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Nr1" sheetId="9" r:id="rId1"/>
    <sheet name="Zał.Nr2" sheetId="10" r:id="rId2"/>
    <sheet name="Zał.Nr3" sheetId="11" r:id="rId3"/>
    <sheet name="Zał.Nr4" sheetId="14" r:id="rId4"/>
  </sheets>
  <definedNames>
    <definedName name="_xlnm.Print_Titles" localSheetId="0">Zał.Nr1!$7:$9</definedName>
    <definedName name="_xlnm.Print_Titles" localSheetId="1">Zał.Nr2!#REF!</definedName>
    <definedName name="_xlnm.Print_Titles" localSheetId="2">Zał.Nr3!#REF!</definedName>
  </definedNames>
  <calcPr calcId="162913"/>
</workbook>
</file>

<file path=xl/calcChain.xml><?xml version="1.0" encoding="utf-8"?>
<calcChain xmlns="http://schemas.openxmlformats.org/spreadsheetml/2006/main">
  <c r="G475" i="9" l="1"/>
  <c r="G473" i="9" s="1"/>
  <c r="G472" i="9" s="1"/>
  <c r="F475" i="9"/>
  <c r="F473" i="9" s="1"/>
  <c r="F472" i="9" s="1"/>
  <c r="G449" i="9"/>
  <c r="F449" i="9"/>
  <c r="G448" i="9"/>
  <c r="G446" i="9" s="1"/>
  <c r="G396" i="9" s="1"/>
  <c r="F448" i="9"/>
  <c r="F446" i="9"/>
  <c r="F440" i="9"/>
  <c r="F439" i="9" s="1"/>
  <c r="F438" i="9" s="1"/>
  <c r="F419" i="9"/>
  <c r="F417" i="9" s="1"/>
  <c r="F415" i="9"/>
  <c r="F410" i="9"/>
  <c r="F409" i="9"/>
  <c r="F403" i="9"/>
  <c r="F402" i="9" s="1"/>
  <c r="F401" i="9" s="1"/>
  <c r="F399" i="9"/>
  <c r="F398" i="9" s="1"/>
  <c r="F397" i="9" s="1"/>
  <c r="F394" i="9"/>
  <c r="F393" i="9"/>
  <c r="F392" i="9" s="1"/>
  <c r="F390" i="9"/>
  <c r="F388" i="9"/>
  <c r="F386" i="9"/>
  <c r="F383" i="9"/>
  <c r="F381" i="9"/>
  <c r="F380" i="9" s="1"/>
  <c r="F379" i="9" s="1"/>
  <c r="F373" i="9"/>
  <c r="F372" i="9" s="1"/>
  <c r="F371" i="9" s="1"/>
  <c r="F368" i="9"/>
  <c r="F367" i="9" s="1"/>
  <c r="F366" i="9" s="1"/>
  <c r="F363" i="9"/>
  <c r="F362" i="9" s="1"/>
  <c r="F361" i="9" s="1"/>
  <c r="F359" i="9"/>
  <c r="G352" i="9"/>
  <c r="F352" i="9"/>
  <c r="G351" i="9"/>
  <c r="F351" i="9"/>
  <c r="G348" i="9"/>
  <c r="G347" i="9" s="1"/>
  <c r="G344" i="9"/>
  <c r="G343" i="9" s="1"/>
  <c r="F344" i="9"/>
  <c r="F343" i="9" s="1"/>
  <c r="F341" i="9"/>
  <c r="G337" i="9"/>
  <c r="G336" i="9" s="1"/>
  <c r="F337" i="9"/>
  <c r="F336" i="9"/>
  <c r="F335" i="9" s="1"/>
  <c r="F330" i="9"/>
  <c r="F324" i="9"/>
  <c r="F320" i="9"/>
  <c r="F319" i="9" s="1"/>
  <c r="F318" i="9" s="1"/>
  <c r="F316" i="9"/>
  <c r="F315" i="9" s="1"/>
  <c r="G311" i="9"/>
  <c r="F311" i="9"/>
  <c r="F310" i="9" s="1"/>
  <c r="G310" i="9"/>
  <c r="G308" i="9"/>
  <c r="F304" i="9"/>
  <c r="F303" i="9" s="1"/>
  <c r="G299" i="9"/>
  <c r="G298" i="9" s="1"/>
  <c r="G297" i="9" s="1"/>
  <c r="F299" i="9"/>
  <c r="F298" i="9" s="1"/>
  <c r="F292" i="9"/>
  <c r="F283" i="9"/>
  <c r="F277" i="9"/>
  <c r="F264" i="9" s="1"/>
  <c r="G268" i="9"/>
  <c r="F268" i="9"/>
  <c r="F265" i="9"/>
  <c r="G264" i="9"/>
  <c r="G256" i="9"/>
  <c r="F256" i="9"/>
  <c r="G255" i="9"/>
  <c r="F255" i="9"/>
  <c r="G253" i="9"/>
  <c r="G252" i="9" s="1"/>
  <c r="G241" i="9" s="1"/>
  <c r="F247" i="9"/>
  <c r="F243" i="9"/>
  <c r="F242" i="9" s="1"/>
  <c r="F241" i="9" s="1"/>
  <c r="F239" i="9"/>
  <c r="F238" i="9" s="1"/>
  <c r="F237" i="9" s="1"/>
  <c r="F235" i="9"/>
  <c r="G230" i="9"/>
  <c r="G224" i="9"/>
  <c r="F224" i="9"/>
  <c r="F221" i="9"/>
  <c r="F218" i="9" s="1"/>
  <c r="G218" i="9"/>
  <c r="G214" i="9"/>
  <c r="G213" i="9" s="1"/>
  <c r="F214" i="9"/>
  <c r="F213" i="9" s="1"/>
  <c r="F208" i="9"/>
  <c r="F207" i="9" s="1"/>
  <c r="F205" i="9"/>
  <c r="F204" i="9" s="1"/>
  <c r="F201" i="9"/>
  <c r="F200" i="9" s="1"/>
  <c r="F198" i="9"/>
  <c r="F197" i="9" s="1"/>
  <c r="F195" i="9"/>
  <c r="F194" i="9" s="1"/>
  <c r="G190" i="9"/>
  <c r="F190" i="9"/>
  <c r="G189" i="9"/>
  <c r="F189" i="9"/>
  <c r="G185" i="9"/>
  <c r="F185" i="9"/>
  <c r="G184" i="9"/>
  <c r="F184" i="9"/>
  <c r="F182" i="9"/>
  <c r="F181" i="9" s="1"/>
  <c r="G177" i="9"/>
  <c r="G176" i="9" s="1"/>
  <c r="G175" i="9" s="1"/>
  <c r="F177" i="9"/>
  <c r="F176" i="9" s="1"/>
  <c r="G172" i="9"/>
  <c r="G171" i="9"/>
  <c r="G170" i="9" s="1"/>
  <c r="F168" i="9"/>
  <c r="F167" i="9" s="1"/>
  <c r="F166" i="9" s="1"/>
  <c r="G160" i="9"/>
  <c r="F160" i="9"/>
  <c r="F158" i="9"/>
  <c r="G157" i="9"/>
  <c r="F157" i="9"/>
  <c r="F155" i="9"/>
  <c r="F154" i="9" s="1"/>
  <c r="F152" i="9"/>
  <c r="F151" i="9" s="1"/>
  <c r="G146" i="9"/>
  <c r="F146" i="9"/>
  <c r="G145" i="9"/>
  <c r="G141" i="9" s="1"/>
  <c r="F145" i="9"/>
  <c r="F143" i="9"/>
  <c r="F142" i="9" s="1"/>
  <c r="F141" i="9" s="1"/>
  <c r="F136" i="9"/>
  <c r="F135" i="9"/>
  <c r="F134" i="9" s="1"/>
  <c r="G130" i="9"/>
  <c r="F130" i="9"/>
  <c r="G129" i="9"/>
  <c r="F129" i="9"/>
  <c r="G122" i="9"/>
  <c r="F122" i="9"/>
  <c r="G121" i="9"/>
  <c r="F121" i="9"/>
  <c r="G117" i="9"/>
  <c r="F117" i="9"/>
  <c r="F114" i="9"/>
  <c r="F113" i="9" s="1"/>
  <c r="F112" i="9" s="1"/>
  <c r="G113" i="9"/>
  <c r="G112" i="9" s="1"/>
  <c r="G105" i="9"/>
  <c r="F105" i="9"/>
  <c r="F104" i="9" s="1"/>
  <c r="G104" i="9"/>
  <c r="G67" i="9" s="1"/>
  <c r="F99" i="9"/>
  <c r="F98" i="9"/>
  <c r="F92" i="9"/>
  <c r="F91" i="9" s="1"/>
  <c r="F86" i="9"/>
  <c r="F81" i="9"/>
  <c r="F80" i="9" s="1"/>
  <c r="F75" i="9"/>
  <c r="F74" i="9" s="1"/>
  <c r="F69" i="9"/>
  <c r="F68" i="9" s="1"/>
  <c r="F67" i="9" s="1"/>
  <c r="F62" i="9"/>
  <c r="F61" i="9" s="1"/>
  <c r="F56" i="9"/>
  <c r="F55" i="9"/>
  <c r="F49" i="9"/>
  <c r="F48" i="9" s="1"/>
  <c r="F43" i="9"/>
  <c r="F42" i="9"/>
  <c r="F34" i="9"/>
  <c r="F30" i="9"/>
  <c r="G26" i="9"/>
  <c r="G22" i="9" s="1"/>
  <c r="G11" i="9" s="1"/>
  <c r="G10" i="9" s="1"/>
  <c r="F23" i="9"/>
  <c r="F22" i="9"/>
  <c r="F15" i="9"/>
  <c r="F13" i="9" s="1"/>
  <c r="F12" i="9" s="1"/>
  <c r="F11" i="9" s="1"/>
  <c r="F41" i="9" l="1"/>
  <c r="G111" i="9"/>
  <c r="G110" i="9" s="1"/>
  <c r="F297" i="9"/>
  <c r="F365" i="9"/>
  <c r="F175" i="9"/>
  <c r="F308" i="9"/>
  <c r="G335" i="9"/>
  <c r="F408" i="9"/>
  <c r="F396" i="9" s="1"/>
  <c r="F10" i="9" l="1"/>
  <c r="F111" i="9"/>
  <c r="F110" i="9" l="1"/>
  <c r="G30" i="14" l="1"/>
  <c r="F30" i="14"/>
  <c r="E30" i="14"/>
  <c r="D30" i="14"/>
  <c r="G30" i="11" l="1"/>
  <c r="D29" i="11"/>
  <c r="G25" i="11"/>
  <c r="D24" i="11"/>
  <c r="I18" i="11"/>
  <c r="H18" i="11"/>
  <c r="G18" i="11"/>
  <c r="F18" i="11"/>
  <c r="E18" i="11"/>
  <c r="D18" i="11"/>
  <c r="G27" i="10" l="1"/>
  <c r="G26" i="10"/>
  <c r="E26" i="10"/>
  <c r="D26" i="10"/>
  <c r="G25" i="10"/>
  <c r="E24" i="10"/>
  <c r="E23" i="10" s="1"/>
  <c r="D24" i="10"/>
  <c r="D23" i="10"/>
  <c r="G22" i="10"/>
  <c r="E21" i="10"/>
  <c r="D21" i="10"/>
  <c r="E20" i="10"/>
  <c r="D20" i="10"/>
  <c r="D19" i="10" s="1"/>
  <c r="E19" i="10" l="1"/>
</calcChain>
</file>

<file path=xl/sharedStrings.xml><?xml version="1.0" encoding="utf-8"?>
<sst xmlns="http://schemas.openxmlformats.org/spreadsheetml/2006/main" count="1031" uniqueCount="344">
  <si>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</si>
  <si>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</si>
  <si>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</si>
  <si>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</si>
  <si>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</si>
  <si>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</si>
  <si>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</si>
  <si>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</si>
  <si>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</si>
  <si>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</si>
  <si>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</si>
  <si>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</si>
  <si>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</si>
  <si>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Dochody na zadania własne:</t>
  </si>
  <si>
    <t>Miejski Zarząd Infrastruktury Drogowej i Transportu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</si>
  <si>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</si>
  <si>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</si>
  <si>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</si>
  <si>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</si>
  <si>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</si>
  <si>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</si>
  <si>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</si>
  <si>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</si>
  <si>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</si>
  <si>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</si>
  <si>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</si>
  <si>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</si>
  <si>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</si>
  <si>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Pozostałe zadania w zakresie polityki społecznej</t>
  </si>
  <si>
    <t>Edukacyjna opieka wychowawcza</t>
  </si>
  <si>
    <t>Internaty i bursy szkolne</t>
  </si>
  <si>
    <t>Rodzina</t>
  </si>
  <si>
    <t>WYDATKI OGÓŁEM:</t>
  </si>
  <si>
    <t>Wydatki na zadania własne:</t>
  </si>
  <si>
    <t>Transport i łączność</t>
  </si>
  <si>
    <t>Drogi publiczne w miastach na prawach powiatu</t>
  </si>
  <si>
    <t xml:space="preserve">zakup usług pozostałych </t>
  </si>
  <si>
    <t>4210</t>
  </si>
  <si>
    <t>zakup materiałów i wyposażenia</t>
  </si>
  <si>
    <t>zakup energii</t>
  </si>
  <si>
    <t>zakup usług pozostałych</t>
  </si>
  <si>
    <t>wynagrodzenia bezosobowe</t>
  </si>
  <si>
    <t>Wydział Polityki Społecznej i Zdrowia Publicznego</t>
  </si>
  <si>
    <t>852</t>
  </si>
  <si>
    <t>Miejski Ośrodek Pomocy Rodzinie</t>
  </si>
  <si>
    <t>świadczenia społeczne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</si>
  <si>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</si>
  <si>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</si>
  <si>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</si>
  <si>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</si>
  <si>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 xml:space="preserve">różne opłaty i składki </t>
  </si>
  <si>
    <t>Gospodarka komunalna i ochrona środowiska</t>
  </si>
  <si>
    <t>Oczyszczanie miast i wsi</t>
  </si>
  <si>
    <t>Wydział Gospodarki Komunalnej</t>
  </si>
  <si>
    <t>Miejski Zakład Zieleni i Usług Komunalnych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</si>
  <si>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</si>
  <si>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</si>
  <si>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</si>
  <si>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</si>
  <si>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</si>
  <si>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Planowane wydatki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</si>
  <si>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</si>
  <si>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</si>
  <si>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</si>
  <si>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</si>
  <si>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</si>
  <si>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</si>
  <si>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</si>
  <si>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</si>
  <si>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</si>
  <si>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</si>
  <si>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</si>
  <si>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</si>
  <si>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</si>
  <si>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</si>
  <si>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</si>
  <si>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</si>
  <si>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</si>
  <si>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</si>
  <si>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</si>
  <si>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</si>
  <si>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</si>
  <si>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</si>
  <si>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</si>
  <si>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</si>
  <si>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</si>
  <si>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</si>
  <si>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</si>
  <si>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</si>
  <si>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 tego: 2020 r.</t>
  </si>
  <si>
    <t>dz. 801</t>
  </si>
  <si>
    <t>rozdz. 80195</t>
  </si>
  <si>
    <t>Załącznik Nr 2</t>
  </si>
  <si>
    <t>Zmiany planu wydatków majątkowych na 2020 rok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</si>
  <si>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</si>
  <si>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</si>
  <si>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</si>
  <si>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</si>
  <si>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</si>
  <si>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</si>
  <si>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</si>
  <si>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</si>
  <si>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</si>
  <si>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</si>
  <si>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</si>
  <si>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</si>
  <si>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</si>
  <si>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</si>
  <si>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</si>
  <si>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>dochody</t>
  </si>
  <si>
    <t xml:space="preserve">pochodzące </t>
  </si>
  <si>
    <t>wymienione</t>
  </si>
  <si>
    <t>rachunki</t>
  </si>
  <si>
    <t>program lub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</si>
  <si>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</si>
  <si>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</si>
  <si>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</si>
  <si>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</si>
  <si>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</si>
  <si>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</si>
  <si>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</si>
  <si>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</si>
  <si>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</si>
  <si>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</si>
  <si>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</si>
  <si>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</si>
  <si>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Załącznik Nr 4</t>
  </si>
  <si>
    <t xml:space="preserve">Prezydenta Miasta Włocławek </t>
  </si>
  <si>
    <t>Administracja publiczna</t>
  </si>
  <si>
    <t>Dochody na zadania rządowe:</t>
  </si>
  <si>
    <t>Gospodarka mieszkaniowa</t>
  </si>
  <si>
    <t>Gospodarka gruntami i nieruchomościami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</si>
  <si>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</si>
  <si>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</si>
  <si>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</si>
  <si>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</si>
  <si>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Zespoły do spraw orzekania o niepełnosprawności</t>
  </si>
  <si>
    <t>szkolenia pracowników  niebędących członkami</t>
  </si>
  <si>
    <t xml:space="preserve">korpusu służby cywilnej </t>
  </si>
  <si>
    <t>75095</t>
  </si>
  <si>
    <t xml:space="preserve"> </t>
  </si>
  <si>
    <t>zakup usług obejmujących wykonanie ekspertyz, analiz</t>
  </si>
  <si>
    <t xml:space="preserve">i opinii </t>
  </si>
  <si>
    <t>Różne rozliczenia</t>
  </si>
  <si>
    <t>Rezerwy ogólne i celowe</t>
  </si>
  <si>
    <t>4810</t>
  </si>
  <si>
    <t xml:space="preserve">rezerwy </t>
  </si>
  <si>
    <t xml:space="preserve"> - rezerwa celowa</t>
  </si>
  <si>
    <t>6800</t>
  </si>
  <si>
    <t>rezerwy na inwestycje i zakupy inwestycyjne</t>
  </si>
  <si>
    <t>zakup środków dydaktycznych i książek</t>
  </si>
  <si>
    <t>dodatkowe wynagrodzenie roczne</t>
  </si>
  <si>
    <r>
      <t xml:space="preserve">Jednostki oświatowe zbiorczo </t>
    </r>
    <r>
      <rPr>
        <i/>
        <sz val="8"/>
        <rFont val="Arial CE"/>
        <charset val="238"/>
      </rPr>
      <t>(projekty z grantów Lokalnej</t>
    </r>
  </si>
  <si>
    <t>Grupy Działania Miasta Włocławek)</t>
  </si>
  <si>
    <t>Ośrodki pomocy społecznej</t>
  </si>
  <si>
    <t>opłaty na rzecz budżetów jednostek samorządu</t>
  </si>
  <si>
    <t>Działalność placówek opiekuńczo - wychowawczych</t>
  </si>
  <si>
    <t>Centrum Opieki nad Dzieckiem ul. Żytnia 55</t>
  </si>
  <si>
    <t>Utrzymanie zieleni w miastach i gminach</t>
  </si>
  <si>
    <t>Wydatki na zadania rządowe:</t>
  </si>
  <si>
    <t>710</t>
  </si>
  <si>
    <t>Działalność usługowa</t>
  </si>
  <si>
    <t>Nadzór budowlany</t>
  </si>
  <si>
    <t xml:space="preserve">Powiatowy Inspektorat Nadzoru Budowlanego Miasta </t>
  </si>
  <si>
    <t>Włocławka</t>
  </si>
  <si>
    <t>Bezpieczeństwo publiczne i ochrona</t>
  </si>
  <si>
    <t>przeciwpożarowa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</si>
  <si>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</si>
  <si>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</si>
  <si>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>Komenda Miejska Państwowej Straży Pożarnej</t>
  </si>
  <si>
    <t>uposażenia żołnierzy zawodowych oraz funkcjonariuszy</t>
  </si>
  <si>
    <t>inne należności żołnierzy zawodowych oraz</t>
  </si>
  <si>
    <t>funkcjonariuszy zaliczane do wynagrodzeń</t>
  </si>
  <si>
    <t>Wydział Organizacyjno-Prawny i Kadr</t>
  </si>
  <si>
    <t>REZERWA INWESTYCYJNA</t>
  </si>
  <si>
    <t>Prezydenci</t>
  </si>
  <si>
    <t xml:space="preserve">Rezerwa inwestycyjna </t>
  </si>
  <si>
    <t>(8+9+10)</t>
  </si>
  <si>
    <t>ADMINISTRACJA PUBLICZNA</t>
  </si>
  <si>
    <t>Utworzenie Interaktywnego Centrum Fajansu</t>
  </si>
  <si>
    <t>Urząd Miasta /Wydział Inwestycji/</t>
  </si>
  <si>
    <t>KULTURA FIZYCZNA I SPORT</t>
  </si>
  <si>
    <t>Obiekty sportowe</t>
  </si>
  <si>
    <t>Budowa basenów letnich z zapleczem sanitarnym wraz z zagospodarowaniem terenu</t>
  </si>
  <si>
    <t>do Zarządzenia NR 150/2020</t>
  </si>
  <si>
    <t>z dnia  30 kwietnia 2020 r.</t>
  </si>
  <si>
    <t>Prezydenta Miasta Włocławek</t>
  </si>
  <si>
    <t>2.35</t>
  </si>
  <si>
    <t>"Projekt obejmujący wsparciem podmioty świadczące usługi społeczne w zakresie przeciwdziałania rozprzestrzeniania się COVID-19 oraz łagodzenia jego skutków"</t>
  </si>
  <si>
    <t>Razem wydatki /Dom Pomocy Społecznej ul. Dobrzyńska 102, Dom Pomocy Społecznej ul. Nowomiejska 19, Wydział Polityki Społecznej i Zdrowia Publicznego/</t>
  </si>
  <si>
    <t>dz.852</t>
  </si>
  <si>
    <t>rozdz. 85295</t>
  </si>
  <si>
    <t>4</t>
  </si>
  <si>
    <t>PROGRAM OPERACYJNY POLSKA CYFROWA 2014 - 2020</t>
  </si>
  <si>
    <t>4.1</t>
  </si>
  <si>
    <t>"Zdalna Szkoła - wsparcie Ogólnopolskiej Sieci Edukacyjnej w systemie kształcenia zdalnego"</t>
  </si>
  <si>
    <t>Razem wydatki /Wydział Edukacji/,</t>
  </si>
  <si>
    <t>z dnia 30 kwietnia 2020 r.</t>
  </si>
  <si>
    <t xml:space="preserve">Plan </t>
  </si>
  <si>
    <t xml:space="preserve"> dochodów i wydatków wydzielonych rachunków dochodów oświatowych jednostek budżetowych na 2020 rok</t>
  </si>
  <si>
    <t>(zbiorczo)</t>
  </si>
  <si>
    <t>Wyszczególnienie</t>
  </si>
  <si>
    <t>Dochody</t>
  </si>
  <si>
    <t>1.</t>
  </si>
  <si>
    <t>2.</t>
  </si>
  <si>
    <t>Szkoły podstawowe specjalne</t>
  </si>
  <si>
    <t>3.</t>
  </si>
  <si>
    <t>4.</t>
  </si>
  <si>
    <t>Technika</t>
  </si>
  <si>
    <t>5.</t>
  </si>
  <si>
    <t>Licea ogólnokształcące</t>
  </si>
  <si>
    <t>6.</t>
  </si>
  <si>
    <t>Zespół Szkół Muzycznych</t>
  </si>
  <si>
    <t>7.</t>
  </si>
  <si>
    <t>Szkoły zawodowe specjalne</t>
  </si>
  <si>
    <t>8.</t>
  </si>
  <si>
    <t>Centra kształcenia ustawicznego i praktycznego oraz ośrodki dokształcania zawodowego</t>
  </si>
  <si>
    <t>9.</t>
  </si>
  <si>
    <t>Stołówki szkolne</t>
  </si>
  <si>
    <t>Szkolne schroniska młodzieżowe</t>
  </si>
  <si>
    <t>Młodzieżowe ośrodki wychowawcze</t>
  </si>
  <si>
    <t xml:space="preserve">Ogółem </t>
  </si>
  <si>
    <r>
      <t xml:space="preserve">Organ - </t>
    </r>
    <r>
      <rPr>
        <i/>
        <sz val="8"/>
        <rFont val="Arial CE"/>
        <charset val="238"/>
      </rPr>
      <t>projekt pn. "Zdalna Szkoła - wsparcie Ogólnopolskiej</t>
    </r>
  </si>
  <si>
    <t>Sieci Edukacyjnej w systemie kształcenia zdalnego"</t>
  </si>
  <si>
    <t>Domy pomocy społecznej</t>
  </si>
  <si>
    <t>2130</t>
  </si>
  <si>
    <t>na realizację bieżących zadań własnych powiatu</t>
  </si>
  <si>
    <t>2030</t>
  </si>
  <si>
    <t>na realizację własnych zadań bieżących gmin</t>
  </si>
  <si>
    <t>(związków gmin, związków powiatowo-gminnych)</t>
  </si>
  <si>
    <r>
      <t xml:space="preserve">Organ - </t>
    </r>
    <r>
      <rPr>
        <i/>
        <sz val="8"/>
        <rFont val="Arial CE"/>
        <charset val="238"/>
      </rPr>
      <t>projekt pn. "Projekt obejmujący wsparciem podmioty</t>
    </r>
  </si>
  <si>
    <t xml:space="preserve">świadczące usługi społeczne w zakresie przeciwdziałania </t>
  </si>
  <si>
    <t xml:space="preserve">rozprzestrzeniania  się COVID-19 oraz łagodzenia jego </t>
  </si>
  <si>
    <t>skutków"</t>
  </si>
  <si>
    <t>Dochody na zadania zlecone:</t>
  </si>
  <si>
    <t>010</t>
  </si>
  <si>
    <t>Rolnictwo i łowiectwo</t>
  </si>
  <si>
    <t>01095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</si>
  <si>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</si>
  <si>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</si>
  <si>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</si>
  <si>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</si>
  <si>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r>
      <t>gmin, związkom powiatowo-gminnym) ustawami</t>
    </r>
    <r>
      <rPr>
        <i/>
        <sz val="9"/>
        <rFont val="Arial CE"/>
        <charset val="238"/>
      </rPr>
      <t xml:space="preserve"> </t>
    </r>
  </si>
  <si>
    <t>Urzędy wojewódzkie</t>
  </si>
  <si>
    <t>75421</t>
  </si>
  <si>
    <t>Zarządzanie kryzysowe</t>
  </si>
  <si>
    <t>Wspieranie rodziny</t>
  </si>
  <si>
    <t>01005</t>
  </si>
  <si>
    <t>Prace geodezyjno-urządzeniowe na potrzeby rolnictwa</t>
  </si>
  <si>
    <t>Zadania z zakresu geodezji i kartografii</t>
  </si>
  <si>
    <t xml:space="preserve">Bezpieczeństwo publiczne i ochrona </t>
  </si>
  <si>
    <t>Komendy powiatowe Państwowej Straży Pożarnej</t>
  </si>
  <si>
    <t>Zadania w zakresie przeciwdziałania przemocy w rodzinie</t>
  </si>
  <si>
    <t>Lokalny transport zbiorowy</t>
  </si>
  <si>
    <t>Wydział Dróg, Transportu Zbiorowego i Energii</t>
  </si>
  <si>
    <t>opłaty z tytułu zakupu usług telekomunikacyjnych</t>
  </si>
  <si>
    <t xml:space="preserve">składki na ubezpieczenia społeczne </t>
  </si>
  <si>
    <t>zakup usług remontowych</t>
  </si>
  <si>
    <t>Administracja Zasobów Komunalnych</t>
  </si>
  <si>
    <t>75020</t>
  </si>
  <si>
    <t>Starostwa powiatowe</t>
  </si>
  <si>
    <t>odpisy na zakładowy fundusz świadczeń socjalnych</t>
  </si>
  <si>
    <t>75023</t>
  </si>
  <si>
    <t>Urzędy gmin (miast i miast na prawach powiatu)</t>
  </si>
  <si>
    <t>wpłaty na Państwowy Fundusz Rehabilitacji</t>
  </si>
  <si>
    <t>Osób Niepełnosprawnych</t>
  </si>
  <si>
    <t>Promocja jednostek samorządu terytorialnego</t>
  </si>
  <si>
    <t>Wydział Kultury, Promocji i Komunikacji Społecznej</t>
  </si>
  <si>
    <t>75085</t>
  </si>
  <si>
    <t>Wspólna obsługa jednostek samorządu terytorialnego</t>
  </si>
  <si>
    <t>Centrum Usług Wspólnych Placówek Oświatowych</t>
  </si>
  <si>
    <t>Wydział Inwestycji</t>
  </si>
  <si>
    <t xml:space="preserve">  -</t>
  </si>
  <si>
    <t>wydatki inwestycyjne jednostek budżetowych</t>
  </si>
  <si>
    <t>Wydział Zarządzania Kryzysowego i Bezpieczeństwa</t>
  </si>
  <si>
    <t xml:space="preserve">Licea ogólnokształcące </t>
  </si>
  <si>
    <t>Szkoły artystyczne</t>
  </si>
  <si>
    <t xml:space="preserve">Placówki kształcenia ustawicznego i centra </t>
  </si>
  <si>
    <t xml:space="preserve"> kształcenia zawodowego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</si>
  <si>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</si>
  <si>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</si>
  <si>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</si>
  <si>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</si>
  <si>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</si>
  <si>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r>
      <t xml:space="preserve">Wydział Edukacji - </t>
    </r>
    <r>
      <rPr>
        <i/>
        <sz val="8"/>
        <rFont val="Arial CE"/>
        <charset val="238"/>
      </rPr>
      <t xml:space="preserve">projekt pn. "Zdalna Szkoła - wsparcie </t>
    </r>
  </si>
  <si>
    <t>Ogólnopolskiej Sieci Edukacyjnej w systemie kształcenia</t>
  </si>
  <si>
    <t>zdalnego"</t>
  </si>
  <si>
    <t>Zespół Szkół Nr 3 - program "Rehabilitacja 25 plus"</t>
  </si>
  <si>
    <t>Wydział Edukacji - program "Rehabilitacja 25 plus"</t>
  </si>
  <si>
    <t>851</t>
  </si>
  <si>
    <t>Ochrona zdrowia</t>
  </si>
  <si>
    <t>Dom Pomocy Społecznej ul. Nowomiejska 19</t>
  </si>
  <si>
    <t>wydatki osobowe niezaliczone do wynagrodzeń</t>
  </si>
  <si>
    <t>Dom Pomocy Społecznej ul. Dobrzyńska 102</t>
  </si>
  <si>
    <t>4230</t>
  </si>
  <si>
    <t>zakup leków, wyrobów medycznych i produktów</t>
  </si>
  <si>
    <t>biobójczych</t>
  </si>
  <si>
    <t xml:space="preserve">Zasiłki okresowe, celowe i pomoc w naturze oraz składki </t>
  </si>
  <si>
    <t>na ubezpieczenia emerytalne i rentowe</t>
  </si>
  <si>
    <t xml:space="preserve">Młodzieżowy Ośrodek Wychowawczy - Projekt pn. </t>
  </si>
  <si>
    <t>"Wykluczenie nie ma MOWy"</t>
  </si>
  <si>
    <t>Wydział Polityki Społecznej i Zdrowia Publicznego -</t>
  </si>
  <si>
    <t>projekt pn. "Projekt obejmujący wsparciem podmioty</t>
  </si>
  <si>
    <t>Dom Pomocy Społecznej ul. Dobrzyńska 102 -</t>
  </si>
  <si>
    <t>Dom Pomocy Społecznej ul. Nowomiejska 19 -</t>
  </si>
  <si>
    <t>Wydział Organizacyjno - Prawny i Kadr</t>
  </si>
  <si>
    <t>Miejska Jadłodajnia "U Św.Antoniego"</t>
  </si>
  <si>
    <t>zakup środków żywności</t>
  </si>
  <si>
    <t>podatek od towarów i usług (VAT)</t>
  </si>
  <si>
    <t>Poradnie psychologiczno - pedagogiczne, w tym</t>
  </si>
  <si>
    <t>poradnie specjalistyczne</t>
  </si>
  <si>
    <t>Placówka Opiekuńczo - Wychowawcza Nr 1 "Maluch"</t>
  </si>
  <si>
    <t xml:space="preserve"> ul. Sielska 3</t>
  </si>
  <si>
    <t>Placówka Opiekuńczo - Wychowawcza Nr 2 "Calineczka"</t>
  </si>
  <si>
    <t>Gospodarka odpadami komunalnymi</t>
  </si>
  <si>
    <t>Miejski Zakład Zieleni i Usług Komunalnych -</t>
  </si>
  <si>
    <t xml:space="preserve">obsługa Strefy Rozwoju Gospodarczego /Park </t>
  </si>
  <si>
    <t>Przemysłowo - Technologiczny/</t>
  </si>
  <si>
    <t>Kultura fizyczna</t>
  </si>
  <si>
    <t>Wydatki na zadania zlecone:</t>
  </si>
  <si>
    <t>Wydział Finansów</t>
  </si>
  <si>
    <t>różne opłaty i składki</t>
  </si>
  <si>
    <t>Wydział Geodezji i Kartografii</t>
  </si>
  <si>
    <t xml:space="preserve">wynagrodzenia osobowe członków korpusu </t>
  </si>
  <si>
    <t>służby cywilnej</t>
  </si>
  <si>
    <t>zakup usług zdrowotnych</t>
  </si>
  <si>
    <t>podróże służbowe krajowe</t>
  </si>
  <si>
    <t>podatek od nieruchomości</t>
  </si>
  <si>
    <t>szkolenia członków korpusu służby cywilnej</t>
  </si>
  <si>
    <t xml:space="preserve">wydatki osobowe niezaliczone do uposażeń </t>
  </si>
  <si>
    <t>wypłacane żołnierzom i funkcjonariuszom</t>
  </si>
  <si>
    <t>4080</t>
  </si>
  <si>
    <t xml:space="preserve">uposażenia i świadczenia pieniężne wypłacane </t>
  </si>
  <si>
    <t xml:space="preserve">przez okres roku żołnierzom i funkcjonariuszom </t>
  </si>
  <si>
    <t>zwolnionym ze służby</t>
  </si>
  <si>
    <t xml:space="preserve">równoważniki pieniężne i ekwiwalenty dla żołnierzy </t>
  </si>
  <si>
    <t xml:space="preserve"> i funkcjonariuszy oraz pozostałe należności</t>
  </si>
  <si>
    <t xml:space="preserve">Miejski Ośrodek Pomocy Rodzinie - Specjalistyczny </t>
  </si>
  <si>
    <t>Ośrodek Wsparcia</t>
  </si>
  <si>
    <t xml:space="preserve">Stan środków </t>
  </si>
  <si>
    <t>pieniężnych</t>
  </si>
  <si>
    <t>na koniec roku</t>
  </si>
  <si>
    <t xml:space="preserve">na początek </t>
  </si>
  <si>
    <t>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</si>
</sst>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4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u/>
      <sz val="8"/>
      <name val="Arial CE"/>
      <family val="2"/>
      <charset val="238"/>
    </font>
    <font>
      <i/>
      <u/>
      <sz val="6"/>
      <name val="Arial CE"/>
      <family val="2"/>
      <charset val="238"/>
    </font>
    <font>
      <i/>
      <sz val="8"/>
      <name val="Arial CE"/>
      <family val="2"/>
      <charset val="238"/>
    </font>
    <font>
      <i/>
      <sz val="6"/>
      <name val="Arial CE"/>
      <family val="2"/>
      <charset val="238"/>
    </font>
    <font>
      <i/>
      <sz val="6"/>
      <name val="Arial CE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u/>
      <sz val="7"/>
      <name val="Arial CE"/>
      <charset val="238"/>
    </font>
    <font>
      <b/>
      <i/>
      <u/>
      <sz val="8"/>
      <color rgb="FFFF0000"/>
      <name val="Arial CE"/>
      <family val="2"/>
      <charset val="238"/>
    </font>
    <font>
      <b/>
      <i/>
      <sz val="7"/>
      <name val="Arial"/>
      <family val="2"/>
      <charset val="238"/>
    </font>
    <font>
      <i/>
      <sz val="7"/>
      <name val="Arial CE"/>
      <charset val="238"/>
    </font>
    <font>
      <b/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4" fontId="5" fillId="0" borderId="0" xfId="1" applyNumberFormat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8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0" fontId="11" fillId="0" borderId="2" xfId="0" applyFont="1" applyBorder="1"/>
    <xf numFmtId="0" fontId="11" fillId="0" borderId="3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0" fontId="11" fillId="0" borderId="10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0" fontId="11" fillId="0" borderId="13" xfId="0" applyFont="1" applyBorder="1"/>
    <xf numFmtId="0" fontId="11" fillId="0" borderId="14" xfId="0" applyFont="1" applyBorder="1"/>
    <xf numFmtId="3" fontId="11" fillId="0" borderId="15" xfId="0" applyNumberFormat="1" applyFont="1" applyBorder="1"/>
    <xf numFmtId="3" fontId="11" fillId="0" borderId="15" xfId="0" applyNumberFormat="1" applyFont="1" applyBorder="1" applyAlignment="1">
      <alignment horizontal="center"/>
    </xf>
    <xf numFmtId="3" fontId="11" fillId="0" borderId="4" xfId="0" applyNumberFormat="1" applyFont="1" applyBorder="1"/>
    <xf numFmtId="49" fontId="11" fillId="0" borderId="4" xfId="0" applyNumberFormat="1" applyFont="1" applyBorder="1" applyAlignment="1">
      <alignment horizontal="right"/>
    </xf>
    <xf numFmtId="3" fontId="11" fillId="0" borderId="5" xfId="0" applyNumberFormat="1" applyFont="1" applyBorder="1"/>
    <xf numFmtId="3" fontId="7" fillId="0" borderId="6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3" fontId="7" fillId="0" borderId="4" xfId="0" applyNumberFormat="1" applyFont="1" applyBorder="1" applyAlignment="1">
      <alignment horizontal="center"/>
    </xf>
    <xf numFmtId="0" fontId="7" fillId="0" borderId="8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7" xfId="0" applyNumberFormat="1" applyFont="1" applyBorder="1"/>
    <xf numFmtId="3" fontId="7" fillId="0" borderId="7" xfId="0" applyNumberFormat="1" applyFont="1" applyBorder="1" applyAlignment="1">
      <alignment horizontal="center"/>
    </xf>
    <xf numFmtId="0" fontId="12" fillId="0" borderId="16" xfId="0" applyFont="1" applyBorder="1"/>
    <xf numFmtId="3" fontId="12" fillId="0" borderId="18" xfId="0" applyNumberFormat="1" applyFont="1" applyBorder="1"/>
    <xf numFmtId="3" fontId="12" fillId="0" borderId="18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right"/>
    </xf>
    <xf numFmtId="0" fontId="13" fillId="0" borderId="5" xfId="0" applyFont="1" applyBorder="1"/>
    <xf numFmtId="3" fontId="7" fillId="0" borderId="4" xfId="0" applyNumberFormat="1" applyFont="1" applyBorder="1" applyAlignment="1">
      <alignment horizontal="right"/>
    </xf>
    <xf numFmtId="0" fontId="13" fillId="0" borderId="0" xfId="0" applyFont="1"/>
    <xf numFmtId="3" fontId="11" fillId="0" borderId="6" xfId="0" applyNumberFormat="1" applyFont="1" applyBorder="1"/>
    <xf numFmtId="3" fontId="11" fillId="0" borderId="15" xfId="0" applyNumberFormat="1" applyFont="1" applyBorder="1" applyAlignment="1">
      <alignment horizontal="right"/>
    </xf>
    <xf numFmtId="0" fontId="7" fillId="0" borderId="4" xfId="0" applyFont="1" applyBorder="1"/>
    <xf numFmtId="3" fontId="7" fillId="0" borderId="7" xfId="0" applyNumberFormat="1" applyFont="1" applyBorder="1" applyAlignment="1">
      <alignment horizontal="right"/>
    </xf>
    <xf numFmtId="0" fontId="7" fillId="0" borderId="20" xfId="0" applyFont="1" applyBorder="1"/>
    <xf numFmtId="3" fontId="12" fillId="0" borderId="18" xfId="0" applyNumberFormat="1" applyFont="1" applyBorder="1" applyAlignment="1">
      <alignment horizontal="right"/>
    </xf>
    <xf numFmtId="0" fontId="7" fillId="0" borderId="6" xfId="0" applyFont="1" applyBorder="1"/>
    <xf numFmtId="3" fontId="13" fillId="0" borderId="4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3" fontId="7" fillId="0" borderId="8" xfId="0" applyNumberFormat="1" applyFont="1" applyBorder="1"/>
    <xf numFmtId="0" fontId="1" fillId="0" borderId="0" xfId="0" applyFont="1" applyBorder="1"/>
    <xf numFmtId="0" fontId="0" fillId="0" borderId="0" xfId="0" applyBorder="1"/>
    <xf numFmtId="0" fontId="13" fillId="0" borderId="4" xfId="0" applyFont="1" applyBorder="1"/>
    <xf numFmtId="49" fontId="7" fillId="0" borderId="7" xfId="0" applyNumberFormat="1" applyFont="1" applyBorder="1" applyAlignment="1">
      <alignment horizontal="right"/>
    </xf>
    <xf numFmtId="0" fontId="7" fillId="0" borderId="9" xfId="0" applyFont="1" applyBorder="1"/>
    <xf numFmtId="3" fontId="13" fillId="0" borderId="7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center"/>
    </xf>
    <xf numFmtId="0" fontId="14" fillId="0" borderId="16" xfId="0" applyFont="1" applyBorder="1"/>
    <xf numFmtId="3" fontId="7" fillId="0" borderId="5" xfId="0" applyNumberFormat="1" applyFont="1" applyBorder="1"/>
    <xf numFmtId="3" fontId="13" fillId="0" borderId="4" xfId="0" applyNumberFormat="1" applyFont="1" applyBorder="1"/>
    <xf numFmtId="3" fontId="7" fillId="0" borderId="9" xfId="0" applyNumberFormat="1" applyFont="1" applyBorder="1"/>
    <xf numFmtId="49" fontId="14" fillId="0" borderId="4" xfId="0" applyNumberFormat="1" applyFont="1" applyBorder="1" applyAlignment="1">
      <alignment horizontal="right"/>
    </xf>
    <xf numFmtId="0" fontId="14" fillId="0" borderId="20" xfId="0" applyFont="1" applyBorder="1"/>
    <xf numFmtId="3" fontId="14" fillId="0" borderId="18" xfId="0" applyNumberFormat="1" applyFont="1" applyBorder="1" applyAlignment="1">
      <alignment horizontal="right"/>
    </xf>
    <xf numFmtId="3" fontId="14" fillId="0" borderId="18" xfId="0" applyNumberFormat="1" applyFont="1" applyBorder="1" applyAlignment="1">
      <alignment horizontal="center"/>
    </xf>
    <xf numFmtId="3" fontId="14" fillId="0" borderId="18" xfId="0" applyNumberFormat="1" applyFont="1" applyBorder="1"/>
    <xf numFmtId="3" fontId="12" fillId="0" borderId="4" xfId="0" applyNumberFormat="1" applyFont="1" applyBorder="1"/>
    <xf numFmtId="0" fontId="15" fillId="0" borderId="0" xfId="0" applyFont="1"/>
    <xf numFmtId="3" fontId="11" fillId="0" borderId="4" xfId="0" applyNumberFormat="1" applyFont="1" applyBorder="1" applyAlignment="1">
      <alignment horizontal="right"/>
    </xf>
    <xf numFmtId="0" fontId="12" fillId="0" borderId="4" xfId="0" applyFont="1" applyBorder="1"/>
    <xf numFmtId="3" fontId="11" fillId="0" borderId="7" xfId="0" applyNumberFormat="1" applyFont="1" applyBorder="1"/>
    <xf numFmtId="0" fontId="7" fillId="0" borderId="0" xfId="0" applyFont="1" applyBorder="1"/>
    <xf numFmtId="0" fontId="13" fillId="0" borderId="4" xfId="0" applyFont="1" applyBorder="1" applyAlignment="1">
      <alignment horizontal="right"/>
    </xf>
    <xf numFmtId="3" fontId="7" fillId="0" borderId="0" xfId="0" applyNumberFormat="1" applyFont="1" applyBorder="1"/>
    <xf numFmtId="3" fontId="18" fillId="0" borderId="15" xfId="0" applyNumberFormat="1" applyFont="1" applyBorder="1" applyAlignment="1">
      <alignment horizontal="right"/>
    </xf>
    <xf numFmtId="3" fontId="18" fillId="0" borderId="15" xfId="0" applyNumberFormat="1" applyFont="1" applyBorder="1"/>
    <xf numFmtId="3" fontId="12" fillId="0" borderId="0" xfId="0" applyNumberFormat="1" applyFont="1" applyBorder="1"/>
    <xf numFmtId="3" fontId="13" fillId="0" borderId="4" xfId="0" applyNumberFormat="1" applyFont="1" applyBorder="1" applyAlignment="1"/>
    <xf numFmtId="0" fontId="15" fillId="0" borderId="16" xfId="0" applyFont="1" applyBorder="1" applyAlignment="1">
      <alignment vertical="center"/>
    </xf>
    <xf numFmtId="0" fontId="14" fillId="0" borderId="6" xfId="0" applyFont="1" applyBorder="1"/>
    <xf numFmtId="3" fontId="14" fillId="0" borderId="6" xfId="0" applyNumberFormat="1" applyFont="1" applyBorder="1"/>
    <xf numFmtId="3" fontId="14" fillId="0" borderId="4" xfId="0" applyNumberFormat="1" applyFont="1" applyBorder="1" applyAlignment="1">
      <alignment horizontal="center"/>
    </xf>
    <xf numFmtId="3" fontId="14" fillId="0" borderId="4" xfId="0" applyNumberFormat="1" applyFont="1" applyBorder="1"/>
    <xf numFmtId="0" fontId="12" fillId="0" borderId="4" xfId="0" applyFont="1" applyBorder="1" applyAlignment="1">
      <alignment horizontal="right"/>
    </xf>
    <xf numFmtId="49" fontId="12" fillId="0" borderId="4" xfId="0" applyNumberFormat="1" applyFont="1" applyBorder="1" applyAlignment="1">
      <alignment horizontal="right"/>
    </xf>
    <xf numFmtId="0" fontId="14" fillId="0" borderId="5" xfId="0" applyFont="1" applyBorder="1" applyAlignment="1">
      <alignment vertical="center"/>
    </xf>
    <xf numFmtId="3" fontId="11" fillId="0" borderId="7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21" xfId="0" applyFont="1" applyBorder="1"/>
    <xf numFmtId="0" fontId="12" fillId="0" borderId="5" xfId="0" applyFont="1" applyBorder="1"/>
    <xf numFmtId="0" fontId="7" fillId="0" borderId="4" xfId="0" applyNumberFormat="1" applyFont="1" applyBorder="1" applyAlignment="1">
      <alignment horizontal="right"/>
    </xf>
    <xf numFmtId="0" fontId="7" fillId="0" borderId="5" xfId="0" applyNumberFormat="1" applyFont="1" applyBorder="1"/>
    <xf numFmtId="3" fontId="18" fillId="0" borderId="15" xfId="0" applyNumberFormat="1" applyFont="1" applyBorder="1" applyAlignment="1">
      <alignment horizontal="center"/>
    </xf>
    <xf numFmtId="3" fontId="13" fillId="0" borderId="8" xfId="0" applyNumberFormat="1" applyFont="1" applyBorder="1"/>
    <xf numFmtId="3" fontId="13" fillId="0" borderId="7" xfId="0" applyNumberFormat="1" applyFont="1" applyBorder="1"/>
    <xf numFmtId="3" fontId="14" fillId="0" borderId="19" xfId="0" applyNumberFormat="1" applyFont="1" applyBorder="1"/>
    <xf numFmtId="0" fontId="14" fillId="0" borderId="5" xfId="0" applyFont="1" applyBorder="1"/>
    <xf numFmtId="0" fontId="7" fillId="0" borderId="7" xfId="0" applyFont="1" applyBorder="1" applyAlignment="1">
      <alignment horizontal="right"/>
    </xf>
    <xf numFmtId="0" fontId="0" fillId="0" borderId="9" xfId="0" applyBorder="1"/>
    <xf numFmtId="3" fontId="12" fillId="0" borderId="6" xfId="0" applyNumberFormat="1" applyFont="1" applyBorder="1"/>
    <xf numFmtId="3" fontId="1" fillId="0" borderId="0" xfId="0" applyNumberFormat="1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4" fillId="0" borderId="0" xfId="1"/>
    <xf numFmtId="0" fontId="20" fillId="0" borderId="0" xfId="1" applyFont="1" applyAlignment="1">
      <alignment horizontal="centerContinuous" vertical="center"/>
    </xf>
    <xf numFmtId="0" fontId="20" fillId="0" borderId="0" xfId="1" applyFont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22" xfId="1" applyFont="1" applyBorder="1" applyAlignment="1">
      <alignment vertical="center"/>
    </xf>
    <xf numFmtId="0" fontId="21" fillId="0" borderId="23" xfId="1" applyFont="1" applyBorder="1" applyAlignment="1">
      <alignment vertical="center"/>
    </xf>
    <xf numFmtId="0" fontId="21" fillId="0" borderId="23" xfId="1" applyFont="1" applyBorder="1" applyAlignment="1">
      <alignment horizontal="center" vertical="center"/>
    </xf>
    <xf numFmtId="0" fontId="21" fillId="0" borderId="24" xfId="1" applyFont="1" applyBorder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21" fillId="0" borderId="25" xfId="1" applyFont="1" applyBorder="1" applyAlignment="1">
      <alignment horizontal="center" vertical="center"/>
    </xf>
    <xf numFmtId="0" fontId="21" fillId="0" borderId="4" xfId="1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1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24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4" xfId="1" applyFont="1" applyBorder="1" applyAlignment="1">
      <alignment vertical="center"/>
    </xf>
    <xf numFmtId="3" fontId="21" fillId="0" borderId="24" xfId="1" applyNumberFormat="1" applyFont="1" applyBorder="1" applyAlignment="1">
      <alignment vertical="center"/>
    </xf>
    <xf numFmtId="4" fontId="21" fillId="0" borderId="0" xfId="1" applyNumberFormat="1" applyFont="1"/>
    <xf numFmtId="0" fontId="21" fillId="0" borderId="0" xfId="1" applyFont="1"/>
    <xf numFmtId="0" fontId="20" fillId="0" borderId="4" xfId="1" applyFont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3" fontId="6" fillId="0" borderId="26" xfId="1" applyNumberFormat="1" applyFont="1" applyBorder="1" applyAlignment="1">
      <alignment vertical="center"/>
    </xf>
    <xf numFmtId="3" fontId="21" fillId="0" borderId="0" xfId="1" applyNumberFormat="1" applyFont="1"/>
    <xf numFmtId="49" fontId="21" fillId="0" borderId="4" xfId="1" applyNumberFormat="1" applyFont="1" applyFill="1" applyBorder="1" applyAlignment="1">
      <alignment horizontal="center" vertical="center"/>
    </xf>
    <xf numFmtId="0" fontId="21" fillId="2" borderId="28" xfId="1" applyFont="1" applyFill="1" applyBorder="1" applyAlignment="1">
      <alignment vertical="center" wrapText="1"/>
    </xf>
    <xf numFmtId="0" fontId="20" fillId="2" borderId="29" xfId="0" applyFont="1" applyFill="1" applyBorder="1" applyAlignment="1">
      <alignment horizontal="center" vertical="center"/>
    </xf>
    <xf numFmtId="3" fontId="21" fillId="2" borderId="29" xfId="0" applyNumberFormat="1" applyFont="1" applyFill="1" applyBorder="1" applyAlignment="1">
      <alignment horizontal="right" vertical="center"/>
    </xf>
    <xf numFmtId="3" fontId="21" fillId="2" borderId="30" xfId="0" applyNumberFormat="1" applyFont="1" applyFill="1" applyBorder="1" applyAlignment="1">
      <alignment horizontal="right" vertical="center"/>
    </xf>
    <xf numFmtId="0" fontId="5" fillId="0" borderId="27" xfId="1" applyFont="1" applyFill="1" applyBorder="1" applyAlignment="1">
      <alignment horizontal="center" vertical="top"/>
    </xf>
    <xf numFmtId="0" fontId="5" fillId="2" borderId="31" xfId="1" applyFont="1" applyFill="1" applyBorder="1" applyAlignment="1">
      <alignment vertical="top" wrapText="1"/>
    </xf>
    <xf numFmtId="0" fontId="0" fillId="2" borderId="32" xfId="0" applyFill="1" applyBorder="1" applyAlignment="1">
      <alignment horizontal="center"/>
    </xf>
    <xf numFmtId="3" fontId="0" fillId="2" borderId="32" xfId="0" applyNumberFormat="1" applyFill="1" applyBorder="1" applyAlignment="1">
      <alignment horizontal="center"/>
    </xf>
    <xf numFmtId="3" fontId="0" fillId="2" borderId="33" xfId="0" applyNumberFormat="1" applyFill="1" applyBorder="1" applyAlignment="1">
      <alignment horizontal="center"/>
    </xf>
    <xf numFmtId="0" fontId="5" fillId="0" borderId="27" xfId="1" applyFont="1" applyFill="1" applyBorder="1" applyAlignment="1">
      <alignment horizontal="center" vertical="center"/>
    </xf>
    <xf numFmtId="0" fontId="5" fillId="2" borderId="27" xfId="1" applyFont="1" applyFill="1" applyBorder="1"/>
    <xf numFmtId="0" fontId="5" fillId="2" borderId="27" xfId="1" applyFont="1" applyFill="1" applyBorder="1" applyAlignment="1">
      <alignment horizontal="center"/>
    </xf>
    <xf numFmtId="3" fontId="5" fillId="2" borderId="27" xfId="1" applyNumberFormat="1" applyFont="1" applyFill="1" applyBorder="1"/>
    <xf numFmtId="0" fontId="5" fillId="0" borderId="34" xfId="1" applyFont="1" applyFill="1" applyBorder="1" applyAlignment="1">
      <alignment horizontal="center" vertical="center"/>
    </xf>
    <xf numFmtId="0" fontId="5" fillId="2" borderId="34" xfId="1" applyFont="1" applyFill="1" applyBorder="1"/>
    <xf numFmtId="0" fontId="5" fillId="2" borderId="34" xfId="1" applyFont="1" applyFill="1" applyBorder="1" applyAlignment="1">
      <alignment horizontal="center"/>
    </xf>
    <xf numFmtId="3" fontId="5" fillId="2" borderId="34" xfId="1" applyNumberFormat="1" applyFont="1" applyFill="1" applyBorder="1"/>
    <xf numFmtId="49" fontId="5" fillId="0" borderId="26" xfId="1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3" fontId="0" fillId="2" borderId="36" xfId="0" applyNumberFormat="1" applyFill="1" applyBorder="1" applyAlignment="1">
      <alignment horizontal="center" vertical="center"/>
    </xf>
    <xf numFmtId="0" fontId="5" fillId="2" borderId="27" xfId="1" applyFont="1" applyFill="1" applyBorder="1" applyAlignment="1">
      <alignment wrapText="1"/>
    </xf>
    <xf numFmtId="0" fontId="25" fillId="2" borderId="2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0" fillId="3" borderId="1" xfId="0" applyFont="1" applyFill="1" applyBorder="1"/>
    <xf numFmtId="0" fontId="10" fillId="3" borderId="22" xfId="0" applyFont="1" applyFill="1" applyBorder="1" applyAlignment="1">
      <alignment horizontal="left"/>
    </xf>
    <xf numFmtId="0" fontId="10" fillId="3" borderId="37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26" fillId="0" borderId="0" xfId="0" applyFont="1"/>
    <xf numFmtId="0" fontId="10" fillId="3" borderId="4" xfId="0" applyFont="1" applyFill="1" applyBorder="1"/>
    <xf numFmtId="0" fontId="10" fillId="3" borderId="6" xfId="0" applyFont="1" applyFill="1" applyBorder="1"/>
    <xf numFmtId="0" fontId="10" fillId="3" borderId="6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2" borderId="22" xfId="0" applyFont="1" applyFill="1" applyBorder="1" applyAlignment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27" fillId="0" borderId="23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/>
    </xf>
    <xf numFmtId="0" fontId="28" fillId="3" borderId="0" xfId="0" applyFont="1" applyFill="1" applyAlignment="1">
      <alignment horizontal="center"/>
    </xf>
    <xf numFmtId="0" fontId="10" fillId="3" borderId="7" xfId="0" applyFont="1" applyFill="1" applyBorder="1"/>
    <xf numFmtId="0" fontId="10" fillId="3" borderId="9" xfId="0" applyFont="1" applyFill="1" applyBorder="1"/>
    <xf numFmtId="0" fontId="10" fillId="3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30" fillId="0" borderId="24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left" vertical="center" wrapText="1"/>
    </xf>
    <xf numFmtId="3" fontId="30" fillId="2" borderId="24" xfId="0" applyNumberFormat="1" applyFont="1" applyFill="1" applyBorder="1" applyAlignment="1">
      <alignment horizontal="right" vertical="center" wrapText="1"/>
    </xf>
    <xf numFmtId="3" fontId="30" fillId="2" borderId="24" xfId="0" applyNumberFormat="1" applyFont="1" applyFill="1" applyBorder="1" applyAlignment="1">
      <alignment horizontal="right" vertical="center"/>
    </xf>
    <xf numFmtId="3" fontId="2" fillId="2" borderId="23" xfId="0" applyNumberFormat="1" applyFont="1" applyFill="1" applyBorder="1" applyAlignment="1">
      <alignment horizontal="center" vertical="center" wrapText="1"/>
    </xf>
    <xf numFmtId="3" fontId="31" fillId="2" borderId="24" xfId="0" applyNumberFormat="1" applyFont="1" applyFill="1" applyBorder="1" applyAlignment="1">
      <alignment horizontal="center" vertical="center" wrapText="1"/>
    </xf>
    <xf numFmtId="0" fontId="32" fillId="0" borderId="0" xfId="0" applyFont="1"/>
    <xf numFmtId="1" fontId="2" fillId="0" borderId="24" xfId="0" applyNumberFormat="1" applyFont="1" applyFill="1" applyBorder="1" applyAlignment="1">
      <alignment vertical="center" wrapText="1"/>
    </xf>
    <xf numFmtId="1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vertical="center" wrapText="1"/>
    </xf>
    <xf numFmtId="3" fontId="25" fillId="0" borderId="24" xfId="0" applyNumberFormat="1" applyFont="1" applyBorder="1" applyAlignment="1">
      <alignment horizontal="right" vertical="center" wrapText="1"/>
    </xf>
    <xf numFmtId="3" fontId="10" fillId="2" borderId="24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33" fillId="2" borderId="24" xfId="0" applyNumberFormat="1" applyFont="1" applyFill="1" applyBorder="1" applyAlignment="1">
      <alignment horizontal="center" vertical="center" wrapText="1"/>
    </xf>
    <xf numFmtId="3" fontId="34" fillId="2" borderId="24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Alignment="1">
      <alignment vertical="center"/>
    </xf>
    <xf numFmtId="0" fontId="5" fillId="0" borderId="0" xfId="0" applyFont="1"/>
    <xf numFmtId="0" fontId="36" fillId="0" borderId="0" xfId="0" applyFont="1"/>
    <xf numFmtId="0" fontId="37" fillId="0" borderId="0" xfId="0" applyFont="1" applyAlignment="1">
      <alignment horizontal="center"/>
    </xf>
    <xf numFmtId="0" fontId="0" fillId="0" borderId="4" xfId="0" applyBorder="1"/>
    <xf numFmtId="0" fontId="13" fillId="0" borderId="8" xfId="0" applyNumberFormat="1" applyFont="1" applyBorder="1"/>
    <xf numFmtId="3" fontId="13" fillId="0" borderId="9" xfId="0" applyNumberFormat="1" applyFont="1" applyBorder="1"/>
    <xf numFmtId="0" fontId="13" fillId="0" borderId="6" xfId="0" applyFont="1" applyBorder="1"/>
    <xf numFmtId="0" fontId="18" fillId="0" borderId="4" xfId="0" applyNumberFormat="1" applyFont="1" applyBorder="1" applyAlignment="1">
      <alignment horizontal="center"/>
    </xf>
    <xf numFmtId="0" fontId="18" fillId="0" borderId="4" xfId="0" applyNumberFormat="1" applyFont="1" applyBorder="1"/>
    <xf numFmtId="49" fontId="13" fillId="0" borderId="4" xfId="0" applyNumberFormat="1" applyFont="1" applyBorder="1" applyAlignment="1">
      <alignment horizontal="center"/>
    </xf>
    <xf numFmtId="0" fontId="13" fillId="0" borderId="8" xfId="0" applyFont="1" applyBorder="1"/>
    <xf numFmtId="0" fontId="0" fillId="0" borderId="21" xfId="0" applyBorder="1"/>
    <xf numFmtId="0" fontId="14" fillId="0" borderId="17" xfId="0" applyFont="1" applyBorder="1"/>
    <xf numFmtId="3" fontId="14" fillId="0" borderId="19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9" fillId="0" borderId="0" xfId="0" applyFont="1" applyBorder="1"/>
    <xf numFmtId="3" fontId="7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0" fontId="7" fillId="0" borderId="5" xfId="0" applyFont="1" applyBorder="1" applyAlignment="1">
      <alignment horizontal="left"/>
    </xf>
    <xf numFmtId="0" fontId="14" fillId="0" borderId="0" xfId="0" applyFont="1" applyBorder="1"/>
    <xf numFmtId="0" fontId="14" fillId="0" borderId="4" xfId="0" applyFont="1" applyBorder="1"/>
    <xf numFmtId="3" fontId="7" fillId="0" borderId="38" xfId="0" applyNumberFormat="1" applyFont="1" applyBorder="1"/>
    <xf numFmtId="0" fontId="7" fillId="0" borderId="4" xfId="0" applyFont="1" applyBorder="1" applyAlignment="1">
      <alignment horizontal="left"/>
    </xf>
    <xf numFmtId="3" fontId="0" fillId="0" borderId="0" xfId="0" applyNumberFormat="1" applyBorder="1"/>
    <xf numFmtId="0" fontId="2" fillId="0" borderId="39" xfId="0" applyFont="1" applyFill="1" applyBorder="1" applyAlignment="1">
      <alignment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vertical="center" wrapText="1"/>
    </xf>
    <xf numFmtId="3" fontId="25" fillId="2" borderId="39" xfId="0" applyNumberFormat="1" applyFont="1" applyFill="1" applyBorder="1" applyAlignment="1">
      <alignment vertical="center" wrapText="1"/>
    </xf>
    <xf numFmtId="3" fontId="25" fillId="2" borderId="39" xfId="0" applyNumberFormat="1" applyFont="1" applyFill="1" applyBorder="1" applyAlignment="1">
      <alignment horizontal="center" vertical="center" wrapText="1"/>
    </xf>
    <xf numFmtId="3" fontId="25" fillId="2" borderId="39" xfId="0" applyNumberFormat="1" applyFont="1" applyFill="1" applyBorder="1" applyAlignment="1">
      <alignment horizontal="right" vertical="center" wrapText="1"/>
    </xf>
    <xf numFmtId="3" fontId="2" fillId="2" borderId="40" xfId="0" applyNumberFormat="1" applyFont="1" applyFill="1" applyBorder="1" applyAlignment="1">
      <alignment horizontal="center" vertical="center" wrapText="1"/>
    </xf>
    <xf numFmtId="3" fontId="10" fillId="2" borderId="39" xfId="0" applyNumberFormat="1" applyFont="1" applyFill="1" applyBorder="1" applyAlignment="1">
      <alignment horizontal="center" vertical="center" wrapText="1"/>
    </xf>
    <xf numFmtId="3" fontId="34" fillId="2" borderId="41" xfId="0" applyNumberFormat="1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vertical="center" wrapText="1"/>
    </xf>
    <xf numFmtId="3" fontId="1" fillId="2" borderId="42" xfId="0" applyNumberFormat="1" applyFont="1" applyFill="1" applyBorder="1" applyAlignment="1">
      <alignment vertical="center" wrapText="1"/>
    </xf>
    <xf numFmtId="3" fontId="1" fillId="2" borderId="42" xfId="0" applyNumberFormat="1" applyFont="1" applyFill="1" applyBorder="1" applyAlignment="1">
      <alignment horizontal="right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39" fillId="0" borderId="24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horizontal="right" vertical="center" wrapText="1"/>
    </xf>
    <xf numFmtId="3" fontId="1" fillId="2" borderId="22" xfId="0" applyNumberFormat="1" applyFont="1" applyFill="1" applyBorder="1" applyAlignment="1">
      <alignment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3" fontId="1" fillId="0" borderId="24" xfId="0" applyNumberFormat="1" applyFont="1" applyFill="1" applyBorder="1" applyAlignment="1">
      <alignment vertical="center" wrapText="1"/>
    </xf>
    <xf numFmtId="3" fontId="1" fillId="2" borderId="24" xfId="0" applyNumberFormat="1" applyFont="1" applyFill="1" applyBorder="1" applyAlignment="1">
      <alignment vertical="center" wrapText="1"/>
    </xf>
    <xf numFmtId="3" fontId="2" fillId="2" borderId="24" xfId="0" applyNumberFormat="1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0" fontId="6" fillId="0" borderId="43" xfId="1" applyFont="1" applyBorder="1" applyAlignment="1">
      <alignment vertical="center"/>
    </xf>
    <xf numFmtId="0" fontId="6" fillId="0" borderId="43" xfId="1" applyFont="1" applyBorder="1" applyAlignment="1">
      <alignment horizontal="center" vertical="center"/>
    </xf>
    <xf numFmtId="3" fontId="6" fillId="0" borderId="43" xfId="1" applyNumberFormat="1" applyFont="1" applyBorder="1" applyAlignment="1">
      <alignment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21" fillId="2" borderId="44" xfId="1" applyFont="1" applyFill="1" applyBorder="1" applyAlignment="1">
      <alignment vertical="center" wrapText="1"/>
    </xf>
    <xf numFmtId="0" fontId="20" fillId="2" borderId="45" xfId="0" applyFont="1" applyFill="1" applyBorder="1" applyAlignment="1">
      <alignment horizontal="center" vertical="center"/>
    </xf>
    <xf numFmtId="3" fontId="21" fillId="2" borderId="45" xfId="0" applyNumberFormat="1" applyFont="1" applyFill="1" applyBorder="1" applyAlignment="1">
      <alignment horizontal="right" vertical="center"/>
    </xf>
    <xf numFmtId="3" fontId="21" fillId="2" borderId="46" xfId="0" applyNumberFormat="1" applyFont="1" applyFill="1" applyBorder="1" applyAlignment="1">
      <alignment horizontal="right" vertical="center"/>
    </xf>
    <xf numFmtId="49" fontId="5" fillId="0" borderId="31" xfId="1" applyNumberFormat="1" applyFont="1" applyFill="1" applyBorder="1" applyAlignment="1">
      <alignment horizontal="center" vertical="center"/>
    </xf>
    <xf numFmtId="0" fontId="21" fillId="2" borderId="31" xfId="1" applyFont="1" applyFill="1" applyBorder="1" applyAlignment="1">
      <alignment vertical="center" wrapText="1"/>
    </xf>
    <xf numFmtId="0" fontId="20" fillId="2" borderId="47" xfId="0" applyFont="1" applyFill="1" applyBorder="1" applyAlignment="1">
      <alignment horizontal="center" vertical="center" wrapText="1"/>
    </xf>
    <xf numFmtId="3" fontId="21" fillId="2" borderId="32" xfId="0" applyNumberFormat="1" applyFont="1" applyFill="1" applyBorder="1" applyAlignment="1">
      <alignment horizontal="right" vertical="center" wrapText="1"/>
    </xf>
    <xf numFmtId="3" fontId="21" fillId="2" borderId="33" xfId="0" applyNumberFormat="1" applyFont="1" applyFill="1" applyBorder="1" applyAlignment="1">
      <alignment horizontal="right" vertical="center" wrapText="1"/>
    </xf>
    <xf numFmtId="3" fontId="5" fillId="2" borderId="34" xfId="1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5" fillId="3" borderId="24" xfId="0" applyFont="1" applyFill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41" fillId="0" borderId="31" xfId="0" applyFont="1" applyBorder="1" applyAlignment="1">
      <alignment vertical="center" wrapText="1"/>
    </xf>
    <xf numFmtId="3" fontId="0" fillId="0" borderId="3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6" fillId="0" borderId="1" xfId="0" applyFont="1" applyBorder="1" applyAlignment="1">
      <alignment horizontal="left" vertical="center" indent="2"/>
    </xf>
    <xf numFmtId="3" fontId="0" fillId="0" borderId="1" xfId="0" applyNumberFormat="1" applyBorder="1" applyAlignment="1">
      <alignment vertical="center"/>
    </xf>
    <xf numFmtId="0" fontId="36" fillId="0" borderId="4" xfId="0" applyFont="1" applyBorder="1" applyAlignment="1">
      <alignment horizontal="left" vertical="center" indent="2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top"/>
    </xf>
    <xf numFmtId="3" fontId="0" fillId="0" borderId="4" xfId="0" applyNumberFormat="1" applyBorder="1" applyAlignment="1">
      <alignment horizontal="right" vertical="center"/>
    </xf>
    <xf numFmtId="0" fontId="36" fillId="0" borderId="4" xfId="0" applyFont="1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0" fontId="36" fillId="0" borderId="4" xfId="0" applyFont="1" applyBorder="1" applyAlignment="1">
      <alignment horizontal="left" vertical="top" wrapText="1" indent="2"/>
    </xf>
    <xf numFmtId="0" fontId="36" fillId="0" borderId="7" xfId="0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3" fontId="0" fillId="0" borderId="7" xfId="0" applyNumberFormat="1" applyBorder="1" applyAlignment="1">
      <alignment vertical="top"/>
    </xf>
    <xf numFmtId="0" fontId="0" fillId="0" borderId="24" xfId="0" applyBorder="1" applyAlignment="1">
      <alignment vertical="center"/>
    </xf>
    <xf numFmtId="0" fontId="20" fillId="0" borderId="24" xfId="0" applyFont="1" applyBorder="1" applyAlignment="1">
      <alignment horizontal="center"/>
    </xf>
    <xf numFmtId="0" fontId="36" fillId="0" borderId="24" xfId="0" applyFont="1" applyBorder="1" applyAlignment="1">
      <alignment horizontal="left" vertical="center" indent="2"/>
    </xf>
    <xf numFmtId="3" fontId="0" fillId="0" borderId="24" xfId="0" applyNumberFormat="1" applyBorder="1" applyAlignment="1">
      <alignment vertical="center"/>
    </xf>
    <xf numFmtId="0" fontId="36" fillId="0" borderId="4" xfId="0" applyFont="1" applyBorder="1" applyAlignment="1">
      <alignment horizontal="left" vertical="center" wrapText="1" indent="2"/>
    </xf>
    <xf numFmtId="0" fontId="36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6" fillId="0" borderId="7" xfId="0" applyFont="1" applyBorder="1" applyAlignment="1">
      <alignment horizontal="left" vertical="center" indent="2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41" fillId="2" borderId="24" xfId="0" applyFont="1" applyFill="1" applyBorder="1" applyAlignment="1">
      <alignment horizontal="left" vertical="center" indent="2"/>
    </xf>
    <xf numFmtId="3" fontId="41" fillId="2" borderId="7" xfId="0" applyNumberFormat="1" applyFont="1" applyFill="1" applyBorder="1" applyAlignment="1">
      <alignment vertical="center"/>
    </xf>
    <xf numFmtId="0" fontId="0" fillId="2" borderId="0" xfId="0" applyFill="1"/>
    <xf numFmtId="3" fontId="16" fillId="0" borderId="4" xfId="0" applyNumberFormat="1" applyFont="1" applyBorder="1"/>
    <xf numFmtId="0" fontId="15" fillId="0" borderId="5" xfId="0" applyFont="1" applyBorder="1" applyAlignment="1">
      <alignment vertical="center"/>
    </xf>
    <xf numFmtId="0" fontId="15" fillId="0" borderId="0" xfId="0" applyFont="1" applyBorder="1"/>
    <xf numFmtId="0" fontId="17" fillId="0" borderId="0" xfId="0" applyFont="1" applyBorder="1"/>
    <xf numFmtId="49" fontId="7" fillId="0" borderId="4" xfId="0" applyNumberFormat="1" applyFont="1" applyBorder="1" applyAlignment="1">
      <alignment horizontal="center"/>
    </xf>
    <xf numFmtId="3" fontId="18" fillId="0" borderId="6" xfId="0" applyNumberFormat="1" applyFont="1" applyBorder="1"/>
    <xf numFmtId="0" fontId="13" fillId="0" borderId="8" xfId="0" applyFont="1" applyBorder="1" applyAlignment="1">
      <alignment horizontal="left"/>
    </xf>
    <xf numFmtId="49" fontId="42" fillId="0" borderId="0" xfId="0" applyNumberFormat="1" applyFont="1" applyBorder="1" applyAlignment="1">
      <alignment horizontal="right"/>
    </xf>
    <xf numFmtId="0" fontId="13" fillId="0" borderId="9" xfId="0" applyFont="1" applyBorder="1"/>
    <xf numFmtId="49" fontId="18" fillId="0" borderId="5" xfId="0" applyNumberFormat="1" applyFont="1" applyBorder="1" applyAlignment="1">
      <alignment horizontal="center"/>
    </xf>
    <xf numFmtId="44" fontId="18" fillId="0" borderId="0" xfId="0" applyNumberFormat="1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7" fillId="0" borderId="4" xfId="0" applyNumberFormat="1" applyFont="1" applyBorder="1"/>
    <xf numFmtId="0" fontId="7" fillId="0" borderId="4" xfId="0" applyNumberFormat="1" applyFont="1" applyBorder="1" applyAlignment="1">
      <alignment horizontal="center"/>
    </xf>
    <xf numFmtId="0" fontId="7" fillId="0" borderId="7" xfId="0" applyNumberFormat="1" applyFont="1" applyBorder="1"/>
    <xf numFmtId="3" fontId="13" fillId="0" borderId="5" xfId="0" applyNumberFormat="1" applyFont="1" applyBorder="1"/>
    <xf numFmtId="0" fontId="10" fillId="0" borderId="4" xfId="0" applyFont="1" applyBorder="1" applyAlignment="1">
      <alignment horizontal="center"/>
    </xf>
    <xf numFmtId="0" fontId="2" fillId="0" borderId="4" xfId="0" applyFont="1" applyBorder="1"/>
    <xf numFmtId="49" fontId="1" fillId="0" borderId="4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0" fontId="14" fillId="0" borderId="9" xfId="0" applyFont="1" applyBorder="1"/>
    <xf numFmtId="0" fontId="12" fillId="0" borderId="0" xfId="0" applyFont="1" applyBorder="1"/>
    <xf numFmtId="3" fontId="14" fillId="0" borderId="4" xfId="0" applyNumberFormat="1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4" fillId="0" borderId="18" xfId="0" applyFont="1" applyBorder="1" applyAlignment="1">
      <alignment vertical="center"/>
    </xf>
    <xf numFmtId="0" fontId="12" fillId="0" borderId="6" xfId="0" applyFont="1" applyBorder="1"/>
    <xf numFmtId="0" fontId="12" fillId="0" borderId="20" xfId="0" applyFont="1" applyBorder="1"/>
    <xf numFmtId="3" fontId="12" fillId="0" borderId="48" xfId="0" applyNumberFormat="1" applyFont="1" applyBorder="1" applyAlignment="1">
      <alignment horizontal="right"/>
    </xf>
    <xf numFmtId="3" fontId="12" fillId="0" borderId="48" xfId="0" applyNumberFormat="1" applyFont="1" applyBorder="1" applyAlignment="1">
      <alignment horizontal="center"/>
    </xf>
    <xf numFmtId="0" fontId="14" fillId="0" borderId="7" xfId="0" applyFont="1" applyBorder="1"/>
    <xf numFmtId="0" fontId="14" fillId="0" borderId="18" xfId="0" applyFont="1" applyBorder="1"/>
    <xf numFmtId="49" fontId="18" fillId="0" borderId="5" xfId="0" applyNumberFormat="1" applyFont="1" applyBorder="1" applyAlignment="1">
      <alignment horizontal="center" vertical="center"/>
    </xf>
    <xf numFmtId="44" fontId="18" fillId="0" borderId="0" xfId="0" applyNumberFormat="1" applyFont="1" applyBorder="1" applyAlignment="1">
      <alignment horizontal="left" vertical="center"/>
    </xf>
    <xf numFmtId="3" fontId="43" fillId="0" borderId="0" xfId="0" applyNumberFormat="1" applyFont="1" applyBorder="1"/>
    <xf numFmtId="3" fontId="12" fillId="0" borderId="7" xfId="0" applyNumberFormat="1" applyFont="1" applyBorder="1"/>
    <xf numFmtId="3" fontId="11" fillId="0" borderId="9" xfId="0" applyNumberFormat="1" applyFont="1" applyBorder="1"/>
    <xf numFmtId="0" fontId="13" fillId="0" borderId="5" xfId="0" applyFont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Continuous" vertical="center"/>
    </xf>
    <xf numFmtId="0" fontId="9" fillId="3" borderId="4" xfId="0" applyFont="1" applyFill="1" applyBorder="1" applyAlignment="1">
      <alignment horizontal="center" wrapText="1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tabSelected="1" zoomScale="130" zoomScaleNormal="130" workbookViewId="0">
      <selection activeCell="D17" sqref="D17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</cols>
  <sheetData>
    <row r="1" spans="1:11" ht="12.75" customHeight="1" x14ac:dyDescent="0.25">
      <c r="A1" s="2"/>
      <c r="B1" s="2"/>
      <c r="C1" s="10"/>
      <c r="D1" s="11"/>
      <c r="E1" s="11"/>
      <c r="F1" s="11" t="s">
        <v>0</v>
      </c>
      <c r="G1" s="2"/>
      <c r="H1" s="2"/>
    </row>
    <row r="2" spans="1:11" ht="12.75" customHeight="1" x14ac:dyDescent="0.25">
      <c r="A2" s="2"/>
      <c r="B2" s="2"/>
      <c r="C2" s="10"/>
      <c r="D2" s="11"/>
      <c r="E2" s="11"/>
      <c r="F2" s="11" t="s">
        <v>184</v>
      </c>
      <c r="G2" s="2"/>
      <c r="H2" s="2"/>
    </row>
    <row r="3" spans="1:11" ht="12.75" customHeight="1" x14ac:dyDescent="0.25">
      <c r="A3" s="2"/>
      <c r="B3" s="2"/>
      <c r="C3" s="10"/>
      <c r="D3" s="11"/>
      <c r="E3" s="11"/>
      <c r="F3" s="11" t="s">
        <v>127</v>
      </c>
      <c r="G3" s="2"/>
      <c r="H3" s="2"/>
    </row>
    <row r="4" spans="1:11" ht="12.75" customHeight="1" x14ac:dyDescent="0.25">
      <c r="A4" s="2"/>
      <c r="B4" s="2"/>
      <c r="C4" s="10"/>
      <c r="D4" s="11"/>
      <c r="E4" s="11"/>
      <c r="F4" s="11" t="s">
        <v>197</v>
      </c>
      <c r="G4" s="2"/>
      <c r="H4" s="2"/>
    </row>
    <row r="5" spans="1:11" ht="30" customHeight="1" x14ac:dyDescent="0.25">
      <c r="A5" s="12" t="s">
        <v>1</v>
      </c>
      <c r="B5" s="13"/>
      <c r="C5" s="14"/>
      <c r="D5" s="14"/>
      <c r="E5" s="13"/>
      <c r="F5" s="13"/>
      <c r="G5" s="15"/>
      <c r="H5" s="13"/>
    </row>
    <row r="6" spans="1:11" ht="17.25" customHeight="1" x14ac:dyDescent="0.25">
      <c r="A6" s="2"/>
      <c r="B6" s="2"/>
      <c r="C6" s="10"/>
      <c r="D6" s="10"/>
      <c r="E6" s="16"/>
      <c r="F6" s="2"/>
      <c r="G6" s="17"/>
      <c r="H6" s="17" t="s">
        <v>2</v>
      </c>
    </row>
    <row r="7" spans="1:11" x14ac:dyDescent="0.25">
      <c r="A7" s="18"/>
      <c r="B7" s="18"/>
      <c r="C7" s="19"/>
      <c r="D7" s="20"/>
      <c r="E7" s="21"/>
      <c r="F7" s="22"/>
      <c r="G7" s="23"/>
      <c r="H7" s="24" t="s">
        <v>3</v>
      </c>
      <c r="K7" s="243"/>
    </row>
    <row r="8" spans="1:11" x14ac:dyDescent="0.25">
      <c r="A8" s="25" t="s">
        <v>4</v>
      </c>
      <c r="B8" s="25" t="s">
        <v>5</v>
      </c>
      <c r="C8" s="26" t="s">
        <v>6</v>
      </c>
      <c r="D8" s="27" t="s">
        <v>7</v>
      </c>
      <c r="E8" s="28"/>
      <c r="F8" s="29" t="s">
        <v>8</v>
      </c>
      <c r="G8" s="25" t="s">
        <v>9</v>
      </c>
      <c r="H8" s="25" t="s">
        <v>10</v>
      </c>
      <c r="K8" s="30"/>
    </row>
    <row r="9" spans="1:11" ht="4.5" customHeight="1" x14ac:dyDescent="0.25">
      <c r="A9" s="31"/>
      <c r="B9" s="31"/>
      <c r="C9" s="32"/>
      <c r="D9" s="33"/>
      <c r="E9" s="34"/>
      <c r="F9" s="35"/>
      <c r="G9" s="35"/>
      <c r="H9" s="31"/>
    </row>
    <row r="10" spans="1:11" ht="24" customHeight="1" thickBot="1" x14ac:dyDescent="0.3">
      <c r="A10" s="36"/>
      <c r="B10" s="36"/>
      <c r="C10" s="37"/>
      <c r="D10" s="38" t="s">
        <v>11</v>
      </c>
      <c r="E10" s="39"/>
      <c r="F10" s="40">
        <f>SUM(F11,F41,F67)</f>
        <v>1612947</v>
      </c>
      <c r="G10" s="40">
        <f>SUM(G11,G67)</f>
        <v>92700</v>
      </c>
      <c r="H10" s="40">
        <v>761518051</v>
      </c>
      <c r="I10" s="30"/>
    </row>
    <row r="11" spans="1:11" ht="24" customHeight="1" thickBot="1" x14ac:dyDescent="0.3">
      <c r="A11" s="36"/>
      <c r="B11" s="36"/>
      <c r="C11" s="37"/>
      <c r="D11" s="41" t="s">
        <v>13</v>
      </c>
      <c r="E11" s="42"/>
      <c r="F11" s="43">
        <f>SUM(F12,F22)</f>
        <v>413120</v>
      </c>
      <c r="G11" s="43">
        <f>SUM(G12,G22)</f>
        <v>47700</v>
      </c>
      <c r="H11" s="43">
        <v>631713683</v>
      </c>
      <c r="I11" s="30"/>
    </row>
    <row r="12" spans="1:11" ht="15.75" customHeight="1" thickTop="1" thickBot="1" x14ac:dyDescent="0.3">
      <c r="A12" s="29">
        <v>801</v>
      </c>
      <c r="B12" s="45"/>
      <c r="C12" s="46"/>
      <c r="D12" s="47" t="s">
        <v>15</v>
      </c>
      <c r="E12" s="63"/>
      <c r="F12" s="64">
        <f>SUM(F13)</f>
        <v>100000</v>
      </c>
      <c r="G12" s="44" t="s">
        <v>12</v>
      </c>
      <c r="H12" s="43">
        <v>21237319</v>
      </c>
    </row>
    <row r="13" spans="1:11" ht="12.75" customHeight="1" thickTop="1" x14ac:dyDescent="0.25">
      <c r="A13" s="45"/>
      <c r="B13" s="65">
        <v>80195</v>
      </c>
      <c r="C13" s="37"/>
      <c r="D13" s="52" t="s">
        <v>19</v>
      </c>
      <c r="E13" s="86"/>
      <c r="F13" s="66">
        <f>SUM(F15)</f>
        <v>100000</v>
      </c>
      <c r="G13" s="55" t="s">
        <v>12</v>
      </c>
      <c r="H13" s="54">
        <v>16046010</v>
      </c>
    </row>
    <row r="14" spans="1:11" ht="12.75" customHeight="1" x14ac:dyDescent="0.25">
      <c r="A14" s="45"/>
      <c r="B14" s="65"/>
      <c r="C14" s="37"/>
      <c r="D14" s="111" t="s">
        <v>222</v>
      </c>
      <c r="E14" s="48"/>
      <c r="F14" s="61"/>
      <c r="G14" s="51"/>
      <c r="H14" s="36"/>
    </row>
    <row r="15" spans="1:11" ht="12.75" customHeight="1" x14ac:dyDescent="0.25">
      <c r="A15" s="45"/>
      <c r="B15" s="65"/>
      <c r="C15" s="87"/>
      <c r="D15" s="104" t="s">
        <v>223</v>
      </c>
      <c r="E15" s="88"/>
      <c r="F15" s="89">
        <f>SUM(F21:F21)</f>
        <v>100000</v>
      </c>
      <c r="G15" s="90" t="s">
        <v>12</v>
      </c>
      <c r="H15" s="91">
        <v>100000</v>
      </c>
    </row>
    <row r="16" spans="1:11" ht="12.75" customHeight="1" x14ac:dyDescent="0.25">
      <c r="A16" s="45"/>
      <c r="B16" s="65"/>
      <c r="C16" s="37" t="s">
        <v>21</v>
      </c>
      <c r="D16" s="50" t="s">
        <v>22</v>
      </c>
      <c r="E16" s="48"/>
      <c r="F16" s="36"/>
      <c r="G16" s="51"/>
      <c r="H16" s="61"/>
    </row>
    <row r="17" spans="1:9" ht="12.75" customHeight="1" x14ac:dyDescent="0.25">
      <c r="A17" s="45"/>
      <c r="B17" s="65"/>
      <c r="C17" s="37"/>
      <c r="D17" s="50" t="s">
        <v>23</v>
      </c>
      <c r="E17" s="48"/>
      <c r="F17" s="36"/>
      <c r="G17" s="51"/>
      <c r="H17" s="61"/>
    </row>
    <row r="18" spans="1:9" ht="12.75" customHeight="1" x14ac:dyDescent="0.25">
      <c r="A18" s="45"/>
      <c r="B18" s="65"/>
      <c r="C18" s="37"/>
      <c r="D18" s="50" t="s">
        <v>24</v>
      </c>
      <c r="E18" s="48"/>
      <c r="F18" s="36"/>
      <c r="G18" s="51"/>
      <c r="H18" s="61"/>
    </row>
    <row r="19" spans="1:9" ht="12.75" customHeight="1" x14ac:dyDescent="0.25">
      <c r="A19" s="45"/>
      <c r="B19" s="65"/>
      <c r="C19" s="37"/>
      <c r="D19" s="50" t="s">
        <v>25</v>
      </c>
      <c r="E19" s="48"/>
      <c r="F19" s="36"/>
      <c r="G19" s="51"/>
      <c r="H19" s="61"/>
    </row>
    <row r="20" spans="1:9" ht="12.75" customHeight="1" x14ac:dyDescent="0.25">
      <c r="A20" s="45"/>
      <c r="B20" s="65"/>
      <c r="C20" s="37"/>
      <c r="D20" s="84" t="s">
        <v>26</v>
      </c>
      <c r="E20" s="48"/>
      <c r="F20" s="36"/>
      <c r="G20" s="51"/>
      <c r="H20" s="61"/>
    </row>
    <row r="21" spans="1:9" ht="12.75" customHeight="1" x14ac:dyDescent="0.25">
      <c r="A21" s="45"/>
      <c r="B21" s="65"/>
      <c r="C21" s="37"/>
      <c r="D21" s="84" t="s">
        <v>27</v>
      </c>
      <c r="E21" s="48"/>
      <c r="F21" s="36">
        <v>100000</v>
      </c>
      <c r="G21" s="51" t="s">
        <v>12</v>
      </c>
      <c r="H21" s="36">
        <v>100000</v>
      </c>
    </row>
    <row r="22" spans="1:9" s="77" customFormat="1" ht="13.5" customHeight="1" thickBot="1" x14ac:dyDescent="0.3">
      <c r="A22" s="45">
        <v>852</v>
      </c>
      <c r="B22" s="45"/>
      <c r="C22" s="46"/>
      <c r="D22" s="47" t="s">
        <v>20</v>
      </c>
      <c r="E22" s="63"/>
      <c r="F22" s="64">
        <f>SUM(F23,F26,F30)</f>
        <v>313120</v>
      </c>
      <c r="G22" s="64">
        <f>SUM(G23,G26,G30)</f>
        <v>47700</v>
      </c>
      <c r="H22" s="64">
        <v>22469739</v>
      </c>
      <c r="I22" s="76"/>
    </row>
    <row r="23" spans="1:9" s="77" customFormat="1" ht="12.75" customHeight="1" thickTop="1" x14ac:dyDescent="0.25">
      <c r="A23" s="45"/>
      <c r="B23" s="74">
        <v>85202</v>
      </c>
      <c r="C23" s="37"/>
      <c r="D23" s="52" t="s">
        <v>224</v>
      </c>
      <c r="E23" s="86"/>
      <c r="F23" s="66">
        <f>SUM(F25)</f>
        <v>4800</v>
      </c>
      <c r="G23" s="55" t="s">
        <v>12</v>
      </c>
      <c r="H23" s="54">
        <v>1812437</v>
      </c>
      <c r="I23" s="76"/>
    </row>
    <row r="24" spans="1:9" s="77" customFormat="1" ht="12.75" customHeight="1" x14ac:dyDescent="0.25">
      <c r="A24" s="45"/>
      <c r="B24" s="45"/>
      <c r="C24" s="37" t="s">
        <v>225</v>
      </c>
      <c r="D24" s="65" t="s">
        <v>132</v>
      </c>
      <c r="E24" s="48"/>
      <c r="F24" s="36"/>
      <c r="G24" s="51"/>
      <c r="H24" s="70"/>
      <c r="I24" s="76"/>
    </row>
    <row r="25" spans="1:9" s="77" customFormat="1" ht="12.75" customHeight="1" x14ac:dyDescent="0.25">
      <c r="A25" s="45"/>
      <c r="B25" s="45"/>
      <c r="C25" s="37"/>
      <c r="D25" s="84" t="s">
        <v>226</v>
      </c>
      <c r="E25" s="48"/>
      <c r="F25" s="61">
        <v>4800</v>
      </c>
      <c r="G25" s="51" t="s">
        <v>12</v>
      </c>
      <c r="H25" s="70">
        <v>398000</v>
      </c>
      <c r="I25" s="76"/>
    </row>
    <row r="26" spans="1:9" s="77" customFormat="1" ht="12.75" customHeight="1" x14ac:dyDescent="0.25">
      <c r="A26" s="45"/>
      <c r="B26" s="65">
        <v>85219</v>
      </c>
      <c r="C26" s="37"/>
      <c r="D26" s="52" t="s">
        <v>154</v>
      </c>
      <c r="E26" s="53"/>
      <c r="F26" s="55" t="s">
        <v>12</v>
      </c>
      <c r="G26" s="66">
        <f>SUM(G29)</f>
        <v>47700</v>
      </c>
      <c r="H26" s="54">
        <v>1727862</v>
      </c>
      <c r="I26" s="76"/>
    </row>
    <row r="27" spans="1:9" s="77" customFormat="1" ht="12.75" customHeight="1" x14ac:dyDescent="0.25">
      <c r="A27" s="45"/>
      <c r="B27" s="45"/>
      <c r="C27" s="37" t="s">
        <v>227</v>
      </c>
      <c r="D27" s="50" t="s">
        <v>132</v>
      </c>
      <c r="E27" s="48"/>
      <c r="F27" s="51"/>
      <c r="G27" s="36"/>
      <c r="H27" s="70"/>
      <c r="I27" s="76"/>
    </row>
    <row r="28" spans="1:9" s="77" customFormat="1" ht="12.75" customHeight="1" x14ac:dyDescent="0.25">
      <c r="A28" s="45"/>
      <c r="B28" s="45"/>
      <c r="C28" s="74"/>
      <c r="D28" s="50" t="s">
        <v>228</v>
      </c>
      <c r="E28" s="48"/>
      <c r="F28" s="51"/>
      <c r="G28" s="36"/>
      <c r="H28" s="70"/>
      <c r="I28" s="76"/>
    </row>
    <row r="29" spans="1:9" s="77" customFormat="1" ht="12.75" customHeight="1" x14ac:dyDescent="0.25">
      <c r="A29" s="45"/>
      <c r="B29" s="45"/>
      <c r="C29" s="74"/>
      <c r="D29" s="50" t="s">
        <v>229</v>
      </c>
      <c r="E29" s="48"/>
      <c r="F29" s="51" t="s">
        <v>12</v>
      </c>
      <c r="G29" s="61">
        <v>47700</v>
      </c>
      <c r="H29" s="70">
        <v>1528100</v>
      </c>
      <c r="I29" s="76"/>
    </row>
    <row r="30" spans="1:9" s="77" customFormat="1" ht="12.75" customHeight="1" x14ac:dyDescent="0.25">
      <c r="A30" s="45"/>
      <c r="B30" s="65">
        <v>85295</v>
      </c>
      <c r="C30" s="37"/>
      <c r="D30" s="52" t="s">
        <v>19</v>
      </c>
      <c r="E30" s="86"/>
      <c r="F30" s="66">
        <f>SUM(F34)</f>
        <v>308320</v>
      </c>
      <c r="G30" s="55" t="s">
        <v>12</v>
      </c>
      <c r="H30" s="54">
        <v>2172409</v>
      </c>
      <c r="I30" s="76"/>
    </row>
    <row r="31" spans="1:9" s="77" customFormat="1" ht="12.75" customHeight="1" x14ac:dyDescent="0.25">
      <c r="A31" s="45"/>
      <c r="B31" s="65"/>
      <c r="C31" s="37"/>
      <c r="D31" s="111" t="s">
        <v>230</v>
      </c>
      <c r="E31" s="48"/>
      <c r="F31" s="61"/>
      <c r="G31" s="51"/>
      <c r="H31" s="36"/>
      <c r="I31" s="76"/>
    </row>
    <row r="32" spans="1:9" s="354" customFormat="1" ht="12.75" customHeight="1" x14ac:dyDescent="0.25">
      <c r="A32" s="351"/>
      <c r="B32" s="95"/>
      <c r="C32" s="110"/>
      <c r="D32" s="352" t="s">
        <v>231</v>
      </c>
      <c r="E32" s="125"/>
      <c r="F32" s="72"/>
      <c r="G32" s="73"/>
      <c r="H32" s="92"/>
      <c r="I32" s="353"/>
    </row>
    <row r="33" spans="1:9" s="354" customFormat="1" ht="12.75" customHeight="1" x14ac:dyDescent="0.25">
      <c r="A33" s="351"/>
      <c r="B33" s="95"/>
      <c r="C33" s="110"/>
      <c r="D33" s="352" t="s">
        <v>232</v>
      </c>
      <c r="E33" s="125"/>
      <c r="F33" s="72"/>
      <c r="G33" s="73"/>
      <c r="H33" s="92"/>
      <c r="I33" s="353"/>
    </row>
    <row r="34" spans="1:9" s="77" customFormat="1" ht="12.75" customHeight="1" x14ac:dyDescent="0.25">
      <c r="A34" s="45"/>
      <c r="B34" s="65"/>
      <c r="C34" s="87"/>
      <c r="D34" s="104" t="s">
        <v>233</v>
      </c>
      <c r="E34" s="88"/>
      <c r="F34" s="89">
        <f>SUM(F40:F40)</f>
        <v>308320</v>
      </c>
      <c r="G34" s="90" t="s">
        <v>12</v>
      </c>
      <c r="H34" s="91">
        <v>308320</v>
      </c>
      <c r="I34" s="76"/>
    </row>
    <row r="35" spans="1:9" s="77" customFormat="1" ht="12.75" customHeight="1" x14ac:dyDescent="0.25">
      <c r="A35" s="45"/>
      <c r="B35" s="65"/>
      <c r="C35" s="37" t="s">
        <v>21</v>
      </c>
      <c r="D35" s="50" t="s">
        <v>22</v>
      </c>
      <c r="E35" s="48"/>
      <c r="F35" s="36"/>
      <c r="G35" s="51"/>
      <c r="H35" s="61"/>
      <c r="I35" s="76"/>
    </row>
    <row r="36" spans="1:9" s="77" customFormat="1" ht="12.75" customHeight="1" x14ac:dyDescent="0.25">
      <c r="A36" s="45"/>
      <c r="B36" s="65"/>
      <c r="C36" s="37"/>
      <c r="D36" s="50" t="s">
        <v>23</v>
      </c>
      <c r="E36" s="48"/>
      <c r="F36" s="36"/>
      <c r="G36" s="51"/>
      <c r="H36" s="61"/>
      <c r="I36" s="76"/>
    </row>
    <row r="37" spans="1:9" s="77" customFormat="1" ht="12.75" customHeight="1" x14ac:dyDescent="0.25">
      <c r="A37" s="45"/>
      <c r="B37" s="65"/>
      <c r="C37" s="37"/>
      <c r="D37" s="50" t="s">
        <v>24</v>
      </c>
      <c r="E37" s="48"/>
      <c r="F37" s="36"/>
      <c r="G37" s="51"/>
      <c r="H37" s="61"/>
      <c r="I37" s="76"/>
    </row>
    <row r="38" spans="1:9" s="77" customFormat="1" ht="12.75" customHeight="1" x14ac:dyDescent="0.25">
      <c r="A38" s="45"/>
      <c r="B38" s="65"/>
      <c r="C38" s="37"/>
      <c r="D38" s="50" t="s">
        <v>25</v>
      </c>
      <c r="E38" s="48"/>
      <c r="F38" s="36"/>
      <c r="G38" s="51"/>
      <c r="H38" s="61"/>
      <c r="I38" s="76"/>
    </row>
    <row r="39" spans="1:9" s="77" customFormat="1" ht="12.75" customHeight="1" x14ac:dyDescent="0.25">
      <c r="A39" s="45"/>
      <c r="B39" s="65"/>
      <c r="C39" s="37"/>
      <c r="D39" s="84" t="s">
        <v>26</v>
      </c>
      <c r="E39" s="48"/>
      <c r="F39" s="36"/>
      <c r="G39" s="51"/>
      <c r="H39" s="61"/>
      <c r="I39" s="76"/>
    </row>
    <row r="40" spans="1:9" s="77" customFormat="1" ht="12.75" customHeight="1" x14ac:dyDescent="0.25">
      <c r="A40" s="45"/>
      <c r="B40" s="65"/>
      <c r="C40" s="37"/>
      <c r="D40" s="84" t="s">
        <v>27</v>
      </c>
      <c r="E40" s="48"/>
      <c r="F40" s="36">
        <v>308320</v>
      </c>
      <c r="G40" s="51" t="s">
        <v>12</v>
      </c>
      <c r="H40" s="36">
        <v>308320</v>
      </c>
      <c r="I40" s="76"/>
    </row>
    <row r="41" spans="1:9" s="77" customFormat="1" ht="18.75" customHeight="1" thickBot="1" x14ac:dyDescent="0.3">
      <c r="A41" s="36"/>
      <c r="B41" s="36"/>
      <c r="C41" s="37"/>
      <c r="D41" s="41" t="s">
        <v>234</v>
      </c>
      <c r="E41" s="42"/>
      <c r="F41" s="64">
        <f>SUM(F42,F48,F55,F61)</f>
        <v>481927</v>
      </c>
      <c r="G41" s="44" t="s">
        <v>12</v>
      </c>
      <c r="H41" s="43">
        <v>113058253</v>
      </c>
      <c r="I41" s="126"/>
    </row>
    <row r="42" spans="1:9" s="77" customFormat="1" ht="19.5" customHeight="1" thickTop="1" thickBot="1" x14ac:dyDescent="0.3">
      <c r="A42" s="46" t="s">
        <v>235</v>
      </c>
      <c r="B42" s="45"/>
      <c r="C42" s="46"/>
      <c r="D42" s="47" t="s">
        <v>236</v>
      </c>
      <c r="E42" s="63"/>
      <c r="F42" s="64">
        <f>SUM(F43)</f>
        <v>5416</v>
      </c>
      <c r="G42" s="44" t="s">
        <v>12</v>
      </c>
      <c r="H42" s="64">
        <v>5416</v>
      </c>
      <c r="I42" s="76"/>
    </row>
    <row r="43" spans="1:9" s="77" customFormat="1" ht="12.75" customHeight="1" thickTop="1" x14ac:dyDescent="0.25">
      <c r="A43" s="45"/>
      <c r="B43" s="355" t="s">
        <v>237</v>
      </c>
      <c r="C43" s="65"/>
      <c r="D43" s="52" t="s">
        <v>19</v>
      </c>
      <c r="E43" s="246"/>
      <c r="F43" s="81">
        <f>SUM(F47)</f>
        <v>5416</v>
      </c>
      <c r="G43" s="82" t="s">
        <v>12</v>
      </c>
      <c r="H43" s="81">
        <v>5416</v>
      </c>
      <c r="I43" s="76"/>
    </row>
    <row r="44" spans="1:9" s="77" customFormat="1" ht="12.75" customHeight="1" x14ac:dyDescent="0.25">
      <c r="A44" s="45"/>
      <c r="B44" s="45"/>
      <c r="C44" s="37" t="s">
        <v>238</v>
      </c>
      <c r="D44" s="65" t="s">
        <v>239</v>
      </c>
      <c r="E44" s="48"/>
      <c r="F44" s="61"/>
      <c r="G44" s="51"/>
      <c r="H44" s="61"/>
      <c r="I44" s="76"/>
    </row>
    <row r="45" spans="1:9" s="77" customFormat="1" ht="12.75" customHeight="1" x14ac:dyDescent="0.25">
      <c r="A45" s="45"/>
      <c r="B45" s="45"/>
      <c r="C45" s="74"/>
      <c r="D45" s="65" t="s">
        <v>240</v>
      </c>
      <c r="E45" s="48"/>
      <c r="F45" s="61"/>
      <c r="G45" s="51"/>
      <c r="H45" s="61"/>
      <c r="I45" s="76"/>
    </row>
    <row r="46" spans="1:9" s="77" customFormat="1" ht="12.75" customHeight="1" x14ac:dyDescent="0.25">
      <c r="A46" s="45"/>
      <c r="B46" s="45"/>
      <c r="C46" s="74"/>
      <c r="D46" s="65" t="s">
        <v>241</v>
      </c>
      <c r="E46" s="48"/>
      <c r="F46" s="61"/>
      <c r="G46" s="51"/>
      <c r="H46" s="61"/>
      <c r="I46" s="76"/>
    </row>
    <row r="47" spans="1:9" s="77" customFormat="1" ht="12.75" customHeight="1" x14ac:dyDescent="0.25">
      <c r="A47" s="45"/>
      <c r="B47" s="45"/>
      <c r="C47" s="74"/>
      <c r="D47" s="50" t="s">
        <v>242</v>
      </c>
      <c r="E47" s="48"/>
      <c r="F47" s="61">
        <v>5416</v>
      </c>
      <c r="G47" s="51" t="s">
        <v>12</v>
      </c>
      <c r="H47" s="61">
        <v>5416</v>
      </c>
      <c r="I47" s="76"/>
    </row>
    <row r="48" spans="1:9" s="77" customFormat="1" ht="12.75" customHeight="1" thickBot="1" x14ac:dyDescent="0.3">
      <c r="A48" s="29">
        <v>750</v>
      </c>
      <c r="B48" s="45"/>
      <c r="C48" s="46"/>
      <c r="D48" s="47" t="s">
        <v>128</v>
      </c>
      <c r="E48" s="356"/>
      <c r="F48" s="101">
        <f>SUM(F49)</f>
        <v>291900</v>
      </c>
      <c r="G48" s="118" t="s">
        <v>12</v>
      </c>
      <c r="H48" s="100">
        <v>2131300</v>
      </c>
      <c r="I48" s="76"/>
    </row>
    <row r="49" spans="1:10" s="77" customFormat="1" ht="12.75" customHeight="1" thickTop="1" x14ac:dyDescent="0.25">
      <c r="A49" s="85"/>
      <c r="B49" s="49">
        <v>75011</v>
      </c>
      <c r="C49" s="49"/>
      <c r="D49" s="357" t="s">
        <v>243</v>
      </c>
      <c r="E49" s="246"/>
      <c r="F49" s="120">
        <f>SUM(F53)</f>
        <v>291900</v>
      </c>
      <c r="G49" s="82" t="s">
        <v>12</v>
      </c>
      <c r="H49" s="81">
        <v>2131300</v>
      </c>
      <c r="I49" s="76"/>
    </row>
    <row r="50" spans="1:10" s="77" customFormat="1" ht="12.75" customHeight="1" x14ac:dyDescent="0.25">
      <c r="A50" s="45"/>
      <c r="B50" s="45"/>
      <c r="C50" s="37" t="s">
        <v>238</v>
      </c>
      <c r="D50" s="65" t="s">
        <v>239</v>
      </c>
      <c r="E50" s="48"/>
      <c r="F50" s="51"/>
      <c r="G50" s="51"/>
      <c r="H50" s="61"/>
      <c r="I50" s="76"/>
    </row>
    <row r="51" spans="1:10" s="77" customFormat="1" ht="12.75" customHeight="1" x14ac:dyDescent="0.25">
      <c r="A51" s="45"/>
      <c r="B51" s="45"/>
      <c r="C51" s="74"/>
      <c r="D51" s="65" t="s">
        <v>240</v>
      </c>
      <c r="E51" s="48"/>
      <c r="F51" s="51"/>
      <c r="G51" s="51"/>
      <c r="H51" s="61"/>
      <c r="I51" s="76"/>
    </row>
    <row r="52" spans="1:10" s="77" customFormat="1" ht="12.75" customHeight="1" x14ac:dyDescent="0.25">
      <c r="A52" s="45"/>
      <c r="B52" s="45"/>
      <c r="C52" s="74"/>
      <c r="D52" s="65" t="s">
        <v>241</v>
      </c>
      <c r="E52" s="48"/>
      <c r="F52" s="51"/>
      <c r="G52" s="51"/>
      <c r="H52" s="61"/>
      <c r="I52" s="76"/>
    </row>
    <row r="53" spans="1:10" s="77" customFormat="1" ht="12.75" customHeight="1" x14ac:dyDescent="0.25">
      <c r="A53" s="96"/>
      <c r="B53" s="96"/>
      <c r="C53" s="123"/>
      <c r="D53" s="52" t="s">
        <v>242</v>
      </c>
      <c r="E53" s="86"/>
      <c r="F53" s="66">
        <v>291900</v>
      </c>
      <c r="G53" s="55" t="s">
        <v>12</v>
      </c>
      <c r="H53" s="66">
        <v>2131300</v>
      </c>
      <c r="I53" s="76"/>
      <c r="J53" s="358"/>
    </row>
    <row r="54" spans="1:10" s="77" customFormat="1" ht="12.75" customHeight="1" x14ac:dyDescent="0.25">
      <c r="A54" s="45">
        <v>754</v>
      </c>
      <c r="B54" s="45"/>
      <c r="C54" s="46"/>
      <c r="D54" s="47" t="s">
        <v>165</v>
      </c>
      <c r="E54" s="63"/>
      <c r="F54" s="71"/>
      <c r="G54" s="70"/>
      <c r="H54" s="85"/>
      <c r="I54" s="76"/>
      <c r="J54" s="358"/>
    </row>
    <row r="55" spans="1:10" s="77" customFormat="1" ht="12.75" customHeight="1" thickBot="1" x14ac:dyDescent="0.3">
      <c r="A55" s="45"/>
      <c r="B55" s="45"/>
      <c r="C55" s="46"/>
      <c r="D55" s="47" t="s">
        <v>166</v>
      </c>
      <c r="E55" s="63"/>
      <c r="F55" s="43">
        <f>SUM(F56)</f>
        <v>15811</v>
      </c>
      <c r="G55" s="44" t="s">
        <v>12</v>
      </c>
      <c r="H55" s="43">
        <v>15811</v>
      </c>
      <c r="I55" s="76"/>
      <c r="J55" s="358"/>
    </row>
    <row r="56" spans="1:10" s="77" customFormat="1" ht="12.75" customHeight="1" thickTop="1" x14ac:dyDescent="0.25">
      <c r="A56" s="94"/>
      <c r="B56" s="37" t="s">
        <v>244</v>
      </c>
      <c r="C56" s="74"/>
      <c r="D56" s="52" t="s">
        <v>245</v>
      </c>
      <c r="E56" s="246"/>
      <c r="F56" s="66">
        <f>SUM(F60)</f>
        <v>15811</v>
      </c>
      <c r="G56" s="55" t="s">
        <v>12</v>
      </c>
      <c r="H56" s="54">
        <v>15811</v>
      </c>
      <c r="I56" s="76"/>
      <c r="J56" s="358"/>
    </row>
    <row r="57" spans="1:10" s="77" customFormat="1" ht="12.75" customHeight="1" x14ac:dyDescent="0.25">
      <c r="A57" s="45"/>
      <c r="B57" s="45"/>
      <c r="C57" s="37" t="s">
        <v>238</v>
      </c>
      <c r="D57" s="65" t="s">
        <v>239</v>
      </c>
      <c r="E57" s="48"/>
      <c r="F57" s="51"/>
      <c r="G57" s="51"/>
      <c r="H57" s="61"/>
      <c r="I57" s="76"/>
      <c r="J57" s="358"/>
    </row>
    <row r="58" spans="1:10" s="77" customFormat="1" ht="12.75" customHeight="1" x14ac:dyDescent="0.25">
      <c r="A58" s="45"/>
      <c r="B58" s="45"/>
      <c r="C58" s="74"/>
      <c r="D58" s="65" t="s">
        <v>240</v>
      </c>
      <c r="E58" s="48"/>
      <c r="F58" s="51"/>
      <c r="G58" s="51"/>
      <c r="H58" s="61"/>
      <c r="I58" s="76"/>
      <c r="J58" s="358"/>
    </row>
    <row r="59" spans="1:10" s="77" customFormat="1" ht="12.75" customHeight="1" x14ac:dyDescent="0.25">
      <c r="A59" s="45"/>
      <c r="B59" s="45"/>
      <c r="C59" s="74"/>
      <c r="D59" s="65" t="s">
        <v>241</v>
      </c>
      <c r="E59" s="48"/>
      <c r="F59" s="51"/>
      <c r="G59" s="51"/>
      <c r="H59" s="61"/>
      <c r="I59" s="76"/>
      <c r="J59" s="358"/>
    </row>
    <row r="60" spans="1:10" s="77" customFormat="1" ht="12.75" customHeight="1" x14ac:dyDescent="0.25">
      <c r="A60" s="45"/>
      <c r="B60" s="45"/>
      <c r="C60" s="74"/>
      <c r="D60" s="50" t="s">
        <v>242</v>
      </c>
      <c r="E60" s="48"/>
      <c r="F60" s="61">
        <v>15811</v>
      </c>
      <c r="G60" s="51" t="s">
        <v>12</v>
      </c>
      <c r="H60" s="61">
        <v>15811</v>
      </c>
      <c r="I60" s="76"/>
      <c r="J60" s="358"/>
    </row>
    <row r="61" spans="1:10" s="77" customFormat="1" ht="12.75" customHeight="1" thickBot="1" x14ac:dyDescent="0.3">
      <c r="A61" s="45">
        <v>855</v>
      </c>
      <c r="B61" s="45"/>
      <c r="C61" s="46"/>
      <c r="D61" s="47" t="s">
        <v>31</v>
      </c>
      <c r="E61" s="63"/>
      <c r="F61" s="64">
        <f>SUM(F62)</f>
        <v>168800</v>
      </c>
      <c r="G61" s="44" t="s">
        <v>12</v>
      </c>
      <c r="H61" s="64">
        <v>108384500</v>
      </c>
      <c r="I61" s="76"/>
    </row>
    <row r="62" spans="1:10" s="77" customFormat="1" ht="12.75" customHeight="1" thickTop="1" x14ac:dyDescent="0.25">
      <c r="A62" s="45"/>
      <c r="B62" s="65">
        <v>85504</v>
      </c>
      <c r="C62" s="37"/>
      <c r="D62" s="52" t="s">
        <v>246</v>
      </c>
      <c r="E62" s="359"/>
      <c r="F62" s="81">
        <f>SUM(F66)</f>
        <v>168800</v>
      </c>
      <c r="G62" s="82" t="s">
        <v>12</v>
      </c>
      <c r="H62" s="120">
        <v>2984200</v>
      </c>
      <c r="I62" s="76"/>
    </row>
    <row r="63" spans="1:10" s="77" customFormat="1" ht="12.75" customHeight="1" x14ac:dyDescent="0.25">
      <c r="A63" s="45"/>
      <c r="B63" s="45"/>
      <c r="C63" s="37" t="s">
        <v>238</v>
      </c>
      <c r="D63" s="65" t="s">
        <v>239</v>
      </c>
      <c r="E63" s="48"/>
      <c r="F63" s="51"/>
      <c r="G63" s="51"/>
      <c r="H63" s="61"/>
      <c r="I63" s="76"/>
    </row>
    <row r="64" spans="1:10" s="77" customFormat="1" ht="12.75" customHeight="1" x14ac:dyDescent="0.25">
      <c r="A64" s="45"/>
      <c r="B64" s="45"/>
      <c r="C64" s="74"/>
      <c r="D64" s="65" t="s">
        <v>240</v>
      </c>
      <c r="E64" s="48"/>
      <c r="F64" s="51"/>
      <c r="G64" s="51"/>
      <c r="H64" s="61"/>
      <c r="I64" s="76"/>
    </row>
    <row r="65" spans="1:9" s="77" customFormat="1" ht="12.75" customHeight="1" x14ac:dyDescent="0.25">
      <c r="A65" s="45"/>
      <c r="B65" s="45"/>
      <c r="C65" s="74"/>
      <c r="D65" s="65" t="s">
        <v>241</v>
      </c>
      <c r="E65" s="48"/>
      <c r="F65" s="51"/>
      <c r="G65" s="51"/>
      <c r="H65" s="61"/>
      <c r="I65" s="76"/>
    </row>
    <row r="66" spans="1:9" s="77" customFormat="1" ht="12.75" customHeight="1" x14ac:dyDescent="0.25">
      <c r="A66" s="45"/>
      <c r="B66" s="45"/>
      <c r="C66" s="74"/>
      <c r="D66" s="50" t="s">
        <v>242</v>
      </c>
      <c r="E66" s="48"/>
      <c r="F66" s="61">
        <v>168800</v>
      </c>
      <c r="G66" s="51" t="s">
        <v>12</v>
      </c>
      <c r="H66" s="61">
        <v>2984200</v>
      </c>
      <c r="I66" s="76"/>
    </row>
    <row r="67" spans="1:9" ht="21.75" customHeight="1" thickBot="1" x14ac:dyDescent="0.3">
      <c r="A67" s="36"/>
      <c r="B67" s="36"/>
      <c r="C67" s="37"/>
      <c r="D67" s="41" t="s">
        <v>129</v>
      </c>
      <c r="E67" s="42"/>
      <c r="F67" s="43">
        <f>SUM(F68,F74,F80,F91,F98,F104)</f>
        <v>717900</v>
      </c>
      <c r="G67" s="43">
        <f>SUM(G68,G74,G80,G91,G98,G104)</f>
        <v>45000</v>
      </c>
      <c r="H67" s="43">
        <v>16746115</v>
      </c>
      <c r="I67" s="30"/>
    </row>
    <row r="68" spans="1:9" ht="18.75" customHeight="1" thickTop="1" thickBot="1" x14ac:dyDescent="0.3">
      <c r="A68" s="360" t="s">
        <v>235</v>
      </c>
      <c r="B68" s="49"/>
      <c r="C68" s="49"/>
      <c r="D68" s="361" t="s">
        <v>236</v>
      </c>
      <c r="E68" s="63"/>
      <c r="F68" s="64">
        <f>SUM(F69)</f>
        <v>20000</v>
      </c>
      <c r="G68" s="44" t="s">
        <v>12</v>
      </c>
      <c r="H68" s="43">
        <v>30000</v>
      </c>
    </row>
    <row r="69" spans="1:9" ht="12.75" customHeight="1" thickTop="1" x14ac:dyDescent="0.25">
      <c r="A69" s="362"/>
      <c r="B69" s="363" t="s">
        <v>247</v>
      </c>
      <c r="C69" s="364"/>
      <c r="D69" s="365" t="s">
        <v>248</v>
      </c>
      <c r="E69" s="86"/>
      <c r="F69" s="54">
        <f>SUM(F73)</f>
        <v>20000</v>
      </c>
      <c r="G69" s="55" t="s">
        <v>12</v>
      </c>
      <c r="H69" s="54">
        <v>30000</v>
      </c>
    </row>
    <row r="70" spans="1:9" ht="12.75" customHeight="1" x14ac:dyDescent="0.25">
      <c r="A70" s="45"/>
      <c r="B70" s="36"/>
      <c r="C70" s="74">
        <v>2110</v>
      </c>
      <c r="D70" s="50" t="s">
        <v>132</v>
      </c>
      <c r="E70" s="48"/>
      <c r="F70" s="36"/>
      <c r="G70" s="36"/>
      <c r="H70" s="36"/>
    </row>
    <row r="71" spans="1:9" ht="12.75" customHeight="1" x14ac:dyDescent="0.25">
      <c r="A71" s="45"/>
      <c r="B71" s="36"/>
      <c r="C71" s="74"/>
      <c r="D71" s="50" t="s">
        <v>133</v>
      </c>
      <c r="E71" s="48"/>
      <c r="F71" s="36"/>
      <c r="G71" s="36"/>
      <c r="H71" s="36"/>
    </row>
    <row r="72" spans="1:9" ht="12.75" customHeight="1" x14ac:dyDescent="0.25">
      <c r="A72" s="45"/>
      <c r="B72" s="36"/>
      <c r="C72" s="74"/>
      <c r="D72" s="50" t="s">
        <v>134</v>
      </c>
      <c r="E72" s="48"/>
      <c r="F72" s="36"/>
      <c r="G72" s="36"/>
      <c r="H72" s="36"/>
    </row>
    <row r="73" spans="1:9" ht="12.75" customHeight="1" x14ac:dyDescent="0.25">
      <c r="A73" s="45"/>
      <c r="B73" s="36"/>
      <c r="C73" s="74"/>
      <c r="D73" s="50" t="s">
        <v>135</v>
      </c>
      <c r="E73" s="48"/>
      <c r="F73" s="36">
        <v>20000</v>
      </c>
      <c r="G73" s="51" t="s">
        <v>12</v>
      </c>
      <c r="H73" s="36">
        <v>30000</v>
      </c>
    </row>
    <row r="74" spans="1:9" ht="12.75" customHeight="1" thickBot="1" x14ac:dyDescent="0.3">
      <c r="A74" s="29">
        <v>700</v>
      </c>
      <c r="B74" s="45"/>
      <c r="C74" s="46"/>
      <c r="D74" s="47" t="s">
        <v>130</v>
      </c>
      <c r="E74" s="63"/>
      <c r="F74" s="43">
        <f>SUM(F75)</f>
        <v>14000</v>
      </c>
      <c r="G74" s="44" t="s">
        <v>12</v>
      </c>
      <c r="H74" s="43">
        <v>263225</v>
      </c>
    </row>
    <row r="75" spans="1:9" ht="12.75" customHeight="1" thickTop="1" x14ac:dyDescent="0.25">
      <c r="A75" s="29"/>
      <c r="B75" s="65">
        <v>70005</v>
      </c>
      <c r="C75" s="37"/>
      <c r="D75" s="119" t="s">
        <v>131</v>
      </c>
      <c r="E75" s="80"/>
      <c r="F75" s="66">
        <f>SUM(F79)</f>
        <v>14000</v>
      </c>
      <c r="G75" s="55" t="s">
        <v>12</v>
      </c>
      <c r="H75" s="120">
        <v>263225</v>
      </c>
    </row>
    <row r="76" spans="1:9" ht="12.75" customHeight="1" x14ac:dyDescent="0.25">
      <c r="A76" s="94"/>
      <c r="B76" s="65"/>
      <c r="C76" s="74">
        <v>2110</v>
      </c>
      <c r="D76" s="50" t="s">
        <v>132</v>
      </c>
      <c r="E76" s="48"/>
      <c r="F76" s="36"/>
      <c r="G76" s="51"/>
      <c r="H76" s="36"/>
    </row>
    <row r="77" spans="1:9" ht="12.75" customHeight="1" x14ac:dyDescent="0.25">
      <c r="A77" s="94"/>
      <c r="B77" s="65"/>
      <c r="C77" s="74"/>
      <c r="D77" s="50" t="s">
        <v>133</v>
      </c>
      <c r="E77" s="48"/>
      <c r="F77" s="36"/>
      <c r="G77" s="51"/>
      <c r="H77" s="36"/>
    </row>
    <row r="78" spans="1:9" ht="12.75" customHeight="1" x14ac:dyDescent="0.25">
      <c r="A78" s="94"/>
      <c r="B78" s="65"/>
      <c r="C78" s="74"/>
      <c r="D78" s="50" t="s">
        <v>134</v>
      </c>
      <c r="E78" s="48"/>
      <c r="F78" s="36"/>
      <c r="G78" s="51"/>
      <c r="H78" s="36"/>
    </row>
    <row r="79" spans="1:9" ht="12.75" customHeight="1" x14ac:dyDescent="0.25">
      <c r="A79" s="94"/>
      <c r="B79" s="65"/>
      <c r="C79" s="74"/>
      <c r="D79" s="50" t="s">
        <v>135</v>
      </c>
      <c r="E79" s="48"/>
      <c r="F79" s="61">
        <v>14000</v>
      </c>
      <c r="G79" s="71" t="s">
        <v>12</v>
      </c>
      <c r="H79" s="61">
        <v>263225</v>
      </c>
    </row>
    <row r="80" spans="1:9" ht="12.75" customHeight="1" thickBot="1" x14ac:dyDescent="0.3">
      <c r="A80" s="46" t="s">
        <v>160</v>
      </c>
      <c r="B80" s="45"/>
      <c r="C80" s="46"/>
      <c r="D80" s="47" t="s">
        <v>161</v>
      </c>
      <c r="E80" s="63"/>
      <c r="F80" s="43">
        <f>SUM(F81,F86)</f>
        <v>85500</v>
      </c>
      <c r="G80" s="44" t="s">
        <v>12</v>
      </c>
      <c r="H80" s="43">
        <v>934800</v>
      </c>
    </row>
    <row r="81" spans="1:8" ht="12.75" customHeight="1" thickTop="1" x14ac:dyDescent="0.25">
      <c r="A81" s="46"/>
      <c r="B81" s="65">
        <v>71012</v>
      </c>
      <c r="C81" s="74"/>
      <c r="D81" s="52" t="s">
        <v>249</v>
      </c>
      <c r="E81" s="80"/>
      <c r="F81" s="66">
        <f>SUM(F85)</f>
        <v>30400</v>
      </c>
      <c r="G81" s="55" t="s">
        <v>12</v>
      </c>
      <c r="H81" s="120">
        <v>355800</v>
      </c>
    </row>
    <row r="82" spans="1:8" ht="12.75" customHeight="1" x14ac:dyDescent="0.25">
      <c r="A82" s="94"/>
      <c r="B82" s="65"/>
      <c r="C82" s="74">
        <v>2110</v>
      </c>
      <c r="D82" s="50" t="s">
        <v>132</v>
      </c>
      <c r="E82" s="48"/>
      <c r="F82" s="36"/>
      <c r="G82" s="61"/>
      <c r="H82" s="36"/>
    </row>
    <row r="83" spans="1:8" ht="12.75" customHeight="1" x14ac:dyDescent="0.25">
      <c r="A83" s="94"/>
      <c r="B83" s="65"/>
      <c r="C83" s="74"/>
      <c r="D83" s="50" t="s">
        <v>133</v>
      </c>
      <c r="E83" s="48"/>
      <c r="F83" s="36"/>
      <c r="G83" s="61"/>
      <c r="H83" s="36"/>
    </row>
    <row r="84" spans="1:8" ht="12.75" customHeight="1" x14ac:dyDescent="0.25">
      <c r="A84" s="94"/>
      <c r="B84" s="65"/>
      <c r="C84" s="74"/>
      <c r="D84" s="50" t="s">
        <v>134</v>
      </c>
      <c r="E84" s="48"/>
      <c r="F84" s="36"/>
      <c r="G84" s="61"/>
      <c r="H84" s="36"/>
    </row>
    <row r="85" spans="1:8" ht="12.75" customHeight="1" x14ac:dyDescent="0.25">
      <c r="A85" s="94"/>
      <c r="B85" s="65"/>
      <c r="C85" s="74"/>
      <c r="D85" s="50" t="s">
        <v>135</v>
      </c>
      <c r="E85" s="48"/>
      <c r="F85" s="61">
        <v>30400</v>
      </c>
      <c r="G85" s="51" t="s">
        <v>12</v>
      </c>
      <c r="H85" s="61">
        <v>355800</v>
      </c>
    </row>
    <row r="86" spans="1:8" ht="12.75" customHeight="1" x14ac:dyDescent="0.25">
      <c r="A86" s="94"/>
      <c r="B86" s="366">
        <v>71015</v>
      </c>
      <c r="C86" s="37"/>
      <c r="D86" s="75" t="s">
        <v>162</v>
      </c>
      <c r="E86" s="86"/>
      <c r="F86" s="54">
        <f>SUM(F90)</f>
        <v>55100</v>
      </c>
      <c r="G86" s="55" t="s">
        <v>12</v>
      </c>
      <c r="H86" s="54">
        <v>579000</v>
      </c>
    </row>
    <row r="87" spans="1:8" ht="12.75" customHeight="1" x14ac:dyDescent="0.25">
      <c r="A87" s="94"/>
      <c r="B87" s="36"/>
      <c r="C87" s="74">
        <v>2110</v>
      </c>
      <c r="D87" s="50" t="s">
        <v>132</v>
      </c>
      <c r="E87" s="48"/>
      <c r="F87" s="36"/>
      <c r="G87" s="36"/>
      <c r="H87" s="36"/>
    </row>
    <row r="88" spans="1:8" ht="12.75" customHeight="1" x14ac:dyDescent="0.25">
      <c r="A88" s="94"/>
      <c r="B88" s="36"/>
      <c r="C88" s="74"/>
      <c r="D88" s="50" t="s">
        <v>133</v>
      </c>
      <c r="E88" s="48"/>
      <c r="F88" s="36"/>
      <c r="G88" s="36"/>
      <c r="H88" s="36"/>
    </row>
    <row r="89" spans="1:8" ht="12.75" customHeight="1" x14ac:dyDescent="0.25">
      <c r="A89" s="94"/>
      <c r="B89" s="36"/>
      <c r="C89" s="74"/>
      <c r="D89" s="50" t="s">
        <v>134</v>
      </c>
      <c r="E89" s="48"/>
      <c r="F89" s="36"/>
      <c r="G89" s="36"/>
      <c r="H89" s="36"/>
    </row>
    <row r="90" spans="1:8" ht="12.75" customHeight="1" x14ac:dyDescent="0.25">
      <c r="A90" s="94"/>
      <c r="B90" s="36"/>
      <c r="C90" s="74"/>
      <c r="D90" s="50" t="s">
        <v>135</v>
      </c>
      <c r="E90" s="48"/>
      <c r="F90" s="36">
        <v>55100</v>
      </c>
      <c r="G90" s="51" t="s">
        <v>12</v>
      </c>
      <c r="H90" s="36">
        <v>579000</v>
      </c>
    </row>
    <row r="91" spans="1:8" ht="12.75" customHeight="1" thickBot="1" x14ac:dyDescent="0.3">
      <c r="A91" s="29">
        <v>750</v>
      </c>
      <c r="B91" s="45"/>
      <c r="C91" s="46"/>
      <c r="D91" s="47" t="s">
        <v>128</v>
      </c>
      <c r="E91" s="356"/>
      <c r="F91" s="101">
        <f>SUM(F92)</f>
        <v>6100</v>
      </c>
      <c r="G91" s="118" t="s">
        <v>12</v>
      </c>
      <c r="H91" s="100">
        <v>142300</v>
      </c>
    </row>
    <row r="92" spans="1:8" ht="12.75" customHeight="1" thickTop="1" x14ac:dyDescent="0.25">
      <c r="A92" s="85"/>
      <c r="B92" s="49">
        <v>75011</v>
      </c>
      <c r="C92" s="49"/>
      <c r="D92" s="357" t="s">
        <v>243</v>
      </c>
      <c r="E92" s="246"/>
      <c r="F92" s="120">
        <f>SUM(F96)</f>
        <v>6100</v>
      </c>
      <c r="G92" s="82" t="s">
        <v>12</v>
      </c>
      <c r="H92" s="81">
        <v>107300</v>
      </c>
    </row>
    <row r="93" spans="1:8" ht="12.75" customHeight="1" x14ac:dyDescent="0.25">
      <c r="A93" s="45"/>
      <c r="B93" s="45"/>
      <c r="C93" s="74">
        <v>2110</v>
      </c>
      <c r="D93" s="50" t="s">
        <v>132</v>
      </c>
      <c r="E93" s="48"/>
      <c r="F93" s="51"/>
      <c r="G93" s="51"/>
      <c r="H93" s="61"/>
    </row>
    <row r="94" spans="1:8" ht="12.75" customHeight="1" x14ac:dyDescent="0.25">
      <c r="A94" s="45"/>
      <c r="B94" s="45"/>
      <c r="C94" s="74"/>
      <c r="D94" s="50" t="s">
        <v>133</v>
      </c>
      <c r="E94" s="48"/>
      <c r="F94" s="51"/>
      <c r="G94" s="51"/>
      <c r="H94" s="61"/>
    </row>
    <row r="95" spans="1:8" ht="12.75" customHeight="1" x14ac:dyDescent="0.25">
      <c r="A95" s="45"/>
      <c r="B95" s="45"/>
      <c r="C95" s="74"/>
      <c r="D95" s="50" t="s">
        <v>134</v>
      </c>
      <c r="E95" s="48"/>
      <c r="F95" s="51"/>
      <c r="G95" s="51"/>
      <c r="H95" s="61"/>
    </row>
    <row r="96" spans="1:8" ht="12.75" customHeight="1" x14ac:dyDescent="0.25">
      <c r="A96" s="45"/>
      <c r="B96" s="45"/>
      <c r="C96" s="74"/>
      <c r="D96" s="50" t="s">
        <v>135</v>
      </c>
      <c r="E96" s="48"/>
      <c r="F96" s="61">
        <v>6100</v>
      </c>
      <c r="G96" s="51" t="s">
        <v>12</v>
      </c>
      <c r="H96" s="61">
        <v>107300</v>
      </c>
    </row>
    <row r="97" spans="1:9" ht="12.75" customHeight="1" x14ac:dyDescent="0.25">
      <c r="A97" s="45">
        <v>754</v>
      </c>
      <c r="B97" s="45"/>
      <c r="C97" s="46"/>
      <c r="D97" s="47" t="s">
        <v>250</v>
      </c>
      <c r="E97" s="48"/>
      <c r="F97" s="36"/>
      <c r="G97" s="36"/>
      <c r="H97" s="36"/>
    </row>
    <row r="98" spans="1:9" ht="12.75" customHeight="1" thickBot="1" x14ac:dyDescent="0.3">
      <c r="A98" s="45"/>
      <c r="B98" s="45"/>
      <c r="C98" s="46"/>
      <c r="D98" s="47" t="s">
        <v>166</v>
      </c>
      <c r="E98" s="63"/>
      <c r="F98" s="43">
        <f>SUM(F99)</f>
        <v>567300</v>
      </c>
      <c r="G98" s="44" t="s">
        <v>12</v>
      </c>
      <c r="H98" s="43">
        <v>13347742</v>
      </c>
    </row>
    <row r="99" spans="1:9" ht="12.75" customHeight="1" thickTop="1" x14ac:dyDescent="0.25">
      <c r="A99" s="92"/>
      <c r="B99" s="65">
        <v>75411</v>
      </c>
      <c r="C99" s="37"/>
      <c r="D99" s="75" t="s">
        <v>251</v>
      </c>
      <c r="E99" s="80"/>
      <c r="F99" s="54">
        <f>SUM(F103)</f>
        <v>567300</v>
      </c>
      <c r="G99" s="55" t="s">
        <v>12</v>
      </c>
      <c r="H99" s="54">
        <v>13347742</v>
      </c>
    </row>
    <row r="100" spans="1:9" ht="12.75" customHeight="1" x14ac:dyDescent="0.25">
      <c r="A100" s="45"/>
      <c r="B100" s="36"/>
      <c r="C100" s="74">
        <v>2110</v>
      </c>
      <c r="D100" s="50" t="s">
        <v>132</v>
      </c>
      <c r="E100" s="69"/>
      <c r="F100" s="51"/>
      <c r="G100" s="61"/>
      <c r="H100" s="36"/>
    </row>
    <row r="101" spans="1:9" ht="12.75" customHeight="1" x14ac:dyDescent="0.25">
      <c r="A101" s="45"/>
      <c r="B101" s="36"/>
      <c r="C101" s="74"/>
      <c r="D101" s="50" t="s">
        <v>133</v>
      </c>
      <c r="E101" s="69"/>
      <c r="F101" s="51"/>
      <c r="G101" s="61"/>
      <c r="H101" s="36"/>
    </row>
    <row r="102" spans="1:9" ht="12.75" customHeight="1" x14ac:dyDescent="0.25">
      <c r="A102" s="45"/>
      <c r="B102" s="36"/>
      <c r="C102" s="74"/>
      <c r="D102" s="50" t="s">
        <v>134</v>
      </c>
      <c r="E102" s="69"/>
      <c r="F102" s="51"/>
      <c r="G102" s="61"/>
      <c r="H102" s="36"/>
    </row>
    <row r="103" spans="1:9" ht="12.75" customHeight="1" x14ac:dyDescent="0.25">
      <c r="A103" s="45"/>
      <c r="B103" s="36"/>
      <c r="C103" s="74"/>
      <c r="D103" s="50" t="s">
        <v>135</v>
      </c>
      <c r="E103" s="69"/>
      <c r="F103" s="61">
        <v>567300</v>
      </c>
      <c r="G103" s="51" t="s">
        <v>12</v>
      </c>
      <c r="H103" s="36">
        <v>13347742</v>
      </c>
    </row>
    <row r="104" spans="1:9" ht="12.75" customHeight="1" thickBot="1" x14ac:dyDescent="0.3">
      <c r="A104" s="45">
        <v>852</v>
      </c>
      <c r="B104" s="45"/>
      <c r="C104" s="46"/>
      <c r="D104" s="47" t="s">
        <v>20</v>
      </c>
      <c r="E104" s="48"/>
      <c r="F104" s="100">
        <f>SUM(F105)</f>
        <v>25000</v>
      </c>
      <c r="G104" s="100">
        <f>SUM(G105)</f>
        <v>45000</v>
      </c>
      <c r="H104" s="101">
        <v>400000</v>
      </c>
    </row>
    <row r="105" spans="1:9" ht="12.75" customHeight="1" thickTop="1" x14ac:dyDescent="0.25">
      <c r="A105" s="244"/>
      <c r="B105" s="65">
        <v>85205</v>
      </c>
      <c r="C105" s="46"/>
      <c r="D105" s="119" t="s">
        <v>252</v>
      </c>
      <c r="E105" s="53"/>
      <c r="F105" s="54">
        <f>SUM(F109:F109)</f>
        <v>25000</v>
      </c>
      <c r="G105" s="54">
        <f>SUM(G109:G109)</f>
        <v>45000</v>
      </c>
      <c r="H105" s="54">
        <v>400000</v>
      </c>
    </row>
    <row r="106" spans="1:9" ht="12.75" customHeight="1" x14ac:dyDescent="0.25">
      <c r="A106" s="94"/>
      <c r="B106" s="65"/>
      <c r="C106" s="74">
        <v>2110</v>
      </c>
      <c r="D106" s="50" t="s">
        <v>132</v>
      </c>
      <c r="E106" s="48"/>
      <c r="F106" s="36"/>
      <c r="G106" s="36"/>
      <c r="H106" s="36"/>
    </row>
    <row r="107" spans="1:9" ht="12.75" customHeight="1" x14ac:dyDescent="0.25">
      <c r="A107" s="94"/>
      <c r="B107" s="65"/>
      <c r="C107" s="74"/>
      <c r="D107" s="50" t="s">
        <v>133</v>
      </c>
      <c r="E107" s="48"/>
      <c r="F107" s="36"/>
      <c r="G107" s="36"/>
      <c r="H107" s="36"/>
    </row>
    <row r="108" spans="1:9" ht="12.75" customHeight="1" x14ac:dyDescent="0.25">
      <c r="A108" s="94"/>
      <c r="B108" s="65"/>
      <c r="C108" s="74"/>
      <c r="D108" s="50" t="s">
        <v>134</v>
      </c>
      <c r="E108" s="48"/>
      <c r="F108" s="36"/>
      <c r="G108" s="36"/>
      <c r="H108" s="36"/>
    </row>
    <row r="109" spans="1:9" ht="12.75" customHeight="1" x14ac:dyDescent="0.25">
      <c r="A109" s="112"/>
      <c r="B109" s="113"/>
      <c r="C109" s="123"/>
      <c r="D109" s="52" t="s">
        <v>135</v>
      </c>
      <c r="E109" s="86"/>
      <c r="F109" s="66">
        <v>25000</v>
      </c>
      <c r="G109" s="66">
        <v>45000</v>
      </c>
      <c r="H109" s="66">
        <v>400000</v>
      </c>
    </row>
    <row r="110" spans="1:9" ht="18.75" customHeight="1" thickBot="1" x14ac:dyDescent="0.3">
      <c r="A110" s="65"/>
      <c r="B110" s="65"/>
      <c r="C110" s="37"/>
      <c r="D110" s="38" t="s">
        <v>32</v>
      </c>
      <c r="E110" s="39"/>
      <c r="F110" s="40">
        <f>SUM(F111,F365,F396)</f>
        <v>2722283</v>
      </c>
      <c r="G110" s="40">
        <f>SUM(G111,G365,G396)</f>
        <v>1202036</v>
      </c>
      <c r="H110" s="40">
        <v>815378197</v>
      </c>
      <c r="I110" s="30"/>
    </row>
    <row r="111" spans="1:9" ht="24" customHeight="1" thickBot="1" x14ac:dyDescent="0.3">
      <c r="A111" s="65"/>
      <c r="B111" s="65"/>
      <c r="C111" s="37"/>
      <c r="D111" s="41" t="s">
        <v>33</v>
      </c>
      <c r="E111" s="42"/>
      <c r="F111" s="43">
        <f>SUM(F112,F134,F141,F166,F170,F175,F237,F241,F297,F308,F318,F335,F361)</f>
        <v>1170443</v>
      </c>
      <c r="G111" s="43">
        <f>SUM(G112,G134,G141,G166,G170,G175,G237,G241,G297,G308,G318,G335,G361)</f>
        <v>805023</v>
      </c>
      <c r="H111" s="43">
        <v>685573829</v>
      </c>
      <c r="I111" s="30"/>
    </row>
    <row r="112" spans="1:9" ht="19.5" customHeight="1" thickTop="1" thickBot="1" x14ac:dyDescent="0.3">
      <c r="A112" s="94">
        <v>600</v>
      </c>
      <c r="B112" s="45"/>
      <c r="C112" s="46"/>
      <c r="D112" s="47" t="s">
        <v>34</v>
      </c>
      <c r="E112" s="63"/>
      <c r="F112" s="64">
        <f>SUM(F113,F121,F129)</f>
        <v>95647</v>
      </c>
      <c r="G112" s="64">
        <f>SUM(G113,G121,G129)</f>
        <v>55500</v>
      </c>
      <c r="H112" s="43">
        <v>103010384</v>
      </c>
    </row>
    <row r="113" spans="1:8" ht="12.75" customHeight="1" thickTop="1" x14ac:dyDescent="0.25">
      <c r="A113" s="94"/>
      <c r="B113" s="65">
        <v>60004</v>
      </c>
      <c r="C113" s="37"/>
      <c r="D113" s="52" t="s">
        <v>253</v>
      </c>
      <c r="E113" s="80"/>
      <c r="F113" s="66">
        <f>SUM(F114,F117)</f>
        <v>51057</v>
      </c>
      <c r="G113" s="66">
        <f>SUM(G114,G117)</f>
        <v>32000</v>
      </c>
      <c r="H113" s="54">
        <v>34541871</v>
      </c>
    </row>
    <row r="114" spans="1:8" ht="12.75" customHeight="1" x14ac:dyDescent="0.25">
      <c r="A114" s="94"/>
      <c r="B114" s="65"/>
      <c r="C114" s="37"/>
      <c r="D114" s="83" t="s">
        <v>254</v>
      </c>
      <c r="E114" s="67"/>
      <c r="F114" s="68">
        <f>SUM(F115:F116)</f>
        <v>19057</v>
      </c>
      <c r="G114" s="58" t="s">
        <v>12</v>
      </c>
      <c r="H114" s="68">
        <v>28958871</v>
      </c>
    </row>
    <row r="115" spans="1:8" ht="12.75" customHeight="1" x14ac:dyDescent="0.25">
      <c r="A115" s="94"/>
      <c r="B115" s="65"/>
      <c r="C115" s="59" t="s">
        <v>37</v>
      </c>
      <c r="D115" s="60" t="s">
        <v>38</v>
      </c>
      <c r="E115" s="69"/>
      <c r="F115" s="70">
        <v>13209</v>
      </c>
      <c r="G115" s="71" t="s">
        <v>12</v>
      </c>
      <c r="H115" s="70">
        <v>15209</v>
      </c>
    </row>
    <row r="116" spans="1:8" ht="12.75" customHeight="1" x14ac:dyDescent="0.25">
      <c r="A116" s="94"/>
      <c r="B116" s="65"/>
      <c r="C116" s="74">
        <v>4300</v>
      </c>
      <c r="D116" s="50" t="s">
        <v>40</v>
      </c>
      <c r="E116" s="99"/>
      <c r="F116" s="70">
        <v>5848</v>
      </c>
      <c r="G116" s="71" t="s">
        <v>12</v>
      </c>
      <c r="H116" s="70">
        <v>28103542</v>
      </c>
    </row>
    <row r="117" spans="1:8" ht="12.75" customHeight="1" x14ac:dyDescent="0.25">
      <c r="A117" s="94"/>
      <c r="B117" s="45"/>
      <c r="C117" s="46"/>
      <c r="D117" s="56" t="s">
        <v>14</v>
      </c>
      <c r="E117" s="67"/>
      <c r="F117" s="57">
        <f>SUM(F118:F120)</f>
        <v>32000</v>
      </c>
      <c r="G117" s="57">
        <f>SUM(G118:G120)</f>
        <v>32000</v>
      </c>
      <c r="H117" s="57">
        <v>100000</v>
      </c>
    </row>
    <row r="118" spans="1:8" ht="12.75" customHeight="1" x14ac:dyDescent="0.25">
      <c r="A118" s="94"/>
      <c r="B118" s="45"/>
      <c r="C118" s="74">
        <v>4260</v>
      </c>
      <c r="D118" s="50" t="s">
        <v>39</v>
      </c>
      <c r="E118" s="63"/>
      <c r="F118" s="70">
        <v>15000</v>
      </c>
      <c r="G118" s="71" t="s">
        <v>12</v>
      </c>
      <c r="H118" s="70">
        <v>23000</v>
      </c>
    </row>
    <row r="119" spans="1:8" ht="12.75" customHeight="1" x14ac:dyDescent="0.25">
      <c r="A119" s="94"/>
      <c r="B119" s="45"/>
      <c r="C119" s="74">
        <v>4300</v>
      </c>
      <c r="D119" s="50" t="s">
        <v>40</v>
      </c>
      <c r="E119" s="63"/>
      <c r="F119" s="71" t="s">
        <v>12</v>
      </c>
      <c r="G119" s="70">
        <v>32000</v>
      </c>
      <c r="H119" s="70">
        <v>29000</v>
      </c>
    </row>
    <row r="120" spans="1:8" ht="12.75" customHeight="1" x14ac:dyDescent="0.25">
      <c r="A120" s="94"/>
      <c r="B120" s="45"/>
      <c r="C120" s="74">
        <v>4360</v>
      </c>
      <c r="D120" s="50" t="s">
        <v>255</v>
      </c>
      <c r="E120" s="63"/>
      <c r="F120" s="70">
        <v>17000</v>
      </c>
      <c r="G120" s="71" t="s">
        <v>12</v>
      </c>
      <c r="H120" s="70">
        <v>26000</v>
      </c>
    </row>
    <row r="121" spans="1:8" ht="12.75" customHeight="1" x14ac:dyDescent="0.25">
      <c r="A121" s="94"/>
      <c r="B121" s="65">
        <v>60015</v>
      </c>
      <c r="C121" s="37"/>
      <c r="D121" s="52" t="s">
        <v>35</v>
      </c>
      <c r="E121" s="80"/>
      <c r="F121" s="66">
        <f>SUM(F122)</f>
        <v>21090</v>
      </c>
      <c r="G121" s="66">
        <f>SUM(G122)</f>
        <v>20000</v>
      </c>
      <c r="H121" s="54">
        <v>46891767</v>
      </c>
    </row>
    <row r="122" spans="1:8" ht="12.75" customHeight="1" x14ac:dyDescent="0.25">
      <c r="A122" s="94"/>
      <c r="B122" s="65"/>
      <c r="C122" s="37"/>
      <c r="D122" s="56" t="s">
        <v>14</v>
      </c>
      <c r="E122" s="67"/>
      <c r="F122" s="57">
        <f>SUM(F123:F128)</f>
        <v>21090</v>
      </c>
      <c r="G122" s="57">
        <f>SUM(G123:G128)</f>
        <v>20000</v>
      </c>
      <c r="H122" s="57">
        <v>9749767</v>
      </c>
    </row>
    <row r="123" spans="1:8" ht="12.75" customHeight="1" x14ac:dyDescent="0.25">
      <c r="A123" s="94"/>
      <c r="B123" s="65"/>
      <c r="C123" s="74">
        <v>4110</v>
      </c>
      <c r="D123" s="50" t="s">
        <v>256</v>
      </c>
      <c r="E123" s="97"/>
      <c r="F123" s="70">
        <v>516</v>
      </c>
      <c r="G123" s="71" t="s">
        <v>12</v>
      </c>
      <c r="H123" s="85">
        <v>516</v>
      </c>
    </row>
    <row r="124" spans="1:8" ht="12.75" customHeight="1" x14ac:dyDescent="0.25">
      <c r="A124" s="94"/>
      <c r="B124" s="65"/>
      <c r="C124" s="74">
        <v>4120</v>
      </c>
      <c r="D124" s="50" t="s">
        <v>48</v>
      </c>
      <c r="E124" s="97"/>
      <c r="F124" s="71"/>
      <c r="G124" s="71"/>
      <c r="H124" s="85"/>
    </row>
    <row r="125" spans="1:8" ht="12.75" customHeight="1" x14ac:dyDescent="0.25">
      <c r="A125" s="94"/>
      <c r="B125" s="65"/>
      <c r="C125" s="74"/>
      <c r="D125" s="50" t="s">
        <v>49</v>
      </c>
      <c r="E125" s="97"/>
      <c r="F125" s="70">
        <v>74</v>
      </c>
      <c r="G125" s="71" t="s">
        <v>12</v>
      </c>
      <c r="H125" s="85">
        <v>74</v>
      </c>
    </row>
    <row r="126" spans="1:8" ht="12.75" customHeight="1" x14ac:dyDescent="0.25">
      <c r="A126" s="94"/>
      <c r="B126" s="65"/>
      <c r="C126" s="116">
        <v>4170</v>
      </c>
      <c r="D126" s="117" t="s">
        <v>41</v>
      </c>
      <c r="E126" s="97"/>
      <c r="F126" s="70">
        <v>3000</v>
      </c>
      <c r="G126" s="71" t="s">
        <v>12</v>
      </c>
      <c r="H126" s="85">
        <v>3000</v>
      </c>
    </row>
    <row r="127" spans="1:8" ht="12.75" customHeight="1" x14ac:dyDescent="0.25">
      <c r="A127" s="94"/>
      <c r="B127" s="65"/>
      <c r="C127" s="59" t="s">
        <v>37</v>
      </c>
      <c r="D127" s="60" t="s">
        <v>38</v>
      </c>
      <c r="E127" s="97"/>
      <c r="F127" s="70">
        <v>14000</v>
      </c>
      <c r="G127" s="70">
        <v>20000</v>
      </c>
      <c r="H127" s="85">
        <v>136533</v>
      </c>
    </row>
    <row r="128" spans="1:8" ht="12.75" customHeight="1" x14ac:dyDescent="0.25">
      <c r="A128" s="94"/>
      <c r="B128" s="65"/>
      <c r="C128" s="74">
        <v>4300</v>
      </c>
      <c r="D128" s="50" t="s">
        <v>40</v>
      </c>
      <c r="E128" s="97"/>
      <c r="F128" s="70">
        <v>3500</v>
      </c>
      <c r="G128" s="71" t="s">
        <v>12</v>
      </c>
      <c r="H128" s="85">
        <v>6993237</v>
      </c>
    </row>
    <row r="129" spans="1:9" ht="12.75" customHeight="1" x14ac:dyDescent="0.25">
      <c r="A129" s="94"/>
      <c r="B129" s="65">
        <v>60095</v>
      </c>
      <c r="C129" s="37"/>
      <c r="D129" s="52" t="s">
        <v>19</v>
      </c>
      <c r="E129" s="80"/>
      <c r="F129" s="66">
        <f>SUM(F130)</f>
        <v>23500</v>
      </c>
      <c r="G129" s="66">
        <f>SUM(G130)</f>
        <v>3500</v>
      </c>
      <c r="H129" s="66">
        <v>2475287</v>
      </c>
    </row>
    <row r="130" spans="1:9" ht="12.75" customHeight="1" x14ac:dyDescent="0.25">
      <c r="A130" s="94"/>
      <c r="B130" s="65"/>
      <c r="C130" s="37"/>
      <c r="D130" s="56" t="s">
        <v>14</v>
      </c>
      <c r="E130" s="67"/>
      <c r="F130" s="68">
        <f>SUM(F131:F133)</f>
        <v>23500</v>
      </c>
      <c r="G130" s="68">
        <f>SUM(G131:G133)</f>
        <v>3500</v>
      </c>
      <c r="H130" s="68">
        <v>2475287</v>
      </c>
    </row>
    <row r="131" spans="1:9" ht="12.75" customHeight="1" x14ac:dyDescent="0.25">
      <c r="A131" s="94"/>
      <c r="B131" s="65"/>
      <c r="C131" s="59" t="s">
        <v>37</v>
      </c>
      <c r="D131" s="60" t="s">
        <v>38</v>
      </c>
      <c r="E131" s="69"/>
      <c r="F131" s="70">
        <v>20000</v>
      </c>
      <c r="G131" s="71" t="s">
        <v>12</v>
      </c>
      <c r="H131" s="70">
        <v>39731</v>
      </c>
    </row>
    <row r="132" spans="1:9" ht="12.75" customHeight="1" x14ac:dyDescent="0.25">
      <c r="A132" s="94"/>
      <c r="B132" s="65"/>
      <c r="C132" s="74">
        <v>4270</v>
      </c>
      <c r="D132" s="50" t="s">
        <v>257</v>
      </c>
      <c r="E132" s="97"/>
      <c r="F132" s="70">
        <v>3500</v>
      </c>
      <c r="G132" s="71" t="s">
        <v>12</v>
      </c>
      <c r="H132" s="70">
        <v>3500</v>
      </c>
    </row>
    <row r="133" spans="1:9" ht="12.75" customHeight="1" x14ac:dyDescent="0.25">
      <c r="A133" s="94"/>
      <c r="B133" s="65"/>
      <c r="C133" s="74">
        <v>4300</v>
      </c>
      <c r="D133" s="50" t="s">
        <v>40</v>
      </c>
      <c r="E133" s="99"/>
      <c r="F133" s="71" t="s">
        <v>12</v>
      </c>
      <c r="G133" s="70">
        <v>3500</v>
      </c>
      <c r="H133" s="70">
        <v>113300</v>
      </c>
    </row>
    <row r="134" spans="1:9" ht="12.75" customHeight="1" thickBot="1" x14ac:dyDescent="0.3">
      <c r="A134" s="29">
        <v>700</v>
      </c>
      <c r="B134" s="45"/>
      <c r="C134" s="46"/>
      <c r="D134" s="47" t="s">
        <v>130</v>
      </c>
      <c r="E134" s="63"/>
      <c r="F134" s="64">
        <f>SUM(F135)</f>
        <v>14801</v>
      </c>
      <c r="G134" s="44" t="s">
        <v>12</v>
      </c>
      <c r="H134" s="43">
        <v>45826293</v>
      </c>
    </row>
    <row r="135" spans="1:9" ht="12.75" customHeight="1" thickTop="1" x14ac:dyDescent="0.25">
      <c r="A135" s="29"/>
      <c r="B135" s="65">
        <v>70095</v>
      </c>
      <c r="C135" s="37"/>
      <c r="D135" s="52" t="s">
        <v>19</v>
      </c>
      <c r="E135" s="80"/>
      <c r="F135" s="66">
        <f>SUM(F136)</f>
        <v>14801</v>
      </c>
      <c r="G135" s="55" t="s">
        <v>12</v>
      </c>
      <c r="H135" s="54">
        <v>42788475</v>
      </c>
    </row>
    <row r="136" spans="1:9" ht="12.75" customHeight="1" x14ac:dyDescent="0.25">
      <c r="A136" s="29"/>
      <c r="B136" s="85"/>
      <c r="C136" s="37"/>
      <c r="D136" s="83" t="s">
        <v>258</v>
      </c>
      <c r="E136" s="67"/>
      <c r="F136" s="68">
        <f>SUM(F137:F140)</f>
        <v>14801</v>
      </c>
      <c r="G136" s="58" t="s">
        <v>12</v>
      </c>
      <c r="H136" s="57">
        <v>26739475</v>
      </c>
    </row>
    <row r="137" spans="1:9" ht="12.75" customHeight="1" x14ac:dyDescent="0.25">
      <c r="A137" s="29"/>
      <c r="B137" s="65"/>
      <c r="C137" s="59" t="s">
        <v>37</v>
      </c>
      <c r="D137" s="60" t="s">
        <v>38</v>
      </c>
      <c r="E137" s="69"/>
      <c r="F137" s="70">
        <v>901</v>
      </c>
      <c r="G137" s="71" t="s">
        <v>12</v>
      </c>
      <c r="H137" s="70">
        <v>60273</v>
      </c>
    </row>
    <row r="138" spans="1:9" ht="12.75" customHeight="1" x14ac:dyDescent="0.25">
      <c r="A138" s="29"/>
      <c r="B138" s="65"/>
      <c r="C138" s="74">
        <v>4260</v>
      </c>
      <c r="D138" s="50" t="s">
        <v>39</v>
      </c>
      <c r="E138" s="69"/>
      <c r="F138" s="70">
        <v>11100</v>
      </c>
      <c r="G138" s="71" t="s">
        <v>12</v>
      </c>
      <c r="H138" s="70">
        <v>6691100</v>
      </c>
    </row>
    <row r="139" spans="1:9" ht="12.75" customHeight="1" x14ac:dyDescent="0.25">
      <c r="A139" s="29"/>
      <c r="B139" s="65"/>
      <c r="C139" s="74">
        <v>4270</v>
      </c>
      <c r="D139" s="50" t="s">
        <v>257</v>
      </c>
      <c r="E139" s="69"/>
      <c r="F139" s="70">
        <v>1700</v>
      </c>
      <c r="G139" s="71" t="s">
        <v>12</v>
      </c>
      <c r="H139" s="70">
        <v>7106700</v>
      </c>
    </row>
    <row r="140" spans="1:9" ht="12.75" customHeight="1" x14ac:dyDescent="0.25">
      <c r="A140" s="29"/>
      <c r="B140" s="65"/>
      <c r="C140" s="74">
        <v>4300</v>
      </c>
      <c r="D140" s="50" t="s">
        <v>40</v>
      </c>
      <c r="E140" s="69"/>
      <c r="F140" s="70">
        <v>1100</v>
      </c>
      <c r="G140" s="71" t="s">
        <v>12</v>
      </c>
      <c r="H140" s="70">
        <v>3636100</v>
      </c>
    </row>
    <row r="141" spans="1:9" ht="12.75" customHeight="1" thickBot="1" x14ac:dyDescent="0.3">
      <c r="A141" s="94">
        <v>750</v>
      </c>
      <c r="B141" s="45"/>
      <c r="C141" s="46"/>
      <c r="D141" s="47" t="s">
        <v>128</v>
      </c>
      <c r="E141" s="63"/>
      <c r="F141" s="64">
        <f>SUM(F142,F145,F151,F154,F157)</f>
        <v>219263</v>
      </c>
      <c r="G141" s="64">
        <f>SUM(G142,G145,G151,G154,G157)</f>
        <v>171194</v>
      </c>
      <c r="H141" s="43">
        <v>59591086</v>
      </c>
      <c r="I141" s="30"/>
    </row>
    <row r="142" spans="1:9" ht="12.75" customHeight="1" thickTop="1" x14ac:dyDescent="0.25">
      <c r="A142" s="94"/>
      <c r="B142" s="37" t="s">
        <v>259</v>
      </c>
      <c r="C142" s="74"/>
      <c r="D142" s="52" t="s">
        <v>260</v>
      </c>
      <c r="E142" s="246"/>
      <c r="F142" s="66">
        <f>SUM(F143)</f>
        <v>16659</v>
      </c>
      <c r="G142" s="55" t="s">
        <v>12</v>
      </c>
      <c r="H142" s="54">
        <v>6056617</v>
      </c>
    </row>
    <row r="143" spans="1:9" ht="12.75" customHeight="1" x14ac:dyDescent="0.25">
      <c r="A143" s="94"/>
      <c r="B143" s="65"/>
      <c r="C143" s="74"/>
      <c r="D143" s="56" t="s">
        <v>173</v>
      </c>
      <c r="E143" s="67"/>
      <c r="F143" s="68">
        <f>SUM(F144:F144)</f>
        <v>16659</v>
      </c>
      <c r="G143" s="58" t="s">
        <v>12</v>
      </c>
      <c r="H143" s="57">
        <v>4956717</v>
      </c>
    </row>
    <row r="144" spans="1:9" ht="12.75" customHeight="1" x14ac:dyDescent="0.25">
      <c r="A144" s="94"/>
      <c r="B144" s="65"/>
      <c r="C144" s="74">
        <v>4440</v>
      </c>
      <c r="D144" s="50" t="s">
        <v>261</v>
      </c>
      <c r="E144" s="97"/>
      <c r="F144" s="70">
        <v>16659</v>
      </c>
      <c r="G144" s="71" t="s">
        <v>12</v>
      </c>
      <c r="H144" s="70">
        <v>107003</v>
      </c>
    </row>
    <row r="145" spans="1:9" ht="12.75" customHeight="1" x14ac:dyDescent="0.25">
      <c r="A145" s="94"/>
      <c r="B145" s="37" t="s">
        <v>262</v>
      </c>
      <c r="C145" s="74"/>
      <c r="D145" s="52" t="s">
        <v>263</v>
      </c>
      <c r="E145" s="246"/>
      <c r="F145" s="66">
        <f>SUM(F146)</f>
        <v>115035</v>
      </c>
      <c r="G145" s="66">
        <f>SUM(G146)</f>
        <v>106194</v>
      </c>
      <c r="H145" s="54">
        <v>28220945</v>
      </c>
    </row>
    <row r="146" spans="1:9" ht="12.75" customHeight="1" x14ac:dyDescent="0.25">
      <c r="A146" s="94"/>
      <c r="B146" s="65"/>
      <c r="C146" s="74"/>
      <c r="D146" s="56" t="s">
        <v>173</v>
      </c>
      <c r="E146" s="67"/>
      <c r="F146" s="68">
        <f>SUM(F147:F150)</f>
        <v>115035</v>
      </c>
      <c r="G146" s="68">
        <f>SUM(G147:G150)</f>
        <v>106194</v>
      </c>
      <c r="H146" s="57">
        <v>24717821</v>
      </c>
    </row>
    <row r="147" spans="1:9" ht="12.75" customHeight="1" x14ac:dyDescent="0.25">
      <c r="A147" s="94"/>
      <c r="B147" s="65"/>
      <c r="C147" s="98">
        <v>4140</v>
      </c>
      <c r="D147" s="60" t="s">
        <v>264</v>
      </c>
      <c r="E147" s="97"/>
      <c r="F147" s="71"/>
      <c r="G147" s="70"/>
      <c r="H147" s="70"/>
    </row>
    <row r="148" spans="1:9" ht="12.75" customHeight="1" x14ac:dyDescent="0.25">
      <c r="A148" s="94"/>
      <c r="B148" s="65"/>
      <c r="C148" s="74"/>
      <c r="D148" s="50" t="s">
        <v>265</v>
      </c>
      <c r="E148" s="97"/>
      <c r="F148" s="71" t="s">
        <v>12</v>
      </c>
      <c r="G148" s="70">
        <v>106194</v>
      </c>
      <c r="H148" s="70">
        <v>243986</v>
      </c>
    </row>
    <row r="149" spans="1:9" ht="12.75" customHeight="1" x14ac:dyDescent="0.25">
      <c r="A149" s="94"/>
      <c r="B149" s="65"/>
      <c r="C149" s="59" t="s">
        <v>37</v>
      </c>
      <c r="D149" s="60" t="s">
        <v>38</v>
      </c>
      <c r="E149" s="97"/>
      <c r="F149" s="70">
        <v>25500</v>
      </c>
      <c r="G149" s="71" t="s">
        <v>12</v>
      </c>
      <c r="H149" s="70">
        <v>485625</v>
      </c>
    </row>
    <row r="150" spans="1:9" ht="12.75" customHeight="1" x14ac:dyDescent="0.25">
      <c r="A150" s="94"/>
      <c r="B150" s="65"/>
      <c r="C150" s="74">
        <v>4440</v>
      </c>
      <c r="D150" s="50" t="s">
        <v>261</v>
      </c>
      <c r="E150" s="97"/>
      <c r="F150" s="70">
        <v>89535</v>
      </c>
      <c r="G150" s="71" t="s">
        <v>12</v>
      </c>
      <c r="H150" s="70">
        <v>575081</v>
      </c>
    </row>
    <row r="151" spans="1:9" ht="12.75" customHeight="1" x14ac:dyDescent="0.25">
      <c r="A151" s="94"/>
      <c r="B151" s="116">
        <v>75075</v>
      </c>
      <c r="C151" s="367"/>
      <c r="D151" s="368" t="s">
        <v>266</v>
      </c>
      <c r="E151" s="246"/>
      <c r="F151" s="66">
        <f>SUM(F152)</f>
        <v>15000</v>
      </c>
      <c r="G151" s="55" t="s">
        <v>12</v>
      </c>
      <c r="H151" s="54">
        <v>885881</v>
      </c>
    </row>
    <row r="152" spans="1:9" ht="12.75" customHeight="1" x14ac:dyDescent="0.25">
      <c r="A152" s="94"/>
      <c r="B152" s="85"/>
      <c r="C152" s="74"/>
      <c r="D152" s="56" t="s">
        <v>267</v>
      </c>
      <c r="E152" s="67"/>
      <c r="F152" s="89">
        <f>SUM(F153:F153)</f>
        <v>15000</v>
      </c>
      <c r="G152" s="58" t="s">
        <v>12</v>
      </c>
      <c r="H152" s="89">
        <v>864340</v>
      </c>
    </row>
    <row r="153" spans="1:9" s="77" customFormat="1" ht="12.75" customHeight="1" x14ac:dyDescent="0.25">
      <c r="A153" s="94"/>
      <c r="B153" s="355"/>
      <c r="C153" s="116">
        <v>4170</v>
      </c>
      <c r="D153" s="117" t="s">
        <v>41</v>
      </c>
      <c r="E153" s="69"/>
      <c r="F153" s="70">
        <v>15000</v>
      </c>
      <c r="G153" s="71" t="s">
        <v>12</v>
      </c>
      <c r="H153" s="61">
        <v>35440</v>
      </c>
      <c r="I153" s="76"/>
    </row>
    <row r="154" spans="1:9" s="77" customFormat="1" ht="12.75" customHeight="1" x14ac:dyDescent="0.25">
      <c r="A154" s="94"/>
      <c r="B154" s="37" t="s">
        <v>268</v>
      </c>
      <c r="C154" s="74"/>
      <c r="D154" s="52" t="s">
        <v>269</v>
      </c>
      <c r="E154" s="80"/>
      <c r="F154" s="66">
        <f>SUM(F155)</f>
        <v>2569</v>
      </c>
      <c r="G154" s="55" t="s">
        <v>12</v>
      </c>
      <c r="H154" s="54">
        <v>5018983</v>
      </c>
      <c r="I154" s="76"/>
    </row>
    <row r="155" spans="1:9" s="77" customFormat="1" ht="12.75" customHeight="1" x14ac:dyDescent="0.25">
      <c r="A155" s="94"/>
      <c r="B155" s="37"/>
      <c r="C155" s="37"/>
      <c r="D155" s="56" t="s">
        <v>270</v>
      </c>
      <c r="E155" s="67"/>
      <c r="F155" s="57">
        <f>SUM(F156)</f>
        <v>2569</v>
      </c>
      <c r="G155" s="58" t="s">
        <v>12</v>
      </c>
      <c r="H155" s="57">
        <v>5018983</v>
      </c>
      <c r="I155" s="76"/>
    </row>
    <row r="156" spans="1:9" s="77" customFormat="1" ht="12.75" customHeight="1" x14ac:dyDescent="0.25">
      <c r="A156" s="94"/>
      <c r="B156" s="65"/>
      <c r="C156" s="59" t="s">
        <v>37</v>
      </c>
      <c r="D156" s="60" t="s">
        <v>38</v>
      </c>
      <c r="E156" s="97"/>
      <c r="F156" s="70">
        <v>2569</v>
      </c>
      <c r="G156" s="71" t="s">
        <v>12</v>
      </c>
      <c r="H156" s="70">
        <v>87569</v>
      </c>
      <c r="I156" s="76"/>
    </row>
    <row r="157" spans="1:9" ht="12.75" customHeight="1" x14ac:dyDescent="0.25">
      <c r="A157" s="94"/>
      <c r="B157" s="37" t="s">
        <v>139</v>
      </c>
      <c r="C157" s="74"/>
      <c r="D157" s="52" t="s">
        <v>19</v>
      </c>
      <c r="E157" s="246"/>
      <c r="F157" s="66">
        <f>SUM(F158,F160)</f>
        <v>70000</v>
      </c>
      <c r="G157" s="66">
        <f>SUM(G158,G160)</f>
        <v>65000</v>
      </c>
      <c r="H157" s="54">
        <v>18399046</v>
      </c>
    </row>
    <row r="158" spans="1:9" ht="12.75" customHeight="1" x14ac:dyDescent="0.25">
      <c r="A158" s="94"/>
      <c r="B158" s="37"/>
      <c r="C158" s="74"/>
      <c r="D158" s="56" t="s">
        <v>173</v>
      </c>
      <c r="E158" s="67"/>
      <c r="F158" s="68">
        <f>SUM(F159)</f>
        <v>20000</v>
      </c>
      <c r="G158" s="58" t="s">
        <v>12</v>
      </c>
      <c r="H158" s="57">
        <v>55877</v>
      </c>
    </row>
    <row r="159" spans="1:9" ht="12.75" customHeight="1" x14ac:dyDescent="0.25">
      <c r="A159" s="94"/>
      <c r="B159" s="37"/>
      <c r="C159" s="59" t="s">
        <v>37</v>
      </c>
      <c r="D159" s="60" t="s">
        <v>38</v>
      </c>
      <c r="E159" s="97"/>
      <c r="F159" s="70">
        <v>20000</v>
      </c>
      <c r="G159" s="71" t="s">
        <v>12</v>
      </c>
      <c r="H159" s="70">
        <v>31028</v>
      </c>
    </row>
    <row r="160" spans="1:9" ht="12.75" customHeight="1" x14ac:dyDescent="0.25">
      <c r="A160" s="94"/>
      <c r="B160" s="37"/>
      <c r="C160" s="37"/>
      <c r="D160" s="56" t="s">
        <v>271</v>
      </c>
      <c r="E160" s="67"/>
      <c r="F160" s="68">
        <f>SUM(F161:F164)</f>
        <v>50000</v>
      </c>
      <c r="G160" s="68">
        <f>SUM(G161:G164)</f>
        <v>65000</v>
      </c>
      <c r="H160" s="68">
        <v>17881000</v>
      </c>
    </row>
    <row r="161" spans="1:9" ht="12.75" customHeight="1" x14ac:dyDescent="0.25">
      <c r="A161" s="94"/>
      <c r="B161" s="37"/>
      <c r="C161" s="74">
        <v>4300</v>
      </c>
      <c r="D161" s="50" t="s">
        <v>40</v>
      </c>
      <c r="E161" s="69"/>
      <c r="F161" s="71" t="s">
        <v>12</v>
      </c>
      <c r="G161" s="70">
        <v>50000</v>
      </c>
      <c r="H161" s="70">
        <v>44000</v>
      </c>
    </row>
    <row r="162" spans="1:9" ht="12.75" customHeight="1" x14ac:dyDescent="0.25">
      <c r="A162" s="94"/>
      <c r="B162" s="37"/>
      <c r="C162" s="74">
        <v>4390</v>
      </c>
      <c r="D162" s="50" t="s">
        <v>141</v>
      </c>
      <c r="E162" s="69"/>
      <c r="F162" s="71"/>
      <c r="G162" s="70"/>
      <c r="H162" s="70"/>
    </row>
    <row r="163" spans="1:9" ht="12.75" customHeight="1" x14ac:dyDescent="0.25">
      <c r="A163" s="94"/>
      <c r="B163" s="37"/>
      <c r="C163" s="74"/>
      <c r="D163" s="60" t="s">
        <v>142</v>
      </c>
      <c r="E163" s="69"/>
      <c r="F163" s="70">
        <v>50000</v>
      </c>
      <c r="G163" s="71" t="s">
        <v>272</v>
      </c>
      <c r="H163" s="70">
        <v>150000</v>
      </c>
    </row>
    <row r="164" spans="1:9" ht="12.75" customHeight="1" x14ac:dyDescent="0.25">
      <c r="A164" s="112"/>
      <c r="B164" s="79"/>
      <c r="C164" s="123">
        <v>6050</v>
      </c>
      <c r="D164" s="52" t="s">
        <v>273</v>
      </c>
      <c r="E164" s="80"/>
      <c r="F164" s="55" t="s">
        <v>12</v>
      </c>
      <c r="G164" s="66">
        <v>15000</v>
      </c>
      <c r="H164" s="54">
        <v>15535000</v>
      </c>
    </row>
    <row r="165" spans="1:9" ht="12.75" customHeight="1" x14ac:dyDescent="0.25">
      <c r="A165" s="45">
        <v>754</v>
      </c>
      <c r="B165" s="45"/>
      <c r="C165" s="46"/>
      <c r="D165" s="47" t="s">
        <v>165</v>
      </c>
      <c r="E165" s="63"/>
      <c r="F165" s="71"/>
      <c r="G165" s="70"/>
      <c r="H165" s="85"/>
    </row>
    <row r="166" spans="1:9" ht="12.75" customHeight="1" thickBot="1" x14ac:dyDescent="0.3">
      <c r="A166" s="45"/>
      <c r="B166" s="45"/>
      <c r="C166" s="46"/>
      <c r="D166" s="47" t="s">
        <v>166</v>
      </c>
      <c r="E166" s="63"/>
      <c r="F166" s="43">
        <f>SUM(F167)</f>
        <v>43445</v>
      </c>
      <c r="G166" s="44" t="s">
        <v>12</v>
      </c>
      <c r="H166" s="43">
        <v>5168697</v>
      </c>
    </row>
    <row r="167" spans="1:9" ht="12.75" customHeight="1" thickTop="1" x14ac:dyDescent="0.25">
      <c r="A167" s="94"/>
      <c r="B167" s="37" t="s">
        <v>244</v>
      </c>
      <c r="C167" s="74"/>
      <c r="D167" s="52" t="s">
        <v>245</v>
      </c>
      <c r="E167" s="246"/>
      <c r="F167" s="66">
        <f>SUM(F168,F170)</f>
        <v>43445</v>
      </c>
      <c r="G167" s="55" t="s">
        <v>12</v>
      </c>
      <c r="H167" s="54">
        <v>53445</v>
      </c>
    </row>
    <row r="168" spans="1:9" ht="12.75" customHeight="1" x14ac:dyDescent="0.25">
      <c r="A168" s="94"/>
      <c r="B168" s="65"/>
      <c r="C168" s="74"/>
      <c r="D168" s="56" t="s">
        <v>274</v>
      </c>
      <c r="E168" s="67"/>
      <c r="F168" s="68">
        <f>SUM(F169:F169)</f>
        <v>43445</v>
      </c>
      <c r="G168" s="58" t="s">
        <v>12</v>
      </c>
      <c r="H168" s="57">
        <v>53445</v>
      </c>
    </row>
    <row r="169" spans="1:9" ht="12.75" customHeight="1" x14ac:dyDescent="0.25">
      <c r="A169" s="71"/>
      <c r="B169" s="65"/>
      <c r="C169" s="74">
        <v>4300</v>
      </c>
      <c r="D169" s="50" t="s">
        <v>40</v>
      </c>
      <c r="E169" s="99"/>
      <c r="F169" s="61">
        <v>43445</v>
      </c>
      <c r="G169" s="51" t="s">
        <v>12</v>
      </c>
      <c r="H169" s="61">
        <v>48445</v>
      </c>
    </row>
    <row r="170" spans="1:9" s="77" customFormat="1" ht="12.75" customHeight="1" thickBot="1" x14ac:dyDescent="0.3">
      <c r="A170" s="45">
        <v>758</v>
      </c>
      <c r="B170" s="45"/>
      <c r="C170" s="46"/>
      <c r="D170" s="47" t="s">
        <v>143</v>
      </c>
      <c r="E170" s="63"/>
      <c r="F170" s="44" t="s">
        <v>12</v>
      </c>
      <c r="G170" s="43">
        <f>SUM(G171)</f>
        <v>405493</v>
      </c>
      <c r="H170" s="43">
        <v>23564855</v>
      </c>
      <c r="I170" s="76"/>
    </row>
    <row r="171" spans="1:9" s="77" customFormat="1" ht="12.75" customHeight="1" thickTop="1" x14ac:dyDescent="0.25">
      <c r="A171" s="45"/>
      <c r="B171" s="65">
        <v>75818</v>
      </c>
      <c r="C171" s="37"/>
      <c r="D171" s="75" t="s">
        <v>144</v>
      </c>
      <c r="E171" s="86"/>
      <c r="F171" s="55" t="s">
        <v>12</v>
      </c>
      <c r="G171" s="54">
        <f>SUM(G172,G174)</f>
        <v>405493</v>
      </c>
      <c r="H171" s="54">
        <v>23564855</v>
      </c>
      <c r="I171" s="76"/>
    </row>
    <row r="172" spans="1:9" s="77" customFormat="1" ht="12.75" customHeight="1" x14ac:dyDescent="0.25">
      <c r="A172" s="45"/>
      <c r="B172" s="65"/>
      <c r="C172" s="37" t="s">
        <v>145</v>
      </c>
      <c r="D172" s="84" t="s">
        <v>146</v>
      </c>
      <c r="E172" s="69"/>
      <c r="F172" s="51" t="s">
        <v>12</v>
      </c>
      <c r="G172" s="61">
        <f>SUM(G173:G173)</f>
        <v>395493</v>
      </c>
      <c r="H172" s="36">
        <v>19683366</v>
      </c>
      <c r="I172" s="76"/>
    </row>
    <row r="173" spans="1:9" s="77" customFormat="1" ht="12.75" customHeight="1" x14ac:dyDescent="0.25">
      <c r="A173" s="45"/>
      <c r="B173" s="65"/>
      <c r="C173" s="37"/>
      <c r="D173" s="60" t="s">
        <v>147</v>
      </c>
      <c r="E173" s="247"/>
      <c r="F173" s="71" t="s">
        <v>12</v>
      </c>
      <c r="G173" s="61">
        <v>395493</v>
      </c>
      <c r="H173" s="36">
        <v>15660099</v>
      </c>
      <c r="I173" s="76"/>
    </row>
    <row r="174" spans="1:9" s="77" customFormat="1" ht="12.75" customHeight="1" x14ac:dyDescent="0.25">
      <c r="A174" s="25"/>
      <c r="B174" s="49"/>
      <c r="C174" s="37" t="s">
        <v>148</v>
      </c>
      <c r="D174" s="84" t="s">
        <v>149</v>
      </c>
      <c r="E174" s="69"/>
      <c r="F174" s="51" t="s">
        <v>12</v>
      </c>
      <c r="G174" s="61">
        <v>10000</v>
      </c>
      <c r="H174" s="36">
        <v>3881489</v>
      </c>
      <c r="I174" s="76"/>
    </row>
    <row r="175" spans="1:9" s="77" customFormat="1" ht="12.75" customHeight="1" thickBot="1" x14ac:dyDescent="0.3">
      <c r="A175" s="29">
        <v>801</v>
      </c>
      <c r="B175" s="45"/>
      <c r="C175" s="46"/>
      <c r="D175" s="47" t="s">
        <v>15</v>
      </c>
      <c r="E175" s="63"/>
      <c r="F175" s="64">
        <f>SUM(F176,F181,F184,F189,F194,F197,F200,F204,F207,F213,F218)</f>
        <v>191951</v>
      </c>
      <c r="G175" s="64">
        <f>SUM(G176,G181,G184,G189,G194,G197,G200,G204,G207,G213,G218)</f>
        <v>39024</v>
      </c>
      <c r="H175" s="43">
        <v>235368939</v>
      </c>
      <c r="I175" s="126"/>
    </row>
    <row r="176" spans="1:9" s="77" customFormat="1" ht="12.75" customHeight="1" thickTop="1" x14ac:dyDescent="0.25">
      <c r="A176" s="29"/>
      <c r="B176" s="65">
        <v>80101</v>
      </c>
      <c r="C176" s="37"/>
      <c r="D176" s="52" t="s">
        <v>16</v>
      </c>
      <c r="E176" s="80"/>
      <c r="F176" s="66">
        <f>SUM(F177)</f>
        <v>32871</v>
      </c>
      <c r="G176" s="66">
        <f>SUM(G177)</f>
        <v>792</v>
      </c>
      <c r="H176" s="54">
        <v>62994461</v>
      </c>
      <c r="I176" s="76"/>
    </row>
    <row r="177" spans="1:9" s="77" customFormat="1" ht="12.75" customHeight="1" x14ac:dyDescent="0.25">
      <c r="A177" s="29"/>
      <c r="B177" s="65"/>
      <c r="C177" s="37"/>
      <c r="D177" s="56" t="s">
        <v>17</v>
      </c>
      <c r="E177" s="67"/>
      <c r="F177" s="57">
        <f>SUM(F178:F180)</f>
        <v>32871</v>
      </c>
      <c r="G177" s="57">
        <f>SUM(G178:G180)</f>
        <v>792</v>
      </c>
      <c r="H177" s="57">
        <v>56128243</v>
      </c>
      <c r="I177" s="76"/>
    </row>
    <row r="178" spans="1:9" s="77" customFormat="1" ht="12" customHeight="1" x14ac:dyDescent="0.25">
      <c r="A178" s="29"/>
      <c r="B178" s="65"/>
      <c r="C178" s="59" t="s">
        <v>37</v>
      </c>
      <c r="D178" s="60" t="s">
        <v>38</v>
      </c>
      <c r="E178" s="97"/>
      <c r="F178" s="85">
        <v>32079</v>
      </c>
      <c r="G178" s="71" t="s">
        <v>12</v>
      </c>
      <c r="H178" s="85">
        <v>724111</v>
      </c>
      <c r="I178" s="76"/>
    </row>
    <row r="179" spans="1:9" s="77" customFormat="1" ht="12" customHeight="1" x14ac:dyDescent="0.25">
      <c r="A179" s="29"/>
      <c r="B179" s="65"/>
      <c r="C179" s="74">
        <v>4300</v>
      </c>
      <c r="D179" s="50" t="s">
        <v>40</v>
      </c>
      <c r="E179" s="97"/>
      <c r="F179" s="71" t="s">
        <v>12</v>
      </c>
      <c r="G179" s="70">
        <v>792</v>
      </c>
      <c r="H179" s="70">
        <v>808473</v>
      </c>
      <c r="I179" s="76"/>
    </row>
    <row r="180" spans="1:9" s="77" customFormat="1" ht="12" customHeight="1" x14ac:dyDescent="0.25">
      <c r="A180" s="29"/>
      <c r="B180" s="65"/>
      <c r="C180" s="74">
        <v>4430</v>
      </c>
      <c r="D180" s="50" t="s">
        <v>50</v>
      </c>
      <c r="E180" s="97"/>
      <c r="F180" s="70">
        <v>792</v>
      </c>
      <c r="G180" s="71" t="s">
        <v>12</v>
      </c>
      <c r="H180" s="70">
        <v>4496</v>
      </c>
      <c r="I180" s="76"/>
    </row>
    <row r="181" spans="1:9" s="77" customFormat="1" ht="12.75" customHeight="1" x14ac:dyDescent="0.25">
      <c r="A181" s="29"/>
      <c r="B181" s="65">
        <v>80102</v>
      </c>
      <c r="C181" s="37"/>
      <c r="D181" s="52" t="s">
        <v>205</v>
      </c>
      <c r="E181" s="80"/>
      <c r="F181" s="66">
        <f>SUM(F182)</f>
        <v>1775</v>
      </c>
      <c r="G181" s="55" t="s">
        <v>12</v>
      </c>
      <c r="H181" s="54">
        <v>9985195</v>
      </c>
      <c r="I181" s="76"/>
    </row>
    <row r="182" spans="1:9" s="77" customFormat="1" ht="12.75" customHeight="1" x14ac:dyDescent="0.25">
      <c r="A182" s="29"/>
      <c r="B182" s="65"/>
      <c r="C182" s="37"/>
      <c r="D182" s="56" t="s">
        <v>17</v>
      </c>
      <c r="E182" s="67"/>
      <c r="F182" s="57">
        <f>SUM(F183)</f>
        <v>1775</v>
      </c>
      <c r="G182" s="58" t="s">
        <v>12</v>
      </c>
      <c r="H182" s="57">
        <v>7485195</v>
      </c>
      <c r="I182" s="76"/>
    </row>
    <row r="183" spans="1:9" s="77" customFormat="1" ht="12.75" customHeight="1" x14ac:dyDescent="0.25">
      <c r="A183" s="29"/>
      <c r="B183" s="65"/>
      <c r="C183" s="59" t="s">
        <v>37</v>
      </c>
      <c r="D183" s="60" t="s">
        <v>38</v>
      </c>
      <c r="E183" s="97"/>
      <c r="F183" s="70">
        <v>1775</v>
      </c>
      <c r="G183" s="71" t="s">
        <v>12</v>
      </c>
      <c r="H183" s="70">
        <v>32602</v>
      </c>
      <c r="I183" s="76"/>
    </row>
    <row r="184" spans="1:9" s="77" customFormat="1" ht="12.75" customHeight="1" x14ac:dyDescent="0.25">
      <c r="A184" s="29"/>
      <c r="B184" s="65">
        <v>80104</v>
      </c>
      <c r="C184" s="37"/>
      <c r="D184" s="52" t="s">
        <v>18</v>
      </c>
      <c r="E184" s="80"/>
      <c r="F184" s="66">
        <f>SUM(F185)</f>
        <v>14284</v>
      </c>
      <c r="G184" s="66">
        <f>SUM(G185)</f>
        <v>8000</v>
      </c>
      <c r="H184" s="120">
        <v>33630260</v>
      </c>
      <c r="I184" s="76"/>
    </row>
    <row r="185" spans="1:9" s="77" customFormat="1" ht="12.75" customHeight="1" x14ac:dyDescent="0.25">
      <c r="A185" s="29"/>
      <c r="B185" s="45"/>
      <c r="C185" s="37"/>
      <c r="D185" s="56" t="s">
        <v>17</v>
      </c>
      <c r="E185" s="67"/>
      <c r="F185" s="57">
        <f>SUM(F186:F188)</f>
        <v>14284</v>
      </c>
      <c r="G185" s="57">
        <f>SUM(G186:G188)</f>
        <v>8000</v>
      </c>
      <c r="H185" s="91">
        <v>24432908</v>
      </c>
      <c r="I185" s="76"/>
    </row>
    <row r="186" spans="1:9" s="77" customFormat="1" ht="12.75" customHeight="1" x14ac:dyDescent="0.25">
      <c r="A186" s="29"/>
      <c r="B186" s="45"/>
      <c r="C186" s="59" t="s">
        <v>37</v>
      </c>
      <c r="D186" s="60" t="s">
        <v>38</v>
      </c>
      <c r="E186" s="97"/>
      <c r="F186" s="70">
        <v>6284</v>
      </c>
      <c r="G186" s="70">
        <v>8000</v>
      </c>
      <c r="H186" s="85">
        <v>547383</v>
      </c>
      <c r="I186" s="76"/>
    </row>
    <row r="187" spans="1:9" s="77" customFormat="1" ht="12.75" customHeight="1" x14ac:dyDescent="0.25">
      <c r="A187" s="29"/>
      <c r="B187" s="45"/>
      <c r="C187" s="74">
        <v>4300</v>
      </c>
      <c r="D187" s="50" t="s">
        <v>40</v>
      </c>
      <c r="E187" s="97"/>
      <c r="F187" s="70">
        <v>7488</v>
      </c>
      <c r="G187" s="71" t="s">
        <v>12</v>
      </c>
      <c r="H187" s="85">
        <v>486026</v>
      </c>
      <c r="I187" s="76"/>
    </row>
    <row r="188" spans="1:9" s="77" customFormat="1" ht="12.75" customHeight="1" x14ac:dyDescent="0.25">
      <c r="A188" s="29"/>
      <c r="B188" s="45"/>
      <c r="C188" s="74">
        <v>4430</v>
      </c>
      <c r="D188" s="50" t="s">
        <v>50</v>
      </c>
      <c r="E188" s="97"/>
      <c r="F188" s="70">
        <v>512</v>
      </c>
      <c r="G188" s="71" t="s">
        <v>12</v>
      </c>
      <c r="H188" s="85">
        <v>9444</v>
      </c>
      <c r="I188" s="76"/>
    </row>
    <row r="189" spans="1:9" s="77" customFormat="1" ht="12.75" customHeight="1" x14ac:dyDescent="0.25">
      <c r="A189" s="29"/>
      <c r="B189" s="65">
        <v>80115</v>
      </c>
      <c r="C189" s="37"/>
      <c r="D189" s="52" t="s">
        <v>208</v>
      </c>
      <c r="E189" s="80"/>
      <c r="F189" s="66">
        <f>SUM(F190)</f>
        <v>8761</v>
      </c>
      <c r="G189" s="66">
        <f>SUM(G190)</f>
        <v>5144</v>
      </c>
      <c r="H189" s="54">
        <v>34788857</v>
      </c>
      <c r="I189" s="76"/>
    </row>
    <row r="190" spans="1:9" s="77" customFormat="1" ht="12.75" customHeight="1" x14ac:dyDescent="0.25">
      <c r="A190" s="29"/>
      <c r="B190" s="65"/>
      <c r="C190" s="37"/>
      <c r="D190" s="56" t="s">
        <v>17</v>
      </c>
      <c r="E190" s="67"/>
      <c r="F190" s="57">
        <f>SUM(F191:F193)</f>
        <v>8761</v>
      </c>
      <c r="G190" s="57">
        <f>SUM(G191:G193)</f>
        <v>5144</v>
      </c>
      <c r="H190" s="57">
        <v>30618623</v>
      </c>
      <c r="I190" s="76"/>
    </row>
    <row r="191" spans="1:9" s="77" customFormat="1" ht="12" customHeight="1" x14ac:dyDescent="0.25">
      <c r="A191" s="29"/>
      <c r="B191" s="65"/>
      <c r="C191" s="59" t="s">
        <v>37</v>
      </c>
      <c r="D191" s="60" t="s">
        <v>38</v>
      </c>
      <c r="E191" s="97"/>
      <c r="F191" s="70">
        <v>3617</v>
      </c>
      <c r="G191" s="71" t="s">
        <v>12</v>
      </c>
      <c r="H191" s="92">
        <v>319626</v>
      </c>
      <c r="I191" s="76"/>
    </row>
    <row r="192" spans="1:9" s="77" customFormat="1" ht="12" customHeight="1" x14ac:dyDescent="0.25">
      <c r="A192" s="29"/>
      <c r="B192" s="65"/>
      <c r="C192" s="74">
        <v>4300</v>
      </c>
      <c r="D192" s="50" t="s">
        <v>40</v>
      </c>
      <c r="E192" s="97"/>
      <c r="F192" s="71" t="s">
        <v>12</v>
      </c>
      <c r="G192" s="70">
        <v>5144</v>
      </c>
      <c r="H192" s="85">
        <v>311851</v>
      </c>
      <c r="I192" s="76"/>
    </row>
    <row r="193" spans="1:9" s="77" customFormat="1" ht="12" customHeight="1" x14ac:dyDescent="0.25">
      <c r="A193" s="29"/>
      <c r="B193" s="65"/>
      <c r="C193" s="74">
        <v>4430</v>
      </c>
      <c r="D193" s="50" t="s">
        <v>50</v>
      </c>
      <c r="E193" s="97"/>
      <c r="F193" s="70">
        <v>5144</v>
      </c>
      <c r="G193" s="71" t="s">
        <v>12</v>
      </c>
      <c r="H193" s="70">
        <v>6448</v>
      </c>
      <c r="I193" s="76"/>
    </row>
    <row r="194" spans="1:9" s="77" customFormat="1" ht="12.75" customHeight="1" x14ac:dyDescent="0.25">
      <c r="A194" s="29"/>
      <c r="B194" s="74">
        <v>80120</v>
      </c>
      <c r="C194" s="37"/>
      <c r="D194" s="75" t="s">
        <v>275</v>
      </c>
      <c r="E194" s="80"/>
      <c r="F194" s="66">
        <f>SUM(F195)</f>
        <v>1866</v>
      </c>
      <c r="G194" s="55" t="s">
        <v>12</v>
      </c>
      <c r="H194" s="54">
        <v>21742042</v>
      </c>
      <c r="I194" s="76"/>
    </row>
    <row r="195" spans="1:9" s="77" customFormat="1" ht="12.75" customHeight="1" x14ac:dyDescent="0.25">
      <c r="A195" s="29"/>
      <c r="B195" s="65"/>
      <c r="C195" s="37"/>
      <c r="D195" s="56" t="s">
        <v>17</v>
      </c>
      <c r="E195" s="67"/>
      <c r="F195" s="57">
        <f>SUM(F196)</f>
        <v>1866</v>
      </c>
      <c r="G195" s="58" t="s">
        <v>12</v>
      </c>
      <c r="H195" s="57">
        <v>15713427</v>
      </c>
      <c r="I195" s="76"/>
    </row>
    <row r="196" spans="1:9" s="77" customFormat="1" ht="12.75" customHeight="1" x14ac:dyDescent="0.25">
      <c r="A196" s="29"/>
      <c r="B196" s="65"/>
      <c r="C196" s="59" t="s">
        <v>37</v>
      </c>
      <c r="D196" s="60" t="s">
        <v>38</v>
      </c>
      <c r="E196" s="97"/>
      <c r="F196" s="70">
        <v>1866</v>
      </c>
      <c r="G196" s="71" t="s">
        <v>12</v>
      </c>
      <c r="H196" s="70">
        <v>148055</v>
      </c>
      <c r="I196" s="76"/>
    </row>
    <row r="197" spans="1:9" s="77" customFormat="1" ht="12.75" customHeight="1" x14ac:dyDescent="0.25">
      <c r="A197" s="29"/>
      <c r="B197" s="65">
        <v>80132</v>
      </c>
      <c r="C197" s="37"/>
      <c r="D197" s="75" t="s">
        <v>276</v>
      </c>
      <c r="E197" s="80"/>
      <c r="F197" s="66">
        <f>SUM(F198)</f>
        <v>1139</v>
      </c>
      <c r="G197" s="55" t="s">
        <v>12</v>
      </c>
      <c r="H197" s="54">
        <v>5533560</v>
      </c>
      <c r="I197" s="76"/>
    </row>
    <row r="198" spans="1:9" s="77" customFormat="1" ht="12.75" customHeight="1" x14ac:dyDescent="0.25">
      <c r="A198" s="29"/>
      <c r="B198" s="65"/>
      <c r="C198" s="37"/>
      <c r="D198" s="56" t="s">
        <v>17</v>
      </c>
      <c r="E198" s="67"/>
      <c r="F198" s="57">
        <f>SUM(F199)</f>
        <v>1139</v>
      </c>
      <c r="G198" s="58" t="s">
        <v>12</v>
      </c>
      <c r="H198" s="57">
        <v>5533560</v>
      </c>
      <c r="I198" s="76"/>
    </row>
    <row r="199" spans="1:9" s="77" customFormat="1" ht="12.75" customHeight="1" x14ac:dyDescent="0.25">
      <c r="A199" s="29"/>
      <c r="B199" s="65"/>
      <c r="C199" s="59" t="s">
        <v>37</v>
      </c>
      <c r="D199" s="60" t="s">
        <v>38</v>
      </c>
      <c r="E199" s="97"/>
      <c r="F199" s="70">
        <v>1139</v>
      </c>
      <c r="G199" s="71" t="s">
        <v>12</v>
      </c>
      <c r="H199" s="70">
        <v>30674</v>
      </c>
      <c r="I199" s="76"/>
    </row>
    <row r="200" spans="1:9" s="77" customFormat="1" ht="12.75" customHeight="1" x14ac:dyDescent="0.25">
      <c r="A200" s="29"/>
      <c r="B200" s="65">
        <v>80134</v>
      </c>
      <c r="C200" s="37"/>
      <c r="D200" s="75" t="s">
        <v>214</v>
      </c>
      <c r="E200" s="80"/>
      <c r="F200" s="66">
        <f>SUM(F201)</f>
        <v>1700</v>
      </c>
      <c r="G200" s="55" t="s">
        <v>12</v>
      </c>
      <c r="H200" s="54">
        <v>7208086</v>
      </c>
      <c r="I200" s="76"/>
    </row>
    <row r="201" spans="1:9" s="77" customFormat="1" ht="12.75" customHeight="1" x14ac:dyDescent="0.25">
      <c r="A201" s="29"/>
      <c r="B201" s="65"/>
      <c r="C201" s="37"/>
      <c r="D201" s="56" t="s">
        <v>17</v>
      </c>
      <c r="E201" s="67"/>
      <c r="F201" s="57">
        <f>SUM(F202)</f>
        <v>1700</v>
      </c>
      <c r="G201" s="58" t="s">
        <v>12</v>
      </c>
      <c r="H201" s="57">
        <v>7108086</v>
      </c>
      <c r="I201" s="76"/>
    </row>
    <row r="202" spans="1:9" s="77" customFormat="1" ht="12.75" customHeight="1" x14ac:dyDescent="0.25">
      <c r="A202" s="29"/>
      <c r="B202" s="65"/>
      <c r="C202" s="59" t="s">
        <v>37</v>
      </c>
      <c r="D202" s="60" t="s">
        <v>38</v>
      </c>
      <c r="E202" s="97"/>
      <c r="F202" s="70">
        <v>1700</v>
      </c>
      <c r="G202" s="71" t="s">
        <v>12</v>
      </c>
      <c r="H202" s="70">
        <v>30194</v>
      </c>
      <c r="I202" s="76"/>
    </row>
    <row r="203" spans="1:9" s="77" customFormat="1" ht="12.75" customHeight="1" x14ac:dyDescent="0.25">
      <c r="A203" s="29"/>
      <c r="B203" s="65">
        <v>80140</v>
      </c>
      <c r="C203" s="59"/>
      <c r="D203" s="369" t="s">
        <v>277</v>
      </c>
      <c r="E203" s="97"/>
      <c r="F203" s="70"/>
      <c r="G203" s="71"/>
      <c r="H203" s="70"/>
      <c r="I203" s="76"/>
    </row>
    <row r="204" spans="1:9" s="77" customFormat="1" ht="12.75" customHeight="1" x14ac:dyDescent="0.25">
      <c r="A204" s="29"/>
      <c r="B204" s="65"/>
      <c r="C204" s="37"/>
      <c r="D204" s="52" t="s">
        <v>278</v>
      </c>
      <c r="E204" s="80"/>
      <c r="F204" s="66">
        <f>SUM(F205)</f>
        <v>4279</v>
      </c>
      <c r="G204" s="55" t="s">
        <v>12</v>
      </c>
      <c r="H204" s="54">
        <v>4898278</v>
      </c>
      <c r="I204" s="76"/>
    </row>
    <row r="205" spans="1:9" s="77" customFormat="1" ht="12.75" customHeight="1" x14ac:dyDescent="0.25">
      <c r="A205" s="29"/>
      <c r="B205" s="65"/>
      <c r="C205" s="37"/>
      <c r="D205" s="56" t="s">
        <v>17</v>
      </c>
      <c r="E205" s="67"/>
      <c r="F205" s="57">
        <f>SUM(F206)</f>
        <v>4279</v>
      </c>
      <c r="G205" s="58" t="s">
        <v>12</v>
      </c>
      <c r="H205" s="57">
        <v>4898278</v>
      </c>
      <c r="I205" s="76"/>
    </row>
    <row r="206" spans="1:9" s="77" customFormat="1" ht="12.75" customHeight="1" x14ac:dyDescent="0.25">
      <c r="A206" s="29"/>
      <c r="B206" s="65"/>
      <c r="C206" s="59" t="s">
        <v>37</v>
      </c>
      <c r="D206" s="60" t="s">
        <v>38</v>
      </c>
      <c r="E206" s="97"/>
      <c r="F206" s="70">
        <v>4279</v>
      </c>
      <c r="G206" s="71" t="s">
        <v>12</v>
      </c>
      <c r="H206" s="70">
        <v>56979</v>
      </c>
      <c r="I206" s="76"/>
    </row>
    <row r="207" spans="1:9" s="77" customFormat="1" ht="12.75" customHeight="1" x14ac:dyDescent="0.25">
      <c r="A207" s="29"/>
      <c r="B207" s="65">
        <v>80148</v>
      </c>
      <c r="C207" s="37"/>
      <c r="D207" s="52" t="s">
        <v>279</v>
      </c>
      <c r="E207" s="80"/>
      <c r="F207" s="66">
        <f>SUM(F208)</f>
        <v>188</v>
      </c>
      <c r="G207" s="55" t="s">
        <v>12</v>
      </c>
      <c r="H207" s="54">
        <v>2774630</v>
      </c>
      <c r="I207" s="76"/>
    </row>
    <row r="208" spans="1:9" s="77" customFormat="1" ht="12.75" customHeight="1" x14ac:dyDescent="0.25">
      <c r="A208" s="29"/>
      <c r="B208" s="65"/>
      <c r="C208" s="37"/>
      <c r="D208" s="56" t="s">
        <v>17</v>
      </c>
      <c r="E208" s="67"/>
      <c r="F208" s="57">
        <f>SUM(F209)</f>
        <v>188</v>
      </c>
      <c r="G208" s="58" t="s">
        <v>12</v>
      </c>
      <c r="H208" s="57">
        <v>2774630</v>
      </c>
      <c r="I208" s="76"/>
    </row>
    <row r="209" spans="1:9" s="77" customFormat="1" ht="12.75" customHeight="1" x14ac:dyDescent="0.25">
      <c r="A209" s="29"/>
      <c r="B209" s="65"/>
      <c r="C209" s="59" t="s">
        <v>37</v>
      </c>
      <c r="D209" s="60" t="s">
        <v>38</v>
      </c>
      <c r="E209" s="97"/>
      <c r="F209" s="70">
        <v>188</v>
      </c>
      <c r="G209" s="71" t="s">
        <v>12</v>
      </c>
      <c r="H209" s="70">
        <v>46228</v>
      </c>
      <c r="I209" s="76"/>
    </row>
    <row r="210" spans="1:9" s="77" customFormat="1" ht="12" customHeight="1" x14ac:dyDescent="0.25">
      <c r="A210" s="29"/>
      <c r="B210" s="65">
        <v>80149</v>
      </c>
      <c r="C210" s="59"/>
      <c r="D210" s="60" t="s">
        <v>280</v>
      </c>
      <c r="E210" s="102"/>
      <c r="F210" s="70"/>
      <c r="G210" s="71"/>
      <c r="H210" s="85"/>
      <c r="I210" s="76"/>
    </row>
    <row r="211" spans="1:9" s="77" customFormat="1" ht="12" customHeight="1" x14ac:dyDescent="0.25">
      <c r="A211" s="29"/>
      <c r="B211" s="65"/>
      <c r="C211" s="59"/>
      <c r="D211" s="60" t="s">
        <v>281</v>
      </c>
      <c r="E211" s="102"/>
      <c r="F211" s="70"/>
      <c r="G211" s="71"/>
      <c r="H211" s="85"/>
      <c r="I211" s="76"/>
    </row>
    <row r="212" spans="1:9" s="77" customFormat="1" ht="12" customHeight="1" x14ac:dyDescent="0.25">
      <c r="A212" s="29"/>
      <c r="B212" s="65"/>
      <c r="C212" s="59"/>
      <c r="D212" s="60" t="s">
        <v>282</v>
      </c>
      <c r="E212" s="102"/>
      <c r="F212" s="70"/>
      <c r="G212" s="71"/>
      <c r="H212" s="85"/>
      <c r="I212" s="76"/>
    </row>
    <row r="213" spans="1:9" s="77" customFormat="1" ht="12" customHeight="1" x14ac:dyDescent="0.25">
      <c r="A213" s="29"/>
      <c r="B213" s="65"/>
      <c r="C213" s="37"/>
      <c r="D213" s="52" t="s">
        <v>283</v>
      </c>
      <c r="E213" s="80"/>
      <c r="F213" s="66">
        <f>SUM(F214)</f>
        <v>1478</v>
      </c>
      <c r="G213" s="66">
        <f>SUM(G214)</f>
        <v>1478</v>
      </c>
      <c r="H213" s="54">
        <v>5409100</v>
      </c>
      <c r="I213" s="76"/>
    </row>
    <row r="214" spans="1:9" s="77" customFormat="1" ht="12.75" customHeight="1" x14ac:dyDescent="0.25">
      <c r="A214" s="29"/>
      <c r="B214" s="74"/>
      <c r="C214" s="37"/>
      <c r="D214" s="56" t="s">
        <v>17</v>
      </c>
      <c r="E214" s="67"/>
      <c r="F214" s="68">
        <f>SUM(F215:F217)</f>
        <v>1478</v>
      </c>
      <c r="G214" s="68">
        <f>SUM(G215:G217)</f>
        <v>1478</v>
      </c>
      <c r="H214" s="57">
        <v>3548288</v>
      </c>
      <c r="I214" s="76"/>
    </row>
    <row r="215" spans="1:9" s="77" customFormat="1" ht="12.75" customHeight="1" x14ac:dyDescent="0.25">
      <c r="A215" s="29"/>
      <c r="B215" s="65"/>
      <c r="C215" s="74">
        <v>4010</v>
      </c>
      <c r="D215" s="50" t="s">
        <v>46</v>
      </c>
      <c r="E215" s="69"/>
      <c r="F215" s="71" t="s">
        <v>12</v>
      </c>
      <c r="G215" s="70">
        <v>1478</v>
      </c>
      <c r="H215" s="70">
        <v>2506513</v>
      </c>
      <c r="I215" s="76"/>
    </row>
    <row r="216" spans="1:9" s="77" customFormat="1" ht="12.75" customHeight="1" x14ac:dyDescent="0.25">
      <c r="A216" s="29"/>
      <c r="B216" s="65"/>
      <c r="C216" s="74">
        <v>4120</v>
      </c>
      <c r="D216" s="50" t="s">
        <v>48</v>
      </c>
      <c r="E216" s="97"/>
      <c r="F216" s="70"/>
      <c r="G216" s="71"/>
      <c r="H216" s="70"/>
      <c r="I216" s="76"/>
    </row>
    <row r="217" spans="1:9" s="77" customFormat="1" ht="12.75" customHeight="1" x14ac:dyDescent="0.25">
      <c r="A217" s="29"/>
      <c r="B217" s="65"/>
      <c r="C217" s="74"/>
      <c r="D217" s="50" t="s">
        <v>49</v>
      </c>
      <c r="E217" s="97"/>
      <c r="F217" s="70">
        <v>1478</v>
      </c>
      <c r="G217" s="71" t="s">
        <v>12</v>
      </c>
      <c r="H217" s="70">
        <v>64621</v>
      </c>
      <c r="I217" s="76"/>
    </row>
    <row r="218" spans="1:9" s="77" customFormat="1" ht="12.75" customHeight="1" x14ac:dyDescent="0.25">
      <c r="A218" s="25"/>
      <c r="B218" s="65">
        <v>80195</v>
      </c>
      <c r="C218" s="37"/>
      <c r="D218" s="52" t="s">
        <v>19</v>
      </c>
      <c r="E218" s="80"/>
      <c r="F218" s="66">
        <f>SUM(F221,F224,F230,F235)</f>
        <v>123610</v>
      </c>
      <c r="G218" s="66">
        <f>SUM(G221,G224,G230,G235)</f>
        <v>23610</v>
      </c>
      <c r="H218" s="54">
        <v>18699350</v>
      </c>
      <c r="I218" s="76"/>
    </row>
    <row r="219" spans="1:9" s="77" customFormat="1" ht="12.75" customHeight="1" x14ac:dyDescent="0.25">
      <c r="A219" s="25"/>
      <c r="B219" s="65"/>
      <c r="C219" s="59"/>
      <c r="D219" s="111" t="s">
        <v>284</v>
      </c>
      <c r="E219" s="48"/>
      <c r="F219" s="51"/>
      <c r="G219" s="61"/>
      <c r="H219" s="61"/>
      <c r="I219" s="76"/>
    </row>
    <row r="220" spans="1:9" s="256" customFormat="1" ht="12.75" customHeight="1" x14ac:dyDescent="0.2">
      <c r="A220" s="370"/>
      <c r="B220" s="371"/>
      <c r="C220" s="372"/>
      <c r="D220" s="352" t="s">
        <v>285</v>
      </c>
      <c r="E220" s="373"/>
      <c r="F220" s="374"/>
      <c r="G220" s="375"/>
      <c r="H220" s="375"/>
      <c r="I220" s="76"/>
    </row>
    <row r="221" spans="1:9" s="77" customFormat="1" ht="12.75" customHeight="1" x14ac:dyDescent="0.25">
      <c r="A221" s="25"/>
      <c r="B221" s="65"/>
      <c r="C221" s="87"/>
      <c r="D221" s="104" t="s">
        <v>286</v>
      </c>
      <c r="E221" s="88"/>
      <c r="F221" s="89">
        <f>SUM(F222:F222)</f>
        <v>100000</v>
      </c>
      <c r="G221" s="90" t="s">
        <v>12</v>
      </c>
      <c r="H221" s="89">
        <v>100000</v>
      </c>
      <c r="I221" s="76"/>
    </row>
    <row r="222" spans="1:9" s="77" customFormat="1" ht="12.75" customHeight="1" x14ac:dyDescent="0.25">
      <c r="A222" s="31"/>
      <c r="B222" s="113"/>
      <c r="C222" s="123">
        <v>4247</v>
      </c>
      <c r="D222" s="52" t="s">
        <v>150</v>
      </c>
      <c r="E222" s="376"/>
      <c r="F222" s="81">
        <v>100000</v>
      </c>
      <c r="G222" s="82" t="s">
        <v>12</v>
      </c>
      <c r="H222" s="81">
        <v>100000</v>
      </c>
      <c r="I222" s="76"/>
    </row>
    <row r="223" spans="1:9" s="77" customFormat="1" ht="12.75" customHeight="1" x14ac:dyDescent="0.25">
      <c r="A223" s="25"/>
      <c r="B223" s="65"/>
      <c r="C223" s="59"/>
      <c r="D223" s="111" t="s">
        <v>152</v>
      </c>
      <c r="E223" s="48"/>
      <c r="F223" s="51"/>
      <c r="G223" s="61"/>
      <c r="H223" s="61"/>
      <c r="I223" s="76"/>
    </row>
    <row r="224" spans="1:9" s="77" customFormat="1" ht="12.75" customHeight="1" x14ac:dyDescent="0.25">
      <c r="A224" s="25"/>
      <c r="B224" s="65"/>
      <c r="C224" s="87"/>
      <c r="D224" s="104" t="s">
        <v>153</v>
      </c>
      <c r="E224" s="88"/>
      <c r="F224" s="89">
        <f>SUM(F225:F229)</f>
        <v>15930</v>
      </c>
      <c r="G224" s="89">
        <f>SUM(G225:G229)</f>
        <v>15930</v>
      </c>
      <c r="H224" s="89">
        <v>230271</v>
      </c>
      <c r="I224" s="76"/>
    </row>
    <row r="225" spans="1:9" s="77" customFormat="1" ht="12.75" customHeight="1" x14ac:dyDescent="0.25">
      <c r="A225" s="25"/>
      <c r="B225" s="65"/>
      <c r="C225" s="74">
        <v>4017</v>
      </c>
      <c r="D225" s="50" t="s">
        <v>46</v>
      </c>
      <c r="E225" s="105"/>
      <c r="F225" s="103">
        <v>15702</v>
      </c>
      <c r="G225" s="71" t="s">
        <v>12</v>
      </c>
      <c r="H225" s="103">
        <v>37275</v>
      </c>
      <c r="I225" s="76"/>
    </row>
    <row r="226" spans="1:9" s="77" customFormat="1" ht="12.75" customHeight="1" x14ac:dyDescent="0.25">
      <c r="A226" s="25"/>
      <c r="B226" s="65"/>
      <c r="C226" s="74">
        <v>4117</v>
      </c>
      <c r="D226" s="50" t="s">
        <v>47</v>
      </c>
      <c r="E226" s="105"/>
      <c r="F226" s="103">
        <v>200</v>
      </c>
      <c r="G226" s="71" t="s">
        <v>12</v>
      </c>
      <c r="H226" s="103">
        <v>19268</v>
      </c>
      <c r="I226" s="76"/>
    </row>
    <row r="227" spans="1:9" s="77" customFormat="1" ht="12.75" customHeight="1" x14ac:dyDescent="0.25">
      <c r="A227" s="25"/>
      <c r="B227" s="65"/>
      <c r="C227" s="74">
        <v>4127</v>
      </c>
      <c r="D227" s="50" t="s">
        <v>48</v>
      </c>
      <c r="E227" s="105"/>
      <c r="F227" s="103"/>
      <c r="G227" s="71"/>
      <c r="H227" s="103"/>
      <c r="I227" s="76"/>
    </row>
    <row r="228" spans="1:9" s="77" customFormat="1" ht="12.75" customHeight="1" x14ac:dyDescent="0.25">
      <c r="A228" s="25"/>
      <c r="B228" s="65"/>
      <c r="C228" s="74"/>
      <c r="D228" s="50" t="s">
        <v>49</v>
      </c>
      <c r="E228" s="105"/>
      <c r="F228" s="103">
        <v>28</v>
      </c>
      <c r="G228" s="71" t="s">
        <v>12</v>
      </c>
      <c r="H228" s="103">
        <v>2740</v>
      </c>
      <c r="I228" s="76"/>
    </row>
    <row r="229" spans="1:9" s="77" customFormat="1" ht="12.75" customHeight="1" x14ac:dyDescent="0.25">
      <c r="A229" s="25"/>
      <c r="B229" s="65"/>
      <c r="C229" s="116">
        <v>4177</v>
      </c>
      <c r="D229" s="117" t="s">
        <v>41</v>
      </c>
      <c r="E229" s="105"/>
      <c r="F229" s="71" t="s">
        <v>12</v>
      </c>
      <c r="G229" s="70">
        <v>15930</v>
      </c>
      <c r="H229" s="103">
        <v>82408</v>
      </c>
      <c r="I229" s="76"/>
    </row>
    <row r="230" spans="1:9" s="77" customFormat="1" ht="12.75" customHeight="1" x14ac:dyDescent="0.25">
      <c r="A230" s="25"/>
      <c r="B230" s="65"/>
      <c r="C230" s="37"/>
      <c r="D230" s="83" t="s">
        <v>287</v>
      </c>
      <c r="E230" s="67"/>
      <c r="F230" s="58" t="s">
        <v>12</v>
      </c>
      <c r="G230" s="68">
        <f>SUM(G231:G234)</f>
        <v>7680</v>
      </c>
      <c r="H230" s="57">
        <v>174020</v>
      </c>
      <c r="I230" s="76"/>
    </row>
    <row r="231" spans="1:9" s="77" customFormat="1" ht="12.75" customHeight="1" x14ac:dyDescent="0.25">
      <c r="A231" s="25"/>
      <c r="B231" s="65"/>
      <c r="C231" s="74">
        <v>4110</v>
      </c>
      <c r="D231" s="50" t="s">
        <v>256</v>
      </c>
      <c r="E231" s="97"/>
      <c r="F231" s="71" t="s">
        <v>12</v>
      </c>
      <c r="G231" s="70">
        <v>1104</v>
      </c>
      <c r="H231" s="70">
        <v>13474</v>
      </c>
      <c r="I231" s="76"/>
    </row>
    <row r="232" spans="1:9" s="77" customFormat="1" ht="12.75" customHeight="1" x14ac:dyDescent="0.25">
      <c r="A232" s="25"/>
      <c r="B232" s="65"/>
      <c r="C232" s="74">
        <v>4120</v>
      </c>
      <c r="D232" s="50" t="s">
        <v>48</v>
      </c>
      <c r="E232" s="97"/>
      <c r="F232" s="70" t="s">
        <v>140</v>
      </c>
      <c r="G232" s="71"/>
      <c r="H232" s="70"/>
      <c r="I232" s="76"/>
    </row>
    <row r="233" spans="1:9" s="77" customFormat="1" ht="12.75" customHeight="1" x14ac:dyDescent="0.25">
      <c r="A233" s="25"/>
      <c r="B233" s="65"/>
      <c r="C233" s="74"/>
      <c r="D233" s="50" t="s">
        <v>49</v>
      </c>
      <c r="E233" s="97"/>
      <c r="F233" s="71" t="s">
        <v>12</v>
      </c>
      <c r="G233" s="70">
        <v>158</v>
      </c>
      <c r="H233" s="70">
        <v>1920</v>
      </c>
      <c r="I233" s="76"/>
    </row>
    <row r="234" spans="1:9" s="77" customFormat="1" ht="12.75" customHeight="1" x14ac:dyDescent="0.25">
      <c r="A234" s="25"/>
      <c r="B234" s="65"/>
      <c r="C234" s="116">
        <v>4170</v>
      </c>
      <c r="D234" s="117" t="s">
        <v>41</v>
      </c>
      <c r="E234" s="97"/>
      <c r="F234" s="71" t="s">
        <v>12</v>
      </c>
      <c r="G234" s="70">
        <v>6418</v>
      </c>
      <c r="H234" s="70">
        <v>107972</v>
      </c>
      <c r="I234" s="76"/>
    </row>
    <row r="235" spans="1:9" s="77" customFormat="1" ht="12.75" customHeight="1" x14ac:dyDescent="0.25">
      <c r="A235" s="25"/>
      <c r="B235" s="65"/>
      <c r="C235" s="37"/>
      <c r="D235" s="83" t="s">
        <v>288</v>
      </c>
      <c r="E235" s="67"/>
      <c r="F235" s="68">
        <f>SUM(F236:F236)</f>
        <v>7680</v>
      </c>
      <c r="G235" s="58" t="s">
        <v>12</v>
      </c>
      <c r="H235" s="57">
        <v>7680</v>
      </c>
      <c r="I235" s="76"/>
    </row>
    <row r="236" spans="1:9" s="77" customFormat="1" ht="12.75" customHeight="1" x14ac:dyDescent="0.25">
      <c r="A236" s="25"/>
      <c r="B236" s="65"/>
      <c r="C236" s="116">
        <v>4170</v>
      </c>
      <c r="D236" s="117" t="s">
        <v>41</v>
      </c>
      <c r="E236" s="97"/>
      <c r="F236" s="70">
        <v>7680</v>
      </c>
      <c r="G236" s="71" t="s">
        <v>12</v>
      </c>
      <c r="H236" s="70">
        <v>7680</v>
      </c>
      <c r="I236" s="76"/>
    </row>
    <row r="237" spans="1:9" s="77" customFormat="1" ht="12.75" customHeight="1" thickBot="1" x14ac:dyDescent="0.3">
      <c r="A237" s="46" t="s">
        <v>289</v>
      </c>
      <c r="B237" s="45"/>
      <c r="C237" s="46"/>
      <c r="D237" s="47" t="s">
        <v>290</v>
      </c>
      <c r="E237" s="63"/>
      <c r="F237" s="64">
        <f>SUM(F238)</f>
        <v>20000</v>
      </c>
      <c r="G237" s="44" t="s">
        <v>12</v>
      </c>
      <c r="H237" s="43">
        <v>3417478</v>
      </c>
      <c r="I237" s="76"/>
    </row>
    <row r="238" spans="1:9" s="77" customFormat="1" ht="12.75" customHeight="1" thickTop="1" x14ac:dyDescent="0.25">
      <c r="A238" s="46"/>
      <c r="B238" s="65">
        <v>85195</v>
      </c>
      <c r="C238" s="37"/>
      <c r="D238" s="52" t="s">
        <v>19</v>
      </c>
      <c r="E238" s="80"/>
      <c r="F238" s="54">
        <f>SUM(F239)</f>
        <v>20000</v>
      </c>
      <c r="G238" s="55" t="s">
        <v>12</v>
      </c>
      <c r="H238" s="120">
        <v>205300</v>
      </c>
      <c r="I238" s="76"/>
    </row>
    <row r="239" spans="1:9" s="77" customFormat="1" ht="12.75" customHeight="1" x14ac:dyDescent="0.25">
      <c r="A239" s="46"/>
      <c r="B239" s="45"/>
      <c r="C239" s="37"/>
      <c r="D239" s="56" t="s">
        <v>42</v>
      </c>
      <c r="E239" s="67"/>
      <c r="F239" s="68">
        <f>SUM(F240:F240)</f>
        <v>20000</v>
      </c>
      <c r="G239" s="58" t="s">
        <v>12</v>
      </c>
      <c r="H239" s="121">
        <v>205300</v>
      </c>
      <c r="I239" s="76"/>
    </row>
    <row r="240" spans="1:9" s="77" customFormat="1" ht="12.75" customHeight="1" x14ac:dyDescent="0.25">
      <c r="A240" s="46"/>
      <c r="B240" s="45"/>
      <c r="C240" s="59" t="s">
        <v>37</v>
      </c>
      <c r="D240" s="60" t="s">
        <v>38</v>
      </c>
      <c r="E240" s="69"/>
      <c r="F240" s="70">
        <v>20000</v>
      </c>
      <c r="G240" s="71" t="s">
        <v>12</v>
      </c>
      <c r="H240" s="85">
        <v>22000</v>
      </c>
      <c r="I240" s="76"/>
    </row>
    <row r="241" spans="1:9" s="77" customFormat="1" ht="12.75" customHeight="1" thickBot="1" x14ac:dyDescent="0.3">
      <c r="A241" s="46" t="s">
        <v>43</v>
      </c>
      <c r="B241" s="45"/>
      <c r="C241" s="46"/>
      <c r="D241" s="47" t="s">
        <v>20</v>
      </c>
      <c r="E241" s="63"/>
      <c r="F241" s="64">
        <f>SUM(F242,F252,F255,F264)</f>
        <v>419477</v>
      </c>
      <c r="G241" s="64">
        <f>SUM(G242,G252,G255,G264)</f>
        <v>105700</v>
      </c>
      <c r="H241" s="43">
        <v>60657898</v>
      </c>
      <c r="I241" s="126"/>
    </row>
    <row r="242" spans="1:9" s="77" customFormat="1" ht="12.75" customHeight="1" thickTop="1" x14ac:dyDescent="0.25">
      <c r="A242" s="46"/>
      <c r="B242" s="65">
        <v>85202</v>
      </c>
      <c r="C242" s="37"/>
      <c r="D242" s="52" t="s">
        <v>224</v>
      </c>
      <c r="E242" s="80"/>
      <c r="F242" s="54">
        <f>SUM(F243,F247)</f>
        <v>40939</v>
      </c>
      <c r="G242" s="55" t="s">
        <v>12</v>
      </c>
      <c r="H242" s="120">
        <v>12669378</v>
      </c>
      <c r="I242" s="126"/>
    </row>
    <row r="243" spans="1:9" s="77" customFormat="1" ht="12.75" customHeight="1" x14ac:dyDescent="0.25">
      <c r="A243" s="46"/>
      <c r="B243" s="45"/>
      <c r="C243" s="37"/>
      <c r="D243" s="56" t="s">
        <v>291</v>
      </c>
      <c r="E243" s="67"/>
      <c r="F243" s="68">
        <f>SUM(F244:F246)</f>
        <v>30459</v>
      </c>
      <c r="G243" s="58" t="s">
        <v>12</v>
      </c>
      <c r="H243" s="91">
        <v>3043717</v>
      </c>
      <c r="I243" s="126"/>
    </row>
    <row r="244" spans="1:9" s="77" customFormat="1" ht="12.75" customHeight="1" x14ac:dyDescent="0.25">
      <c r="A244" s="46"/>
      <c r="B244" s="45"/>
      <c r="C244" s="74">
        <v>3020</v>
      </c>
      <c r="D244" s="117" t="s">
        <v>292</v>
      </c>
      <c r="E244" s="97"/>
      <c r="F244" s="70">
        <v>4040</v>
      </c>
      <c r="G244" s="71" t="s">
        <v>12</v>
      </c>
      <c r="H244" s="85">
        <v>17199</v>
      </c>
      <c r="I244" s="126"/>
    </row>
    <row r="245" spans="1:9" s="77" customFormat="1" ht="12.75" customHeight="1" x14ac:dyDescent="0.25">
      <c r="A245" s="46"/>
      <c r="B245" s="45"/>
      <c r="C245" s="74">
        <v>4010</v>
      </c>
      <c r="D245" s="50" t="s">
        <v>46</v>
      </c>
      <c r="E245" s="97"/>
      <c r="F245" s="70">
        <v>4320</v>
      </c>
      <c r="G245" s="71" t="s">
        <v>12</v>
      </c>
      <c r="H245" s="85">
        <v>1578230</v>
      </c>
      <c r="I245" s="126"/>
    </row>
    <row r="246" spans="1:9" s="77" customFormat="1" ht="12.75" customHeight="1" x14ac:dyDescent="0.25">
      <c r="A246" s="46"/>
      <c r="B246" s="45"/>
      <c r="C246" s="59" t="s">
        <v>37</v>
      </c>
      <c r="D246" s="60" t="s">
        <v>38</v>
      </c>
      <c r="E246" s="97"/>
      <c r="F246" s="70">
        <v>22099</v>
      </c>
      <c r="G246" s="71" t="s">
        <v>12</v>
      </c>
      <c r="H246" s="85">
        <v>118543</v>
      </c>
      <c r="I246" s="126"/>
    </row>
    <row r="247" spans="1:9" s="77" customFormat="1" ht="12.75" customHeight="1" x14ac:dyDescent="0.25">
      <c r="A247" s="46"/>
      <c r="B247" s="45"/>
      <c r="C247" s="37"/>
      <c r="D247" s="56" t="s">
        <v>293</v>
      </c>
      <c r="E247" s="67"/>
      <c r="F247" s="68">
        <f>SUM(F248:F250)</f>
        <v>10480</v>
      </c>
      <c r="G247" s="58" t="s">
        <v>12</v>
      </c>
      <c r="H247" s="91">
        <v>3086701</v>
      </c>
      <c r="I247" s="126"/>
    </row>
    <row r="248" spans="1:9" s="77" customFormat="1" ht="12.75" customHeight="1" x14ac:dyDescent="0.25">
      <c r="A248" s="46"/>
      <c r="B248" s="45"/>
      <c r="C248" s="59" t="s">
        <v>37</v>
      </c>
      <c r="D248" s="60" t="s">
        <v>38</v>
      </c>
      <c r="E248" s="97"/>
      <c r="F248" s="70">
        <v>5000</v>
      </c>
      <c r="G248" s="71" t="s">
        <v>12</v>
      </c>
      <c r="H248" s="85">
        <v>181500</v>
      </c>
      <c r="I248" s="126"/>
    </row>
    <row r="249" spans="1:9" s="77" customFormat="1" ht="12.75" customHeight="1" x14ac:dyDescent="0.25">
      <c r="A249" s="46"/>
      <c r="B249" s="45"/>
      <c r="C249" s="37" t="s">
        <v>294</v>
      </c>
      <c r="D249" s="84" t="s">
        <v>295</v>
      </c>
      <c r="E249" s="97"/>
      <c r="F249" s="70"/>
      <c r="G249" s="71"/>
      <c r="H249" s="85"/>
      <c r="I249" s="126"/>
    </row>
    <row r="250" spans="1:9" s="77" customFormat="1" ht="12.75" customHeight="1" x14ac:dyDescent="0.25">
      <c r="A250" s="46"/>
      <c r="B250" s="45"/>
      <c r="C250" s="37"/>
      <c r="D250" s="84" t="s">
        <v>296</v>
      </c>
      <c r="E250" s="97"/>
      <c r="F250" s="103">
        <v>5480</v>
      </c>
      <c r="G250" s="71" t="s">
        <v>12</v>
      </c>
      <c r="H250" s="85">
        <v>25480</v>
      </c>
      <c r="I250" s="126"/>
    </row>
    <row r="251" spans="1:9" s="77" customFormat="1" ht="12.75" customHeight="1" x14ac:dyDescent="0.25">
      <c r="A251" s="46"/>
      <c r="B251" s="65">
        <v>85214</v>
      </c>
      <c r="C251" s="46"/>
      <c r="D251" s="84" t="s">
        <v>297</v>
      </c>
      <c r="E251" s="63"/>
      <c r="F251" s="94"/>
      <c r="G251" s="94"/>
      <c r="H251" s="45"/>
      <c r="I251" s="126"/>
    </row>
    <row r="252" spans="1:9" s="77" customFormat="1" ht="12.75" customHeight="1" x14ac:dyDescent="0.25">
      <c r="A252" s="46"/>
      <c r="B252" s="65"/>
      <c r="C252" s="37"/>
      <c r="D252" s="119" t="s">
        <v>298</v>
      </c>
      <c r="E252" s="80"/>
      <c r="F252" s="55" t="s">
        <v>12</v>
      </c>
      <c r="G252" s="54">
        <f>SUM(G253)</f>
        <v>50000</v>
      </c>
      <c r="H252" s="120">
        <v>9492913</v>
      </c>
      <c r="I252" s="126"/>
    </row>
    <row r="253" spans="1:9" s="77" customFormat="1" ht="12.75" customHeight="1" x14ac:dyDescent="0.25">
      <c r="A253" s="46"/>
      <c r="B253" s="45"/>
      <c r="C253" s="37"/>
      <c r="D253" s="56" t="s">
        <v>44</v>
      </c>
      <c r="E253" s="67"/>
      <c r="F253" s="58" t="s">
        <v>12</v>
      </c>
      <c r="G253" s="68">
        <f>SUM(G254:G254)</f>
        <v>50000</v>
      </c>
      <c r="H253" s="121">
        <v>9442887</v>
      </c>
      <c r="I253" s="126"/>
    </row>
    <row r="254" spans="1:9" s="77" customFormat="1" ht="12.75" customHeight="1" x14ac:dyDescent="0.25">
      <c r="A254" s="46"/>
      <c r="B254" s="45"/>
      <c r="C254" s="74">
        <v>3110</v>
      </c>
      <c r="D254" s="50" t="s">
        <v>45</v>
      </c>
      <c r="E254" s="69"/>
      <c r="F254" s="71" t="s">
        <v>12</v>
      </c>
      <c r="G254" s="70">
        <v>50000</v>
      </c>
      <c r="H254" s="85">
        <v>9338387</v>
      </c>
      <c r="I254" s="126"/>
    </row>
    <row r="255" spans="1:9" s="77" customFormat="1" ht="12.75" customHeight="1" x14ac:dyDescent="0.25">
      <c r="A255" s="46"/>
      <c r="B255" s="65">
        <v>85219</v>
      </c>
      <c r="C255" s="37"/>
      <c r="D255" s="52" t="s">
        <v>154</v>
      </c>
      <c r="E255" s="80"/>
      <c r="F255" s="54">
        <f>SUM(F256)</f>
        <v>12218</v>
      </c>
      <c r="G255" s="54">
        <f>SUM(G256)</f>
        <v>47700</v>
      </c>
      <c r="H255" s="120">
        <v>13613176</v>
      </c>
      <c r="I255" s="76"/>
    </row>
    <row r="256" spans="1:9" s="77" customFormat="1" ht="12.75" customHeight="1" x14ac:dyDescent="0.25">
      <c r="A256" s="46"/>
      <c r="B256" s="45"/>
      <c r="C256" s="37"/>
      <c r="D256" s="56" t="s">
        <v>44</v>
      </c>
      <c r="E256" s="67"/>
      <c r="F256" s="68">
        <f>SUM(F257:F263)</f>
        <v>12218</v>
      </c>
      <c r="G256" s="68">
        <f>SUM(G257:G263)</f>
        <v>47700</v>
      </c>
      <c r="H256" s="121">
        <v>13613176</v>
      </c>
      <c r="I256" s="76"/>
    </row>
    <row r="257" spans="1:9" s="77" customFormat="1" ht="12.75" customHeight="1" x14ac:dyDescent="0.25">
      <c r="A257" s="46"/>
      <c r="B257" s="45"/>
      <c r="C257" s="74">
        <v>3020</v>
      </c>
      <c r="D257" s="117" t="s">
        <v>292</v>
      </c>
      <c r="E257" s="69"/>
      <c r="F257" s="70">
        <v>237</v>
      </c>
      <c r="G257" s="71" t="s">
        <v>12</v>
      </c>
      <c r="H257" s="85">
        <v>48237</v>
      </c>
      <c r="I257" s="76"/>
    </row>
    <row r="258" spans="1:9" s="77" customFormat="1" ht="12.75" customHeight="1" x14ac:dyDescent="0.25">
      <c r="A258" s="46"/>
      <c r="B258" s="45"/>
      <c r="C258" s="59" t="s">
        <v>37</v>
      </c>
      <c r="D258" s="60" t="s">
        <v>38</v>
      </c>
      <c r="E258" s="69"/>
      <c r="F258" s="70">
        <v>10470</v>
      </c>
      <c r="G258" s="70">
        <v>7700</v>
      </c>
      <c r="H258" s="85">
        <v>283589</v>
      </c>
      <c r="I258" s="76"/>
    </row>
    <row r="259" spans="1:9" s="77" customFormat="1" ht="12.75" customHeight="1" x14ac:dyDescent="0.25">
      <c r="A259" s="46"/>
      <c r="B259" s="45"/>
      <c r="C259" s="74">
        <v>4260</v>
      </c>
      <c r="D259" s="50" t="s">
        <v>39</v>
      </c>
      <c r="E259" s="69"/>
      <c r="F259" s="71" t="s">
        <v>12</v>
      </c>
      <c r="G259" s="70">
        <v>10000</v>
      </c>
      <c r="H259" s="85">
        <v>211000</v>
      </c>
      <c r="I259" s="76"/>
    </row>
    <row r="260" spans="1:9" s="77" customFormat="1" ht="12.75" customHeight="1" x14ac:dyDescent="0.25">
      <c r="A260" s="46"/>
      <c r="B260" s="45"/>
      <c r="C260" s="74">
        <v>4300</v>
      </c>
      <c r="D260" s="50" t="s">
        <v>36</v>
      </c>
      <c r="E260" s="69"/>
      <c r="F260" s="70">
        <v>1511</v>
      </c>
      <c r="G260" s="70">
        <v>10000</v>
      </c>
      <c r="H260" s="85">
        <v>510827</v>
      </c>
      <c r="I260" s="76"/>
    </row>
    <row r="261" spans="1:9" s="77" customFormat="1" ht="12.75" customHeight="1" x14ac:dyDescent="0.25">
      <c r="A261" s="46"/>
      <c r="B261" s="45"/>
      <c r="C261" s="74">
        <v>4360</v>
      </c>
      <c r="D261" s="50" t="s">
        <v>255</v>
      </c>
      <c r="E261" s="69"/>
      <c r="F261" s="71" t="s">
        <v>12</v>
      </c>
      <c r="G261" s="70">
        <v>10000</v>
      </c>
      <c r="H261" s="85">
        <v>26500</v>
      </c>
      <c r="I261" s="76"/>
    </row>
    <row r="262" spans="1:9" s="77" customFormat="1" ht="12.75" customHeight="1" x14ac:dyDescent="0.25">
      <c r="A262" s="46"/>
      <c r="B262" s="45"/>
      <c r="C262" s="74">
        <v>4700</v>
      </c>
      <c r="D262" s="60" t="s">
        <v>137</v>
      </c>
      <c r="E262" s="69"/>
      <c r="F262" s="70"/>
      <c r="G262" s="71"/>
      <c r="H262" s="85"/>
      <c r="I262" s="76"/>
    </row>
    <row r="263" spans="1:9" s="77" customFormat="1" ht="12.75" customHeight="1" x14ac:dyDescent="0.25">
      <c r="A263" s="46"/>
      <c r="B263" s="45"/>
      <c r="C263" s="74"/>
      <c r="D263" s="60" t="s">
        <v>138</v>
      </c>
      <c r="E263" s="69"/>
      <c r="F263" s="71" t="s">
        <v>12</v>
      </c>
      <c r="G263" s="70">
        <v>10000</v>
      </c>
      <c r="H263" s="85">
        <v>12800</v>
      </c>
      <c r="I263" s="76"/>
    </row>
    <row r="264" spans="1:9" s="77" customFormat="1" ht="12.75" customHeight="1" x14ac:dyDescent="0.25">
      <c r="A264" s="71"/>
      <c r="B264" s="65">
        <v>85295</v>
      </c>
      <c r="C264" s="37"/>
      <c r="D264" s="52" t="s">
        <v>19</v>
      </c>
      <c r="E264" s="86"/>
      <c r="F264" s="66">
        <f>SUM(F265,F268,F277,F283,F292)</f>
        <v>366320</v>
      </c>
      <c r="G264" s="66">
        <f>SUM(G265,G268,G277,G283,G292)</f>
        <v>8000</v>
      </c>
      <c r="H264" s="54">
        <v>4542739</v>
      </c>
      <c r="I264" s="76"/>
    </row>
    <row r="265" spans="1:9" s="77" customFormat="1" ht="12.75" customHeight="1" x14ac:dyDescent="0.25">
      <c r="A265" s="71"/>
      <c r="B265" s="85"/>
      <c r="C265" s="37"/>
      <c r="D265" s="56" t="s">
        <v>44</v>
      </c>
      <c r="E265" s="67"/>
      <c r="F265" s="68">
        <f>SUM(F266:F266)</f>
        <v>50000</v>
      </c>
      <c r="G265" s="58" t="s">
        <v>12</v>
      </c>
      <c r="H265" s="57">
        <v>1226530</v>
      </c>
      <c r="I265" s="76"/>
    </row>
    <row r="266" spans="1:9" s="77" customFormat="1" ht="12.75" customHeight="1" x14ac:dyDescent="0.25">
      <c r="A266" s="71"/>
      <c r="B266" s="85"/>
      <c r="C266" s="74">
        <v>4300</v>
      </c>
      <c r="D266" s="50" t="s">
        <v>36</v>
      </c>
      <c r="E266" s="97"/>
      <c r="F266" s="70">
        <v>50000</v>
      </c>
      <c r="G266" s="71" t="s">
        <v>12</v>
      </c>
      <c r="H266" s="103">
        <v>75234</v>
      </c>
      <c r="I266" s="76"/>
    </row>
    <row r="267" spans="1:9" s="77" customFormat="1" ht="12.75" customHeight="1" x14ac:dyDescent="0.25">
      <c r="A267" s="71"/>
      <c r="B267" s="85"/>
      <c r="C267" s="372"/>
      <c r="D267" s="122" t="s">
        <v>299</v>
      </c>
      <c r="E267" s="106"/>
      <c r="F267" s="107"/>
      <c r="G267" s="108"/>
      <c r="H267" s="108"/>
      <c r="I267" s="76"/>
    </row>
    <row r="268" spans="1:9" s="77" customFormat="1" ht="12.75" customHeight="1" x14ac:dyDescent="0.25">
      <c r="A268" s="71"/>
      <c r="B268" s="85"/>
      <c r="C268" s="37"/>
      <c r="D268" s="56" t="s">
        <v>300</v>
      </c>
      <c r="E268" s="67"/>
      <c r="F268" s="68">
        <f>SUM(F269:F272)</f>
        <v>8000</v>
      </c>
      <c r="G268" s="68">
        <f>SUM(G269:G272)</f>
        <v>8000</v>
      </c>
      <c r="H268" s="57">
        <v>266480</v>
      </c>
      <c r="I268" s="76"/>
    </row>
    <row r="269" spans="1:9" s="77" customFormat="1" ht="12.75" customHeight="1" x14ac:dyDescent="0.25">
      <c r="A269" s="71"/>
      <c r="B269" s="85"/>
      <c r="C269" s="98">
        <v>4217</v>
      </c>
      <c r="D269" s="60" t="s">
        <v>38</v>
      </c>
      <c r="E269" s="97"/>
      <c r="F269" s="70">
        <v>7158</v>
      </c>
      <c r="G269" s="71" t="s">
        <v>12</v>
      </c>
      <c r="H269" s="103">
        <v>7158</v>
      </c>
      <c r="I269" s="76"/>
    </row>
    <row r="270" spans="1:9" s="77" customFormat="1" ht="12.75" customHeight="1" x14ac:dyDescent="0.25">
      <c r="A270" s="71"/>
      <c r="B270" s="85"/>
      <c r="C270" s="98">
        <v>4219</v>
      </c>
      <c r="D270" s="60" t="s">
        <v>38</v>
      </c>
      <c r="E270" s="97"/>
      <c r="F270" s="70">
        <v>842</v>
      </c>
      <c r="G270" s="71" t="s">
        <v>12</v>
      </c>
      <c r="H270" s="103">
        <v>842</v>
      </c>
      <c r="I270" s="76"/>
    </row>
    <row r="271" spans="1:9" s="77" customFormat="1" ht="12.75" customHeight="1" x14ac:dyDescent="0.25">
      <c r="A271" s="71"/>
      <c r="B271" s="85"/>
      <c r="C271" s="116">
        <v>4307</v>
      </c>
      <c r="D271" s="117" t="s">
        <v>40</v>
      </c>
      <c r="E271" s="97"/>
      <c r="F271" s="71" t="s">
        <v>12</v>
      </c>
      <c r="G271" s="70">
        <v>7158</v>
      </c>
      <c r="H271" s="70">
        <v>18700</v>
      </c>
      <c r="I271" s="76"/>
    </row>
    <row r="272" spans="1:9" s="77" customFormat="1" ht="12.75" customHeight="1" x14ac:dyDescent="0.25">
      <c r="A272" s="71"/>
      <c r="B272" s="85"/>
      <c r="C272" s="74">
        <v>4309</v>
      </c>
      <c r="D272" s="50" t="s">
        <v>40</v>
      </c>
      <c r="E272" s="97"/>
      <c r="F272" s="71" t="s">
        <v>12</v>
      </c>
      <c r="G272" s="70">
        <v>842</v>
      </c>
      <c r="H272" s="70">
        <v>2200</v>
      </c>
      <c r="I272" s="76"/>
    </row>
    <row r="273" spans="1:9" s="354" customFormat="1" ht="12.75" customHeight="1" x14ac:dyDescent="0.25">
      <c r="A273" s="107"/>
      <c r="B273" s="108"/>
      <c r="C273" s="109"/>
      <c r="D273" s="115" t="s">
        <v>301</v>
      </c>
      <c r="E273" s="377"/>
      <c r="F273" s="107"/>
      <c r="G273" s="378"/>
      <c r="H273" s="378"/>
      <c r="I273" s="353"/>
    </row>
    <row r="274" spans="1:9" s="77" customFormat="1" ht="12.75" customHeight="1" x14ac:dyDescent="0.25">
      <c r="A274" s="71"/>
      <c r="B274" s="85"/>
      <c r="C274" s="37"/>
      <c r="D274" s="352" t="s">
        <v>302</v>
      </c>
      <c r="E274" s="48"/>
      <c r="F274" s="61"/>
      <c r="G274" s="51"/>
      <c r="H274" s="36"/>
      <c r="I274" s="76"/>
    </row>
    <row r="275" spans="1:9" s="77" customFormat="1" ht="12.75" customHeight="1" x14ac:dyDescent="0.25">
      <c r="A275" s="71"/>
      <c r="B275" s="85"/>
      <c r="C275" s="110"/>
      <c r="D275" s="352" t="s">
        <v>231</v>
      </c>
      <c r="E275" s="125"/>
      <c r="F275" s="72"/>
      <c r="G275" s="73"/>
      <c r="H275" s="92"/>
      <c r="I275" s="76"/>
    </row>
    <row r="276" spans="1:9" s="77" customFormat="1" ht="12.75" customHeight="1" x14ac:dyDescent="0.25">
      <c r="A276" s="71"/>
      <c r="B276" s="85"/>
      <c r="C276" s="110"/>
      <c r="D276" s="352" t="s">
        <v>232</v>
      </c>
      <c r="E276" s="125"/>
      <c r="F276" s="72"/>
      <c r="G276" s="73"/>
      <c r="H276" s="92"/>
      <c r="I276" s="76"/>
    </row>
    <row r="277" spans="1:9" s="77" customFormat="1" ht="12.75" customHeight="1" x14ac:dyDescent="0.25">
      <c r="A277" s="71"/>
      <c r="B277" s="85"/>
      <c r="C277" s="87"/>
      <c r="D277" s="104" t="s">
        <v>233</v>
      </c>
      <c r="E277" s="88"/>
      <c r="F277" s="89">
        <f>SUM(F278:F278)</f>
        <v>62320</v>
      </c>
      <c r="G277" s="90" t="s">
        <v>12</v>
      </c>
      <c r="H277" s="91">
        <v>62320</v>
      </c>
      <c r="I277" s="76"/>
    </row>
    <row r="278" spans="1:9" s="77" customFormat="1" ht="12.75" customHeight="1" x14ac:dyDescent="0.25">
      <c r="A278" s="82"/>
      <c r="B278" s="120"/>
      <c r="C278" s="379">
        <v>4217</v>
      </c>
      <c r="D278" s="251" t="s">
        <v>38</v>
      </c>
      <c r="E278" s="86"/>
      <c r="F278" s="54">
        <v>62320</v>
      </c>
      <c r="G278" s="55" t="s">
        <v>12</v>
      </c>
      <c r="H278" s="66">
        <v>62320</v>
      </c>
      <c r="I278" s="76"/>
    </row>
    <row r="279" spans="1:9" s="77" customFormat="1" ht="12.75" customHeight="1" x14ac:dyDescent="0.25">
      <c r="A279" s="71"/>
      <c r="B279" s="85"/>
      <c r="C279" s="109"/>
      <c r="D279" s="115" t="s">
        <v>303</v>
      </c>
      <c r="E279" s="377"/>
      <c r="F279" s="107"/>
      <c r="G279" s="378"/>
      <c r="H279" s="378"/>
      <c r="I279" s="76"/>
    </row>
    <row r="280" spans="1:9" s="77" customFormat="1" ht="12.75" customHeight="1" x14ac:dyDescent="0.25">
      <c r="A280" s="71"/>
      <c r="B280" s="85"/>
      <c r="C280" s="37"/>
      <c r="D280" s="352" t="s">
        <v>302</v>
      </c>
      <c r="E280" s="48"/>
      <c r="F280" s="61"/>
      <c r="G280" s="51"/>
      <c r="H280" s="36"/>
      <c r="I280" s="76"/>
    </row>
    <row r="281" spans="1:9" s="77" customFormat="1" ht="12.75" customHeight="1" x14ac:dyDescent="0.25">
      <c r="A281" s="71"/>
      <c r="B281" s="85"/>
      <c r="C281" s="110"/>
      <c r="D281" s="352" t="s">
        <v>231</v>
      </c>
      <c r="E281" s="125"/>
      <c r="F281" s="72"/>
      <c r="G281" s="73"/>
      <c r="H281" s="92"/>
      <c r="I281" s="76"/>
    </row>
    <row r="282" spans="1:9" s="77" customFormat="1" ht="12.75" customHeight="1" x14ac:dyDescent="0.25">
      <c r="A282" s="71"/>
      <c r="B282" s="85"/>
      <c r="C282" s="110"/>
      <c r="D282" s="352" t="s">
        <v>232</v>
      </c>
      <c r="E282" s="125"/>
      <c r="F282" s="72"/>
      <c r="G282" s="73"/>
      <c r="H282" s="92"/>
      <c r="I282" s="76"/>
    </row>
    <row r="283" spans="1:9" s="77" customFormat="1" ht="12.75" customHeight="1" x14ac:dyDescent="0.25">
      <c r="A283" s="71"/>
      <c r="B283" s="85"/>
      <c r="C283" s="87"/>
      <c r="D283" s="104" t="s">
        <v>233</v>
      </c>
      <c r="E283" s="88"/>
      <c r="F283" s="89">
        <f>SUM(F284:F287)</f>
        <v>114000</v>
      </c>
      <c r="G283" s="90" t="s">
        <v>12</v>
      </c>
      <c r="H283" s="91">
        <v>114000</v>
      </c>
      <c r="I283" s="76"/>
    </row>
    <row r="284" spans="1:9" s="77" customFormat="1" ht="12.75" customHeight="1" x14ac:dyDescent="0.25">
      <c r="A284" s="71"/>
      <c r="B284" s="85"/>
      <c r="C284" s="74">
        <v>4017</v>
      </c>
      <c r="D284" s="50" t="s">
        <v>46</v>
      </c>
      <c r="E284" s="48"/>
      <c r="F284" s="36">
        <v>95072</v>
      </c>
      <c r="G284" s="51" t="s">
        <v>12</v>
      </c>
      <c r="H284" s="36">
        <v>95072</v>
      </c>
      <c r="I284" s="76"/>
    </row>
    <row r="285" spans="1:9" s="77" customFormat="1" ht="12.75" customHeight="1" x14ac:dyDescent="0.25">
      <c r="A285" s="71"/>
      <c r="B285" s="85"/>
      <c r="C285" s="74">
        <v>4117</v>
      </c>
      <c r="D285" s="50" t="s">
        <v>47</v>
      </c>
      <c r="E285" s="48"/>
      <c r="F285" s="36">
        <v>16599</v>
      </c>
      <c r="G285" s="51" t="s">
        <v>12</v>
      </c>
      <c r="H285" s="36">
        <v>16599</v>
      </c>
      <c r="I285" s="76"/>
    </row>
    <row r="286" spans="1:9" s="77" customFormat="1" ht="12.75" customHeight="1" x14ac:dyDescent="0.25">
      <c r="A286" s="71"/>
      <c r="B286" s="85"/>
      <c r="C286" s="74">
        <v>4127</v>
      </c>
      <c r="D286" s="50" t="s">
        <v>48</v>
      </c>
      <c r="E286" s="48"/>
      <c r="F286" s="36"/>
      <c r="G286" s="51"/>
      <c r="H286" s="36"/>
      <c r="I286" s="76"/>
    </row>
    <row r="287" spans="1:9" s="77" customFormat="1" ht="12.75" customHeight="1" x14ac:dyDescent="0.25">
      <c r="A287" s="71"/>
      <c r="B287" s="85"/>
      <c r="C287" s="74"/>
      <c r="D287" s="50" t="s">
        <v>49</v>
      </c>
      <c r="E287" s="48"/>
      <c r="F287" s="36">
        <v>2329</v>
      </c>
      <c r="G287" s="51" t="s">
        <v>12</v>
      </c>
      <c r="H287" s="36">
        <v>2329</v>
      </c>
      <c r="I287" s="76"/>
    </row>
    <row r="288" spans="1:9" s="77" customFormat="1" ht="12.75" customHeight="1" x14ac:dyDescent="0.25">
      <c r="A288" s="71"/>
      <c r="B288" s="85"/>
      <c r="C288" s="109"/>
      <c r="D288" s="115" t="s">
        <v>304</v>
      </c>
      <c r="E288" s="377"/>
      <c r="F288" s="107"/>
      <c r="G288" s="378"/>
      <c r="H288" s="378"/>
      <c r="I288" s="76"/>
    </row>
    <row r="289" spans="1:9" s="77" customFormat="1" ht="12.75" customHeight="1" x14ac:dyDescent="0.25">
      <c r="A289" s="71"/>
      <c r="B289" s="85"/>
      <c r="C289" s="37"/>
      <c r="D289" s="352" t="s">
        <v>302</v>
      </c>
      <c r="E289" s="48"/>
      <c r="F289" s="61"/>
      <c r="G289" s="51"/>
      <c r="H289" s="36"/>
      <c r="I289" s="76"/>
    </row>
    <row r="290" spans="1:9" s="77" customFormat="1" ht="12.75" customHeight="1" x14ac:dyDescent="0.25">
      <c r="A290" s="71"/>
      <c r="B290" s="85"/>
      <c r="C290" s="110"/>
      <c r="D290" s="352" t="s">
        <v>231</v>
      </c>
      <c r="E290" s="125"/>
      <c r="F290" s="72"/>
      <c r="G290" s="73"/>
      <c r="H290" s="92"/>
      <c r="I290" s="76"/>
    </row>
    <row r="291" spans="1:9" s="77" customFormat="1" ht="12.75" customHeight="1" x14ac:dyDescent="0.25">
      <c r="A291" s="71"/>
      <c r="B291" s="85"/>
      <c r="C291" s="110"/>
      <c r="D291" s="352" t="s">
        <v>232</v>
      </c>
      <c r="E291" s="125"/>
      <c r="F291" s="72"/>
      <c r="G291" s="73"/>
      <c r="H291" s="92"/>
      <c r="I291" s="76"/>
    </row>
    <row r="292" spans="1:9" s="77" customFormat="1" ht="12.75" customHeight="1" x14ac:dyDescent="0.25">
      <c r="A292" s="71"/>
      <c r="B292" s="85"/>
      <c r="C292" s="87"/>
      <c r="D292" s="104" t="s">
        <v>233</v>
      </c>
      <c r="E292" s="88"/>
      <c r="F292" s="89">
        <f>SUM(F293:F296)</f>
        <v>132000</v>
      </c>
      <c r="G292" s="90" t="s">
        <v>12</v>
      </c>
      <c r="H292" s="91">
        <v>132000</v>
      </c>
      <c r="I292" s="76"/>
    </row>
    <row r="293" spans="1:9" s="77" customFormat="1" ht="12.75" customHeight="1" x14ac:dyDescent="0.25">
      <c r="A293" s="71"/>
      <c r="B293" s="85"/>
      <c r="C293" s="74">
        <v>4017</v>
      </c>
      <c r="D293" s="50" t="s">
        <v>46</v>
      </c>
      <c r="E293" s="48"/>
      <c r="F293" s="36">
        <v>110089</v>
      </c>
      <c r="G293" s="51" t="s">
        <v>12</v>
      </c>
      <c r="H293" s="36">
        <v>110089</v>
      </c>
      <c r="I293" s="76"/>
    </row>
    <row r="294" spans="1:9" s="77" customFormat="1" ht="12.75" customHeight="1" x14ac:dyDescent="0.25">
      <c r="A294" s="71"/>
      <c r="B294" s="85"/>
      <c r="C294" s="74">
        <v>4117</v>
      </c>
      <c r="D294" s="50" t="s">
        <v>47</v>
      </c>
      <c r="E294" s="48"/>
      <c r="F294" s="36">
        <v>19221</v>
      </c>
      <c r="G294" s="51" t="s">
        <v>12</v>
      </c>
      <c r="H294" s="36">
        <v>19221</v>
      </c>
      <c r="I294" s="76"/>
    </row>
    <row r="295" spans="1:9" s="77" customFormat="1" ht="12.75" customHeight="1" x14ac:dyDescent="0.25">
      <c r="A295" s="71"/>
      <c r="B295" s="85"/>
      <c r="C295" s="74">
        <v>4127</v>
      </c>
      <c r="D295" s="50" t="s">
        <v>48</v>
      </c>
      <c r="E295" s="48"/>
      <c r="F295" s="36"/>
      <c r="G295" s="51"/>
      <c r="H295" s="36"/>
      <c r="I295" s="76"/>
    </row>
    <row r="296" spans="1:9" s="77" customFormat="1" ht="12.75" customHeight="1" x14ac:dyDescent="0.25">
      <c r="A296" s="71"/>
      <c r="B296" s="85"/>
      <c r="C296" s="74"/>
      <c r="D296" s="50" t="s">
        <v>49</v>
      </c>
      <c r="E296" s="48"/>
      <c r="F296" s="36">
        <v>2690</v>
      </c>
      <c r="G296" s="51" t="s">
        <v>12</v>
      </c>
      <c r="H296" s="36">
        <v>2690</v>
      </c>
      <c r="I296" s="76"/>
    </row>
    <row r="297" spans="1:9" s="77" customFormat="1" ht="12.75" customHeight="1" thickBot="1" x14ac:dyDescent="0.3">
      <c r="A297" s="248">
        <v>853</v>
      </c>
      <c r="B297" s="248"/>
      <c r="C297" s="248"/>
      <c r="D297" s="249" t="s">
        <v>28</v>
      </c>
      <c r="E297" s="62"/>
      <c r="F297" s="101">
        <f>SUM(F298,F303)</f>
        <v>66569</v>
      </c>
      <c r="G297" s="101">
        <f>SUM(G298,G303)</f>
        <v>1569</v>
      </c>
      <c r="H297" s="101">
        <v>8243539</v>
      </c>
      <c r="I297" s="76"/>
    </row>
    <row r="298" spans="1:9" s="77" customFormat="1" ht="12.75" customHeight="1" thickTop="1" x14ac:dyDescent="0.25">
      <c r="A298" s="71"/>
      <c r="B298" s="65">
        <v>85321</v>
      </c>
      <c r="C298" s="46"/>
      <c r="D298" s="119" t="s">
        <v>136</v>
      </c>
      <c r="E298" s="53"/>
      <c r="F298" s="66">
        <f>SUM(F299)</f>
        <v>1569</v>
      </c>
      <c r="G298" s="66">
        <f>SUM(G299)</f>
        <v>1569</v>
      </c>
      <c r="H298" s="54">
        <v>455299</v>
      </c>
      <c r="I298" s="76"/>
    </row>
    <row r="299" spans="1:9" s="77" customFormat="1" ht="12.75" customHeight="1" x14ac:dyDescent="0.25">
      <c r="A299" s="71"/>
      <c r="B299" s="65"/>
      <c r="C299" s="46"/>
      <c r="D299" s="56" t="s">
        <v>305</v>
      </c>
      <c r="E299" s="67"/>
      <c r="F299" s="68">
        <f>SUM(F300:F302)</f>
        <v>1569</v>
      </c>
      <c r="G299" s="68">
        <f>SUM(G300:G302)</f>
        <v>1569</v>
      </c>
      <c r="H299" s="57">
        <v>376942</v>
      </c>
      <c r="I299" s="76"/>
    </row>
    <row r="300" spans="1:9" s="77" customFormat="1" ht="12.75" customHeight="1" x14ac:dyDescent="0.25">
      <c r="A300" s="71"/>
      <c r="B300" s="65"/>
      <c r="C300" s="98">
        <v>4140</v>
      </c>
      <c r="D300" s="60" t="s">
        <v>264</v>
      </c>
      <c r="E300" s="97"/>
      <c r="F300" s="71"/>
      <c r="G300" s="70"/>
      <c r="H300" s="70"/>
      <c r="I300" s="76"/>
    </row>
    <row r="301" spans="1:9" s="77" customFormat="1" ht="12.75" customHeight="1" x14ac:dyDescent="0.25">
      <c r="A301" s="71"/>
      <c r="B301" s="65"/>
      <c r="C301" s="74"/>
      <c r="D301" s="50" t="s">
        <v>265</v>
      </c>
      <c r="E301" s="97"/>
      <c r="F301" s="71" t="s">
        <v>12</v>
      </c>
      <c r="G301" s="70">
        <v>1569</v>
      </c>
      <c r="H301" s="70">
        <v>4060</v>
      </c>
      <c r="I301" s="76"/>
    </row>
    <row r="302" spans="1:9" s="77" customFormat="1" ht="12.75" customHeight="1" x14ac:dyDescent="0.25">
      <c r="A302" s="71"/>
      <c r="B302" s="65"/>
      <c r="C302" s="74">
        <v>4440</v>
      </c>
      <c r="D302" s="50" t="s">
        <v>261</v>
      </c>
      <c r="E302" s="97"/>
      <c r="F302" s="70">
        <v>1569</v>
      </c>
      <c r="G302" s="71" t="s">
        <v>12</v>
      </c>
      <c r="H302" s="70">
        <v>10077</v>
      </c>
      <c r="I302" s="76"/>
    </row>
    <row r="303" spans="1:9" s="77" customFormat="1" ht="12.75" customHeight="1" x14ac:dyDescent="0.25">
      <c r="A303" s="29"/>
      <c r="B303" s="78">
        <v>85395</v>
      </c>
      <c r="C303" s="250"/>
      <c r="D303" s="251" t="s">
        <v>19</v>
      </c>
      <c r="E303" s="252"/>
      <c r="F303" s="120">
        <f>SUM(F304)</f>
        <v>65000</v>
      </c>
      <c r="G303" s="82" t="s">
        <v>12</v>
      </c>
      <c r="H303" s="120">
        <v>4569162</v>
      </c>
      <c r="I303" s="76"/>
    </row>
    <row r="304" spans="1:9" s="77" customFormat="1" ht="12.75" customHeight="1" x14ac:dyDescent="0.25">
      <c r="A304" s="71"/>
      <c r="B304" s="65"/>
      <c r="C304" s="87"/>
      <c r="D304" s="380" t="s">
        <v>306</v>
      </c>
      <c r="E304" s="88"/>
      <c r="F304" s="89">
        <f>SUM(F305:F307)</f>
        <v>65000</v>
      </c>
      <c r="G304" s="90" t="s">
        <v>12</v>
      </c>
      <c r="H304" s="91">
        <v>3207180</v>
      </c>
      <c r="I304" s="76"/>
    </row>
    <row r="305" spans="1:9" s="77" customFormat="1" ht="12.75" customHeight="1" x14ac:dyDescent="0.25">
      <c r="A305" s="71"/>
      <c r="B305" s="65"/>
      <c r="C305" s="59" t="s">
        <v>37</v>
      </c>
      <c r="D305" s="60" t="s">
        <v>38</v>
      </c>
      <c r="E305" s="260"/>
      <c r="F305" s="70">
        <v>25000</v>
      </c>
      <c r="G305" s="71" t="s">
        <v>12</v>
      </c>
      <c r="H305" s="85">
        <v>151945</v>
      </c>
      <c r="I305" s="76"/>
    </row>
    <row r="306" spans="1:9" s="77" customFormat="1" ht="12.75" customHeight="1" x14ac:dyDescent="0.25">
      <c r="A306" s="71"/>
      <c r="B306" s="65"/>
      <c r="C306" s="116">
        <v>4220</v>
      </c>
      <c r="D306" s="117" t="s">
        <v>307</v>
      </c>
      <c r="E306" s="48"/>
      <c r="F306" s="70">
        <v>30000</v>
      </c>
      <c r="G306" s="71" t="s">
        <v>12</v>
      </c>
      <c r="H306" s="70">
        <v>770000</v>
      </c>
      <c r="I306" s="76"/>
    </row>
    <row r="307" spans="1:9" s="77" customFormat="1" ht="12.75" customHeight="1" x14ac:dyDescent="0.25">
      <c r="A307" s="71"/>
      <c r="B307" s="65"/>
      <c r="C307" s="74">
        <v>4530</v>
      </c>
      <c r="D307" s="50" t="s">
        <v>308</v>
      </c>
      <c r="E307" s="48"/>
      <c r="F307" s="70">
        <v>10000</v>
      </c>
      <c r="G307" s="71" t="s">
        <v>12</v>
      </c>
      <c r="H307" s="85">
        <v>120000</v>
      </c>
      <c r="I307" s="76"/>
    </row>
    <row r="308" spans="1:9" s="77" customFormat="1" ht="12.75" customHeight="1" thickBot="1" x14ac:dyDescent="0.3">
      <c r="A308" s="45">
        <v>854</v>
      </c>
      <c r="B308" s="45"/>
      <c r="C308" s="46"/>
      <c r="D308" s="47" t="s">
        <v>29</v>
      </c>
      <c r="E308" s="63"/>
      <c r="F308" s="43">
        <f>SUM(F310,F315)</f>
        <v>15030</v>
      </c>
      <c r="G308" s="43">
        <f>SUM(G310,G315)</f>
        <v>76</v>
      </c>
      <c r="H308" s="43">
        <v>18893608</v>
      </c>
      <c r="I308" s="126"/>
    </row>
    <row r="309" spans="1:9" s="77" customFormat="1" ht="12.75" customHeight="1" thickTop="1" x14ac:dyDescent="0.25">
      <c r="A309" s="45"/>
      <c r="B309" s="74">
        <v>85406</v>
      </c>
      <c r="C309" s="74"/>
      <c r="D309" s="50" t="s">
        <v>309</v>
      </c>
      <c r="E309" s="63"/>
      <c r="F309" s="45"/>
      <c r="G309" s="45"/>
      <c r="H309" s="45"/>
      <c r="I309" s="76"/>
    </row>
    <row r="310" spans="1:9" s="77" customFormat="1" ht="12.75" customHeight="1" x14ac:dyDescent="0.25">
      <c r="A310" s="94"/>
      <c r="B310" s="74"/>
      <c r="C310" s="37"/>
      <c r="D310" s="75" t="s">
        <v>310</v>
      </c>
      <c r="E310" s="86"/>
      <c r="F310" s="54">
        <f>SUM(F311)</f>
        <v>290</v>
      </c>
      <c r="G310" s="54">
        <f>SUM(G311)</f>
        <v>76</v>
      </c>
      <c r="H310" s="54">
        <v>3740925</v>
      </c>
      <c r="I310" s="76"/>
    </row>
    <row r="311" spans="1:9" s="77" customFormat="1" ht="12.75" customHeight="1" x14ac:dyDescent="0.25">
      <c r="A311" s="71"/>
      <c r="B311" s="45"/>
      <c r="C311" s="37"/>
      <c r="D311" s="56" t="s">
        <v>17</v>
      </c>
      <c r="E311" s="253"/>
      <c r="F311" s="254">
        <f>SUM(F312:F314)</f>
        <v>290</v>
      </c>
      <c r="G311" s="254">
        <f>SUM(G312:G314)</f>
        <v>76</v>
      </c>
      <c r="H311" s="121">
        <v>3606191</v>
      </c>
      <c r="I311" s="76"/>
    </row>
    <row r="312" spans="1:9" s="77" customFormat="1" ht="12.75" customHeight="1" x14ac:dyDescent="0.25">
      <c r="A312" s="71"/>
      <c r="B312" s="45"/>
      <c r="C312" s="59" t="s">
        <v>37</v>
      </c>
      <c r="D312" s="60" t="s">
        <v>38</v>
      </c>
      <c r="E312" s="260"/>
      <c r="F312" s="70">
        <v>214</v>
      </c>
      <c r="G312" s="71" t="s">
        <v>12</v>
      </c>
      <c r="H312" s="108">
        <v>23064</v>
      </c>
      <c r="I312" s="76"/>
    </row>
    <row r="313" spans="1:9" s="77" customFormat="1" ht="12.75" customHeight="1" x14ac:dyDescent="0.25">
      <c r="A313" s="71"/>
      <c r="B313" s="65"/>
      <c r="C313" s="74">
        <v>4300</v>
      </c>
      <c r="D313" s="50" t="s">
        <v>40</v>
      </c>
      <c r="E313" s="97"/>
      <c r="F313" s="71" t="s">
        <v>12</v>
      </c>
      <c r="G313" s="70">
        <v>76</v>
      </c>
      <c r="H313" s="85">
        <v>23324</v>
      </c>
      <c r="I313" s="76"/>
    </row>
    <row r="314" spans="1:9" s="77" customFormat="1" ht="12.75" customHeight="1" x14ac:dyDescent="0.25">
      <c r="A314" s="71"/>
      <c r="B314" s="65"/>
      <c r="C314" s="74">
        <v>4430</v>
      </c>
      <c r="D314" s="50" t="s">
        <v>50</v>
      </c>
      <c r="E314" s="97"/>
      <c r="F314" s="70">
        <v>76</v>
      </c>
      <c r="G314" s="71" t="s">
        <v>12</v>
      </c>
      <c r="H314" s="85">
        <v>76</v>
      </c>
      <c r="I314" s="76"/>
    </row>
    <row r="315" spans="1:9" s="77" customFormat="1" ht="12.75" customHeight="1" x14ac:dyDescent="0.25">
      <c r="A315" s="71"/>
      <c r="B315" s="65">
        <v>85420</v>
      </c>
      <c r="C315" s="74"/>
      <c r="D315" s="75" t="s">
        <v>220</v>
      </c>
      <c r="E315" s="80"/>
      <c r="F315" s="66">
        <f>SUM(F316)</f>
        <v>14740</v>
      </c>
      <c r="G315" s="55" t="s">
        <v>12</v>
      </c>
      <c r="H315" s="54">
        <v>4261148</v>
      </c>
      <c r="I315" s="76"/>
    </row>
    <row r="316" spans="1:9" s="77" customFormat="1" ht="12.75" customHeight="1" x14ac:dyDescent="0.25">
      <c r="A316" s="71"/>
      <c r="B316" s="65"/>
      <c r="C316" s="37"/>
      <c r="D316" s="56" t="s">
        <v>17</v>
      </c>
      <c r="E316" s="67"/>
      <c r="F316" s="57">
        <f>SUM(F317)</f>
        <v>14740</v>
      </c>
      <c r="G316" s="58" t="s">
        <v>12</v>
      </c>
      <c r="H316" s="57">
        <v>4261148</v>
      </c>
      <c r="I316" s="76"/>
    </row>
    <row r="317" spans="1:9" s="77" customFormat="1" ht="12.75" customHeight="1" x14ac:dyDescent="0.25">
      <c r="A317" s="71"/>
      <c r="B317" s="65"/>
      <c r="C317" s="59" t="s">
        <v>37</v>
      </c>
      <c r="D317" s="60" t="s">
        <v>38</v>
      </c>
      <c r="E317" s="97"/>
      <c r="F317" s="70">
        <v>14740</v>
      </c>
      <c r="G317" s="71" t="s">
        <v>12</v>
      </c>
      <c r="H317" s="70">
        <v>188240</v>
      </c>
      <c r="I317" s="76"/>
    </row>
    <row r="318" spans="1:9" s="77" customFormat="1" ht="12.75" customHeight="1" thickBot="1" x14ac:dyDescent="0.3">
      <c r="A318" s="45">
        <v>855</v>
      </c>
      <c r="B318" s="45"/>
      <c r="C318" s="46"/>
      <c r="D318" s="47" t="s">
        <v>31</v>
      </c>
      <c r="E318" s="63"/>
      <c r="F318" s="64">
        <f>SUM(F319)</f>
        <v>33000</v>
      </c>
      <c r="G318" s="44" t="s">
        <v>12</v>
      </c>
      <c r="H318" s="43">
        <v>20569534</v>
      </c>
      <c r="I318" s="76"/>
    </row>
    <row r="319" spans="1:9" s="77" customFormat="1" ht="12.75" customHeight="1" thickTop="1" x14ac:dyDescent="0.25">
      <c r="A319" s="71"/>
      <c r="B319" s="65">
        <v>85510</v>
      </c>
      <c r="C319" s="74"/>
      <c r="D319" s="52" t="s">
        <v>156</v>
      </c>
      <c r="E319" s="80"/>
      <c r="F319" s="66">
        <f>SUM(F320,F324,F330)</f>
        <v>33000</v>
      </c>
      <c r="G319" s="55" t="s">
        <v>12</v>
      </c>
      <c r="H319" s="54">
        <v>9173688</v>
      </c>
      <c r="I319" s="76"/>
    </row>
    <row r="320" spans="1:9" s="77" customFormat="1" ht="12.75" customHeight="1" x14ac:dyDescent="0.25">
      <c r="A320" s="71"/>
      <c r="B320" s="65"/>
      <c r="C320" s="37"/>
      <c r="D320" s="56" t="s">
        <v>157</v>
      </c>
      <c r="E320" s="67"/>
      <c r="F320" s="68">
        <f>SUM(F321:F322)</f>
        <v>5000</v>
      </c>
      <c r="G320" s="58" t="s">
        <v>12</v>
      </c>
      <c r="H320" s="91">
        <v>3113104</v>
      </c>
      <c r="I320" s="76"/>
    </row>
    <row r="321" spans="1:9" s="77" customFormat="1" ht="12.75" customHeight="1" x14ac:dyDescent="0.25">
      <c r="A321" s="71"/>
      <c r="B321" s="65"/>
      <c r="C321" s="74">
        <v>3020</v>
      </c>
      <c r="D321" s="117" t="s">
        <v>292</v>
      </c>
      <c r="E321" s="97"/>
      <c r="F321" s="70">
        <v>500</v>
      </c>
      <c r="G321" s="71" t="s">
        <v>12</v>
      </c>
      <c r="H321" s="70">
        <v>3240</v>
      </c>
      <c r="I321" s="76"/>
    </row>
    <row r="322" spans="1:9" s="77" customFormat="1" ht="12.75" customHeight="1" x14ac:dyDescent="0.25">
      <c r="A322" s="71"/>
      <c r="B322" s="65"/>
      <c r="C322" s="98">
        <v>4210</v>
      </c>
      <c r="D322" s="60" t="s">
        <v>38</v>
      </c>
      <c r="E322" s="97"/>
      <c r="F322" s="70">
        <v>4500</v>
      </c>
      <c r="G322" s="71" t="s">
        <v>12</v>
      </c>
      <c r="H322" s="70">
        <v>135362</v>
      </c>
      <c r="I322" s="76"/>
    </row>
    <row r="323" spans="1:9" s="77" customFormat="1" ht="12.75" customHeight="1" x14ac:dyDescent="0.25">
      <c r="A323" s="71"/>
      <c r="B323" s="65"/>
      <c r="C323" s="74"/>
      <c r="D323" s="122" t="s">
        <v>311</v>
      </c>
      <c r="E323" s="69"/>
      <c r="F323" s="61"/>
      <c r="G323" s="61"/>
      <c r="H323" s="36"/>
      <c r="I323" s="76"/>
    </row>
    <row r="324" spans="1:9" s="77" customFormat="1" ht="12.75" customHeight="1" x14ac:dyDescent="0.25">
      <c r="A324" s="71"/>
      <c r="B324" s="65"/>
      <c r="C324" s="37"/>
      <c r="D324" s="56" t="s">
        <v>312</v>
      </c>
      <c r="E324" s="67"/>
      <c r="F324" s="68">
        <f>SUM(F325:F328)</f>
        <v>17300</v>
      </c>
      <c r="G324" s="58" t="s">
        <v>12</v>
      </c>
      <c r="H324" s="91">
        <v>1840180</v>
      </c>
      <c r="I324" s="76"/>
    </row>
    <row r="325" spans="1:9" s="77" customFormat="1" ht="12.75" customHeight="1" x14ac:dyDescent="0.25">
      <c r="A325" s="71"/>
      <c r="B325" s="65"/>
      <c r="C325" s="98">
        <v>4210</v>
      </c>
      <c r="D325" s="60" t="s">
        <v>38</v>
      </c>
      <c r="E325" s="97"/>
      <c r="F325" s="70">
        <v>10000</v>
      </c>
      <c r="G325" s="71" t="s">
        <v>12</v>
      </c>
      <c r="H325" s="85">
        <v>70310</v>
      </c>
      <c r="I325" s="76"/>
    </row>
    <row r="326" spans="1:9" s="77" customFormat="1" ht="12.75" customHeight="1" x14ac:dyDescent="0.25">
      <c r="A326" s="71"/>
      <c r="B326" s="65"/>
      <c r="C326" s="116">
        <v>4220</v>
      </c>
      <c r="D326" s="117" t="s">
        <v>307</v>
      </c>
      <c r="E326" s="97"/>
      <c r="F326" s="70">
        <v>3300</v>
      </c>
      <c r="G326" s="71" t="s">
        <v>12</v>
      </c>
      <c r="H326" s="85">
        <v>74615</v>
      </c>
      <c r="I326" s="76"/>
    </row>
    <row r="327" spans="1:9" s="77" customFormat="1" ht="12.75" customHeight="1" x14ac:dyDescent="0.25">
      <c r="A327" s="71"/>
      <c r="B327" s="65"/>
      <c r="C327" s="37" t="s">
        <v>294</v>
      </c>
      <c r="D327" s="84" t="s">
        <v>295</v>
      </c>
      <c r="E327" s="97"/>
      <c r="F327" s="70"/>
      <c r="G327" s="71" t="s">
        <v>12</v>
      </c>
      <c r="H327" s="85"/>
      <c r="I327" s="76"/>
    </row>
    <row r="328" spans="1:9" s="77" customFormat="1" ht="12.75" customHeight="1" x14ac:dyDescent="0.25">
      <c r="A328" s="71"/>
      <c r="B328" s="65"/>
      <c r="C328" s="37"/>
      <c r="D328" s="84" t="s">
        <v>296</v>
      </c>
      <c r="E328" s="97"/>
      <c r="F328" s="70">
        <v>4000</v>
      </c>
      <c r="G328" s="71" t="s">
        <v>12</v>
      </c>
      <c r="H328" s="70">
        <v>22000</v>
      </c>
      <c r="I328" s="76"/>
    </row>
    <row r="329" spans="1:9" s="77" customFormat="1" ht="12.75" customHeight="1" x14ac:dyDescent="0.25">
      <c r="A329" s="71"/>
      <c r="B329" s="65"/>
      <c r="C329" s="74"/>
      <c r="D329" s="122" t="s">
        <v>313</v>
      </c>
      <c r="E329" s="69"/>
      <c r="F329" s="61"/>
      <c r="G329" s="61"/>
      <c r="H329" s="36"/>
      <c r="I329" s="76"/>
    </row>
    <row r="330" spans="1:9" s="77" customFormat="1" ht="12.75" customHeight="1" x14ac:dyDescent="0.25">
      <c r="A330" s="71"/>
      <c r="B330" s="65"/>
      <c r="C330" s="37"/>
      <c r="D330" s="56" t="s">
        <v>312</v>
      </c>
      <c r="E330" s="67"/>
      <c r="F330" s="68">
        <f>SUM(F331:F334)</f>
        <v>10700</v>
      </c>
      <c r="G330" s="58" t="s">
        <v>12</v>
      </c>
      <c r="H330" s="91">
        <v>1299986</v>
      </c>
      <c r="I330" s="76"/>
    </row>
    <row r="331" spans="1:9" s="77" customFormat="1" ht="12.75" customHeight="1" x14ac:dyDescent="0.25">
      <c r="A331" s="71"/>
      <c r="B331" s="65"/>
      <c r="C331" s="98">
        <v>4210</v>
      </c>
      <c r="D331" s="60" t="s">
        <v>38</v>
      </c>
      <c r="E331" s="97"/>
      <c r="F331" s="70">
        <v>6000</v>
      </c>
      <c r="G331" s="71" t="s">
        <v>12</v>
      </c>
      <c r="H331" s="85">
        <v>35091</v>
      </c>
      <c r="I331" s="76"/>
    </row>
    <row r="332" spans="1:9" s="77" customFormat="1" ht="12.75" customHeight="1" x14ac:dyDescent="0.25">
      <c r="A332" s="71"/>
      <c r="B332" s="65"/>
      <c r="C332" s="116">
        <v>4220</v>
      </c>
      <c r="D332" s="117" t="s">
        <v>307</v>
      </c>
      <c r="E332" s="97"/>
      <c r="F332" s="70">
        <v>1700</v>
      </c>
      <c r="G332" s="71" t="s">
        <v>12</v>
      </c>
      <c r="H332" s="85">
        <v>52910</v>
      </c>
      <c r="I332" s="76"/>
    </row>
    <row r="333" spans="1:9" s="77" customFormat="1" ht="12.75" customHeight="1" x14ac:dyDescent="0.25">
      <c r="A333" s="71"/>
      <c r="B333" s="65"/>
      <c r="C333" s="37" t="s">
        <v>294</v>
      </c>
      <c r="D333" s="84" t="s">
        <v>295</v>
      </c>
      <c r="E333" s="97"/>
      <c r="F333" s="70"/>
      <c r="G333" s="71" t="s">
        <v>12</v>
      </c>
      <c r="H333" s="85"/>
      <c r="I333" s="76"/>
    </row>
    <row r="334" spans="1:9" s="77" customFormat="1" ht="12.75" customHeight="1" x14ac:dyDescent="0.25">
      <c r="A334" s="82"/>
      <c r="B334" s="113"/>
      <c r="C334" s="79"/>
      <c r="D334" s="75" t="s">
        <v>296</v>
      </c>
      <c r="E334" s="114"/>
      <c r="F334" s="81">
        <v>3000</v>
      </c>
      <c r="G334" s="82" t="s">
        <v>12</v>
      </c>
      <c r="H334" s="81">
        <v>9000</v>
      </c>
      <c r="I334" s="76"/>
    </row>
    <row r="335" spans="1:9" s="77" customFormat="1" ht="12.75" customHeight="1" thickBot="1" x14ac:dyDescent="0.3">
      <c r="A335" s="45">
        <v>900</v>
      </c>
      <c r="B335" s="45"/>
      <c r="C335" s="46"/>
      <c r="D335" s="47" t="s">
        <v>51</v>
      </c>
      <c r="E335" s="63"/>
      <c r="F335" s="64">
        <f>SUM(F336,F343,F347,F351)</f>
        <v>41260</v>
      </c>
      <c r="G335" s="64">
        <f>SUM(G336,G343,G347,G351)</f>
        <v>26467</v>
      </c>
      <c r="H335" s="43">
        <v>51501272</v>
      </c>
      <c r="I335" s="126"/>
    </row>
    <row r="336" spans="1:9" s="77" customFormat="1" ht="12.75" customHeight="1" thickTop="1" x14ac:dyDescent="0.25">
      <c r="A336" s="45"/>
      <c r="B336" s="65">
        <v>90002</v>
      </c>
      <c r="C336" s="46"/>
      <c r="D336" s="119" t="s">
        <v>314</v>
      </c>
      <c r="E336" s="53"/>
      <c r="F336" s="66">
        <f>SUM(F337,F341)</f>
        <v>17573</v>
      </c>
      <c r="G336" s="66">
        <f>SUM(G337,G341)</f>
        <v>2780</v>
      </c>
      <c r="H336" s="54">
        <v>29924242</v>
      </c>
      <c r="I336" s="76"/>
    </row>
    <row r="337" spans="1:9" s="77" customFormat="1" ht="12.75" customHeight="1" x14ac:dyDescent="0.25">
      <c r="A337" s="45"/>
      <c r="B337" s="65"/>
      <c r="C337" s="46"/>
      <c r="D337" s="56" t="s">
        <v>305</v>
      </c>
      <c r="E337" s="67"/>
      <c r="F337" s="68">
        <f>SUM(F338:F340)</f>
        <v>2780</v>
      </c>
      <c r="G337" s="68">
        <f>SUM(G338:G340)</f>
        <v>2780</v>
      </c>
      <c r="H337" s="57">
        <v>849096</v>
      </c>
      <c r="I337" s="76"/>
    </row>
    <row r="338" spans="1:9" s="77" customFormat="1" ht="12.75" customHeight="1" x14ac:dyDescent="0.25">
      <c r="A338" s="45"/>
      <c r="B338" s="65"/>
      <c r="C338" s="98">
        <v>4140</v>
      </c>
      <c r="D338" s="60" t="s">
        <v>264</v>
      </c>
      <c r="E338" s="97"/>
      <c r="F338" s="71"/>
      <c r="G338" s="70"/>
      <c r="H338" s="70"/>
      <c r="I338" s="76"/>
    </row>
    <row r="339" spans="1:9" s="77" customFormat="1" ht="12.75" customHeight="1" x14ac:dyDescent="0.25">
      <c r="A339" s="45"/>
      <c r="B339" s="65"/>
      <c r="C339" s="74"/>
      <c r="D339" s="50" t="s">
        <v>265</v>
      </c>
      <c r="E339" s="97"/>
      <c r="F339" s="71" t="s">
        <v>12</v>
      </c>
      <c r="G339" s="70">
        <v>2780</v>
      </c>
      <c r="H339" s="70">
        <v>7195</v>
      </c>
      <c r="I339" s="76"/>
    </row>
    <row r="340" spans="1:9" s="77" customFormat="1" ht="12.75" customHeight="1" x14ac:dyDescent="0.25">
      <c r="A340" s="45"/>
      <c r="B340" s="65"/>
      <c r="C340" s="74">
        <v>4440</v>
      </c>
      <c r="D340" s="50" t="s">
        <v>261</v>
      </c>
      <c r="E340" s="97"/>
      <c r="F340" s="70">
        <v>2780</v>
      </c>
      <c r="G340" s="71" t="s">
        <v>12</v>
      </c>
      <c r="H340" s="70">
        <v>17859</v>
      </c>
      <c r="I340" s="76"/>
    </row>
    <row r="341" spans="1:9" s="77" customFormat="1" ht="12.75" customHeight="1" x14ac:dyDescent="0.25">
      <c r="A341" s="45"/>
      <c r="B341" s="65"/>
      <c r="C341" s="37"/>
      <c r="D341" s="83" t="s">
        <v>53</v>
      </c>
      <c r="E341" s="67"/>
      <c r="F341" s="68">
        <f>SUM(F342)</f>
        <v>14793</v>
      </c>
      <c r="G341" s="58" t="s">
        <v>12</v>
      </c>
      <c r="H341" s="57">
        <v>29034793</v>
      </c>
      <c r="I341" s="76"/>
    </row>
    <row r="342" spans="1:9" s="77" customFormat="1" ht="12.75" customHeight="1" x14ac:dyDescent="0.25">
      <c r="A342" s="45"/>
      <c r="B342" s="65"/>
      <c r="C342" s="74">
        <v>4300</v>
      </c>
      <c r="D342" s="50" t="s">
        <v>40</v>
      </c>
      <c r="E342" s="48"/>
      <c r="F342" s="70">
        <v>14793</v>
      </c>
      <c r="G342" s="71" t="s">
        <v>12</v>
      </c>
      <c r="H342" s="85">
        <v>29014793</v>
      </c>
      <c r="I342" s="76"/>
    </row>
    <row r="343" spans="1:9" s="77" customFormat="1" ht="12.75" customHeight="1" x14ac:dyDescent="0.25">
      <c r="A343" s="45"/>
      <c r="B343" s="255">
        <v>90003</v>
      </c>
      <c r="C343" s="255"/>
      <c r="D343" s="251" t="s">
        <v>52</v>
      </c>
      <c r="E343" s="124"/>
      <c r="F343" s="66">
        <f>SUM(F344)</f>
        <v>1350</v>
      </c>
      <c r="G343" s="66">
        <f>SUM(G344)</f>
        <v>23250</v>
      </c>
      <c r="H343" s="54">
        <v>2725131</v>
      </c>
      <c r="I343" s="76"/>
    </row>
    <row r="344" spans="1:9" s="77" customFormat="1" ht="12.75" customHeight="1" x14ac:dyDescent="0.25">
      <c r="A344" s="45"/>
      <c r="B344" s="65"/>
      <c r="C344" s="74"/>
      <c r="D344" s="56" t="s">
        <v>54</v>
      </c>
      <c r="E344" s="67"/>
      <c r="F344" s="68">
        <f>SUM(F345:F346)</f>
        <v>1350</v>
      </c>
      <c r="G344" s="68">
        <f>SUM(G345:G346)</f>
        <v>23250</v>
      </c>
      <c r="H344" s="57">
        <v>1967491</v>
      </c>
      <c r="I344" s="76"/>
    </row>
    <row r="345" spans="1:9" s="77" customFormat="1" ht="12.75" customHeight="1" x14ac:dyDescent="0.25">
      <c r="A345" s="45"/>
      <c r="B345" s="65"/>
      <c r="C345" s="74">
        <v>4300</v>
      </c>
      <c r="D345" s="50" t="s">
        <v>40</v>
      </c>
      <c r="E345" s="97"/>
      <c r="F345" s="71" t="s">
        <v>12</v>
      </c>
      <c r="G345" s="70">
        <v>23250</v>
      </c>
      <c r="H345" s="85">
        <v>1086750</v>
      </c>
      <c r="I345" s="76"/>
    </row>
    <row r="346" spans="1:9" s="77" customFormat="1" ht="12.75" customHeight="1" x14ac:dyDescent="0.25">
      <c r="A346" s="45"/>
      <c r="B346" s="65"/>
      <c r="C346" s="74">
        <v>4360</v>
      </c>
      <c r="D346" s="50" t="s">
        <v>255</v>
      </c>
      <c r="E346" s="97"/>
      <c r="F346" s="70">
        <v>1350</v>
      </c>
      <c r="G346" s="71" t="s">
        <v>12</v>
      </c>
      <c r="H346" s="85">
        <v>1850</v>
      </c>
      <c r="I346" s="76"/>
    </row>
    <row r="347" spans="1:9" s="77" customFormat="1" ht="12.75" customHeight="1" x14ac:dyDescent="0.25">
      <c r="A347" s="45"/>
      <c r="B347" s="65">
        <v>90004</v>
      </c>
      <c r="C347" s="46"/>
      <c r="D347" s="52" t="s">
        <v>158</v>
      </c>
      <c r="E347" s="80"/>
      <c r="F347" s="55" t="s">
        <v>12</v>
      </c>
      <c r="G347" s="66">
        <f>SUM(G348)</f>
        <v>387</v>
      </c>
      <c r="H347" s="54">
        <v>1610925</v>
      </c>
      <c r="I347" s="76"/>
    </row>
    <row r="348" spans="1:9" s="77" customFormat="1" ht="12.75" customHeight="1" x14ac:dyDescent="0.25">
      <c r="A348" s="45"/>
      <c r="B348" s="65"/>
      <c r="C348" s="37"/>
      <c r="D348" s="83" t="s">
        <v>53</v>
      </c>
      <c r="E348" s="67"/>
      <c r="F348" s="58" t="s">
        <v>12</v>
      </c>
      <c r="G348" s="68">
        <f>SUM(G349:G350)</f>
        <v>387</v>
      </c>
      <c r="H348" s="57">
        <v>409903</v>
      </c>
      <c r="I348" s="76"/>
    </row>
    <row r="349" spans="1:9" s="77" customFormat="1" ht="12.75" customHeight="1" x14ac:dyDescent="0.25">
      <c r="A349" s="45"/>
      <c r="B349" s="65"/>
      <c r="C349" s="98">
        <v>4210</v>
      </c>
      <c r="D349" s="60" t="s">
        <v>38</v>
      </c>
      <c r="E349" s="48"/>
      <c r="F349" s="71" t="s">
        <v>12</v>
      </c>
      <c r="G349" s="70">
        <v>202</v>
      </c>
      <c r="H349" s="85">
        <v>62088</v>
      </c>
      <c r="I349" s="76"/>
    </row>
    <row r="350" spans="1:9" s="77" customFormat="1" ht="12.75" customHeight="1" x14ac:dyDescent="0.25">
      <c r="A350" s="45"/>
      <c r="B350" s="65"/>
      <c r="C350" s="74">
        <v>4300</v>
      </c>
      <c r="D350" s="50" t="s">
        <v>40</v>
      </c>
      <c r="E350" s="69"/>
      <c r="F350" s="71" t="s">
        <v>12</v>
      </c>
      <c r="G350" s="70">
        <v>185</v>
      </c>
      <c r="H350" s="85">
        <v>276815</v>
      </c>
      <c r="I350" s="76"/>
    </row>
    <row r="351" spans="1:9" s="77" customFormat="1" ht="12.75" customHeight="1" x14ac:dyDescent="0.25">
      <c r="A351" s="71"/>
      <c r="B351" s="65">
        <v>90095</v>
      </c>
      <c r="C351" s="46"/>
      <c r="D351" s="245" t="s">
        <v>19</v>
      </c>
      <c r="E351" s="124"/>
      <c r="F351" s="66">
        <f>SUM(F352,F359)</f>
        <v>22337</v>
      </c>
      <c r="G351" s="66">
        <f>SUM(G352,G359)</f>
        <v>50</v>
      </c>
      <c r="H351" s="54">
        <v>9873062</v>
      </c>
      <c r="I351" s="76"/>
    </row>
    <row r="352" spans="1:9" s="77" customFormat="1" ht="12.75" customHeight="1" x14ac:dyDescent="0.25">
      <c r="A352" s="71"/>
      <c r="B352" s="65"/>
      <c r="C352" s="74"/>
      <c r="D352" s="56" t="s">
        <v>54</v>
      </c>
      <c r="E352" s="67"/>
      <c r="F352" s="68">
        <f>SUM(F353:F356)</f>
        <v>10337</v>
      </c>
      <c r="G352" s="68">
        <f>SUM(G353:G353)</f>
        <v>50</v>
      </c>
      <c r="H352" s="68">
        <v>4270412</v>
      </c>
      <c r="I352" s="76"/>
    </row>
    <row r="353" spans="1:9" s="77" customFormat="1" ht="12.75" customHeight="1" x14ac:dyDescent="0.25">
      <c r="A353" s="71"/>
      <c r="B353" s="65"/>
      <c r="C353" s="98">
        <v>4210</v>
      </c>
      <c r="D353" s="60" t="s">
        <v>38</v>
      </c>
      <c r="E353" s="69"/>
      <c r="F353" s="70">
        <v>10102</v>
      </c>
      <c r="G353" s="61">
        <v>50</v>
      </c>
      <c r="H353" s="85">
        <v>292241</v>
      </c>
      <c r="I353" s="76"/>
    </row>
    <row r="354" spans="1:9" s="77" customFormat="1" ht="12.75" customHeight="1" x14ac:dyDescent="0.25">
      <c r="A354" s="71"/>
      <c r="B354" s="65"/>
      <c r="C354" s="74">
        <v>4300</v>
      </c>
      <c r="D354" s="50" t="s">
        <v>40</v>
      </c>
      <c r="E354" s="48"/>
      <c r="F354" s="70">
        <v>185</v>
      </c>
      <c r="G354" s="71" t="s">
        <v>12</v>
      </c>
      <c r="H354" s="70">
        <v>135692</v>
      </c>
      <c r="I354" s="76"/>
    </row>
    <row r="355" spans="1:9" s="77" customFormat="1" ht="12.75" customHeight="1" x14ac:dyDescent="0.25">
      <c r="A355" s="71"/>
      <c r="B355" s="65"/>
      <c r="C355" s="74">
        <v>4520</v>
      </c>
      <c r="D355" s="65" t="s">
        <v>155</v>
      </c>
      <c r="E355" s="69"/>
      <c r="F355" s="70"/>
      <c r="G355" s="61"/>
      <c r="H355" s="85"/>
      <c r="I355" s="76"/>
    </row>
    <row r="356" spans="1:9" s="77" customFormat="1" ht="12.75" customHeight="1" x14ac:dyDescent="0.25">
      <c r="A356" s="71"/>
      <c r="B356" s="65"/>
      <c r="C356" s="74"/>
      <c r="D356" s="50" t="s">
        <v>27</v>
      </c>
      <c r="E356" s="69"/>
      <c r="F356" s="70">
        <v>50</v>
      </c>
      <c r="G356" s="51" t="s">
        <v>12</v>
      </c>
      <c r="H356" s="85">
        <v>10450</v>
      </c>
      <c r="I356" s="76"/>
    </row>
    <row r="357" spans="1:9" s="354" customFormat="1" ht="12.75" customHeight="1" x14ac:dyDescent="0.25">
      <c r="A357" s="107"/>
      <c r="B357" s="95"/>
      <c r="C357" s="109"/>
      <c r="D357" s="115" t="s">
        <v>315</v>
      </c>
      <c r="E357" s="381"/>
      <c r="F357" s="378"/>
      <c r="G357" s="73"/>
      <c r="H357" s="108"/>
      <c r="I357" s="353"/>
    </row>
    <row r="358" spans="1:9" s="354" customFormat="1" ht="12.75" customHeight="1" x14ac:dyDescent="0.25">
      <c r="A358" s="107"/>
      <c r="B358" s="95"/>
      <c r="C358" s="109"/>
      <c r="D358" s="115" t="s">
        <v>316</v>
      </c>
      <c r="E358" s="381"/>
      <c r="F358" s="378"/>
      <c r="G358" s="73"/>
      <c r="H358" s="108"/>
      <c r="I358" s="353"/>
    </row>
    <row r="359" spans="1:9" s="354" customFormat="1" ht="12.75" customHeight="1" x14ac:dyDescent="0.25">
      <c r="A359" s="107"/>
      <c r="B359" s="95"/>
      <c r="C359" s="109"/>
      <c r="D359" s="56" t="s">
        <v>317</v>
      </c>
      <c r="E359" s="382"/>
      <c r="F359" s="68">
        <f>SUM(F360:F360)</f>
        <v>12000</v>
      </c>
      <c r="G359" s="58" t="s">
        <v>12</v>
      </c>
      <c r="H359" s="68">
        <v>282400</v>
      </c>
      <c r="I359" s="353"/>
    </row>
    <row r="360" spans="1:9" s="77" customFormat="1" ht="12.75" customHeight="1" x14ac:dyDescent="0.25">
      <c r="A360" s="71"/>
      <c r="B360" s="65"/>
      <c r="C360" s="74">
        <v>4270</v>
      </c>
      <c r="D360" s="50" t="s">
        <v>257</v>
      </c>
      <c r="E360" s="69"/>
      <c r="F360" s="70">
        <v>12000</v>
      </c>
      <c r="G360" s="51" t="s">
        <v>12</v>
      </c>
      <c r="H360" s="85">
        <v>85000</v>
      </c>
      <c r="I360" s="76"/>
    </row>
    <row r="361" spans="1:9" s="77" customFormat="1" ht="12.75" customHeight="1" thickBot="1" x14ac:dyDescent="0.3">
      <c r="A361" s="94">
        <v>926</v>
      </c>
      <c r="B361" s="45"/>
      <c r="C361" s="46"/>
      <c r="D361" s="47" t="s">
        <v>318</v>
      </c>
      <c r="E361"/>
      <c r="F361" s="43">
        <f>SUM(F362)</f>
        <v>10000</v>
      </c>
      <c r="G361" s="44" t="s">
        <v>12</v>
      </c>
      <c r="H361" s="43">
        <v>25698184</v>
      </c>
      <c r="I361" s="126"/>
    </row>
    <row r="362" spans="1:9" s="77" customFormat="1" ht="12.75" customHeight="1" thickTop="1" x14ac:dyDescent="0.25">
      <c r="A362" s="94"/>
      <c r="B362" s="65">
        <v>92601</v>
      </c>
      <c r="C362" s="37"/>
      <c r="D362" s="52" t="s">
        <v>182</v>
      </c>
      <c r="E362" s="80"/>
      <c r="F362" s="66">
        <f>SUM(F363)</f>
        <v>10000</v>
      </c>
      <c r="G362" s="55" t="s">
        <v>12</v>
      </c>
      <c r="H362" s="54">
        <v>9091609</v>
      </c>
      <c r="I362" s="76"/>
    </row>
    <row r="363" spans="1:9" s="77" customFormat="1" ht="12.75" customHeight="1" x14ac:dyDescent="0.25">
      <c r="A363" s="94"/>
      <c r="B363" s="65"/>
      <c r="C363" s="37"/>
      <c r="D363" s="56" t="s">
        <v>271</v>
      </c>
      <c r="E363" s="67"/>
      <c r="F363" s="68">
        <f>SUM(F364:F364)</f>
        <v>10000</v>
      </c>
      <c r="G363" s="58" t="s">
        <v>12</v>
      </c>
      <c r="H363" s="68">
        <v>5810000</v>
      </c>
      <c r="I363" s="76"/>
    </row>
    <row r="364" spans="1:9" s="77" customFormat="1" ht="12.75" customHeight="1" x14ac:dyDescent="0.25">
      <c r="A364" s="94"/>
      <c r="B364" s="65"/>
      <c r="C364" s="74">
        <v>6050</v>
      </c>
      <c r="D364" s="50" t="s">
        <v>273</v>
      </c>
      <c r="E364" s="69"/>
      <c r="F364" s="70">
        <v>10000</v>
      </c>
      <c r="G364" s="71" t="s">
        <v>12</v>
      </c>
      <c r="H364" s="70">
        <v>5810000</v>
      </c>
      <c r="I364" s="76"/>
    </row>
    <row r="365" spans="1:9" s="77" customFormat="1" ht="23.25" customHeight="1" thickBot="1" x14ac:dyDescent="0.3">
      <c r="A365" s="36"/>
      <c r="B365" s="36"/>
      <c r="C365" s="37"/>
      <c r="D365" s="41" t="s">
        <v>319</v>
      </c>
      <c r="E365" s="42"/>
      <c r="F365" s="43">
        <f>SUM(F366,F371,F379,F392)</f>
        <v>481927</v>
      </c>
      <c r="G365" s="44" t="s">
        <v>12</v>
      </c>
      <c r="H365" s="43">
        <v>113058253</v>
      </c>
      <c r="I365" s="126"/>
    </row>
    <row r="366" spans="1:9" s="77" customFormat="1" ht="23.25" customHeight="1" thickTop="1" thickBot="1" x14ac:dyDescent="0.3">
      <c r="A366" s="46" t="s">
        <v>235</v>
      </c>
      <c r="B366" s="45"/>
      <c r="C366" s="46"/>
      <c r="D366" s="47" t="s">
        <v>236</v>
      </c>
      <c r="E366" s="63"/>
      <c r="F366" s="64">
        <f>SUM(F367)</f>
        <v>5416</v>
      </c>
      <c r="G366" s="44" t="s">
        <v>12</v>
      </c>
      <c r="H366" s="64">
        <v>5416</v>
      </c>
      <c r="I366" s="76"/>
    </row>
    <row r="367" spans="1:9" s="77" customFormat="1" ht="12.75" customHeight="1" thickTop="1" x14ac:dyDescent="0.25">
      <c r="A367" s="45"/>
      <c r="B367" s="355" t="s">
        <v>237</v>
      </c>
      <c r="C367" s="65"/>
      <c r="D367" s="52" t="s">
        <v>19</v>
      </c>
      <c r="E367" s="246"/>
      <c r="F367" s="383">
        <f>SUM(F368)</f>
        <v>5416</v>
      </c>
      <c r="G367" s="384" t="s">
        <v>12</v>
      </c>
      <c r="H367" s="81">
        <v>5416</v>
      </c>
      <c r="I367" s="76"/>
    </row>
    <row r="368" spans="1:9" s="77" customFormat="1" ht="12.75" customHeight="1" x14ac:dyDescent="0.25">
      <c r="A368" s="46"/>
      <c r="B368" s="65"/>
      <c r="C368" s="37"/>
      <c r="D368" s="56" t="s">
        <v>320</v>
      </c>
      <c r="E368" s="67"/>
      <c r="F368" s="68">
        <f>SUM(F369:F370)</f>
        <v>5416</v>
      </c>
      <c r="G368" s="58" t="s">
        <v>12</v>
      </c>
      <c r="H368" s="121">
        <v>5416</v>
      </c>
      <c r="I368" s="76"/>
    </row>
    <row r="369" spans="1:9" s="77" customFormat="1" ht="12.75" customHeight="1" x14ac:dyDescent="0.25">
      <c r="A369" s="45"/>
      <c r="B369" s="65"/>
      <c r="C369" s="74">
        <v>4300</v>
      </c>
      <c r="D369" s="50" t="s">
        <v>40</v>
      </c>
      <c r="E369" s="97"/>
      <c r="F369" s="61">
        <v>106</v>
      </c>
      <c r="G369" s="71" t="s">
        <v>12</v>
      </c>
      <c r="H369" s="70">
        <v>106</v>
      </c>
      <c r="I369" s="76"/>
    </row>
    <row r="370" spans="1:9" s="77" customFormat="1" ht="12.75" customHeight="1" x14ac:dyDescent="0.25">
      <c r="A370" s="45"/>
      <c r="B370" s="74"/>
      <c r="C370" s="74">
        <v>4430</v>
      </c>
      <c r="D370" s="50" t="s">
        <v>321</v>
      </c>
      <c r="E370" s="97"/>
      <c r="F370" s="61">
        <v>5310</v>
      </c>
      <c r="G370" s="71" t="s">
        <v>12</v>
      </c>
      <c r="H370" s="70">
        <v>5310</v>
      </c>
      <c r="I370" s="76"/>
    </row>
    <row r="371" spans="1:9" s="77" customFormat="1" ht="12.75" customHeight="1" thickBot="1" x14ac:dyDescent="0.3">
      <c r="A371" s="94">
        <v>750</v>
      </c>
      <c r="B371" s="45"/>
      <c r="C371" s="46"/>
      <c r="D371" s="47" t="s">
        <v>128</v>
      </c>
      <c r="E371" s="63"/>
      <c r="F371" s="64">
        <f>SUM(F372)</f>
        <v>291900</v>
      </c>
      <c r="G371" s="44" t="s">
        <v>12</v>
      </c>
      <c r="H371" s="43">
        <v>2131300</v>
      </c>
      <c r="I371" s="76"/>
    </row>
    <row r="372" spans="1:9" s="77" customFormat="1" ht="12.75" customHeight="1" thickTop="1" x14ac:dyDescent="0.25">
      <c r="A372" s="94"/>
      <c r="B372" s="49">
        <v>75011</v>
      </c>
      <c r="C372" s="49"/>
      <c r="D372" s="357" t="s">
        <v>243</v>
      </c>
      <c r="E372" s="86"/>
      <c r="F372" s="66">
        <f>SUM(F373)</f>
        <v>291900</v>
      </c>
      <c r="G372" s="55" t="s">
        <v>12</v>
      </c>
      <c r="H372" s="54">
        <v>2131300</v>
      </c>
      <c r="I372" s="76"/>
    </row>
    <row r="373" spans="1:9" s="77" customFormat="1" ht="12.75" customHeight="1" x14ac:dyDescent="0.25">
      <c r="A373" s="92"/>
      <c r="B373" s="36"/>
      <c r="C373" s="37"/>
      <c r="D373" s="56" t="s">
        <v>305</v>
      </c>
      <c r="E373" s="67"/>
      <c r="F373" s="68">
        <f>SUM(F374:F377)</f>
        <v>291900</v>
      </c>
      <c r="G373" s="58" t="s">
        <v>12</v>
      </c>
      <c r="H373" s="57">
        <v>2131300</v>
      </c>
      <c r="I373" s="76"/>
    </row>
    <row r="374" spans="1:9" s="77" customFormat="1" ht="12.75" customHeight="1" x14ac:dyDescent="0.25">
      <c r="A374" s="92"/>
      <c r="B374" s="36"/>
      <c r="C374" s="74">
        <v>4010</v>
      </c>
      <c r="D374" s="50" t="s">
        <v>46</v>
      </c>
      <c r="E374" s="69"/>
      <c r="F374" s="70">
        <v>247272</v>
      </c>
      <c r="G374" s="71" t="s">
        <v>12</v>
      </c>
      <c r="H374" s="85">
        <v>1669859</v>
      </c>
      <c r="I374" s="76"/>
    </row>
    <row r="375" spans="1:9" s="77" customFormat="1" ht="12.75" customHeight="1" x14ac:dyDescent="0.25">
      <c r="A375" s="92"/>
      <c r="B375" s="36"/>
      <c r="C375" s="74">
        <v>4110</v>
      </c>
      <c r="D375" s="50" t="s">
        <v>256</v>
      </c>
      <c r="E375" s="48"/>
      <c r="F375" s="70">
        <v>39061</v>
      </c>
      <c r="G375" s="71" t="s">
        <v>12</v>
      </c>
      <c r="H375" s="70">
        <v>299894</v>
      </c>
      <c r="I375" s="76"/>
    </row>
    <row r="376" spans="1:9" s="77" customFormat="1" ht="12.75" customHeight="1" x14ac:dyDescent="0.25">
      <c r="A376" s="92"/>
      <c r="B376" s="36"/>
      <c r="C376" s="74">
        <v>4120</v>
      </c>
      <c r="D376" s="50" t="s">
        <v>48</v>
      </c>
      <c r="E376" s="48"/>
      <c r="F376" s="70"/>
      <c r="G376" s="71"/>
      <c r="H376" s="70"/>
      <c r="I376" s="76"/>
    </row>
    <row r="377" spans="1:9" s="77" customFormat="1" ht="12.75" customHeight="1" x14ac:dyDescent="0.25">
      <c r="A377" s="92"/>
      <c r="B377" s="36"/>
      <c r="C377" s="74"/>
      <c r="D377" s="50" t="s">
        <v>49</v>
      </c>
      <c r="E377" s="63"/>
      <c r="F377" s="70">
        <v>5567</v>
      </c>
      <c r="G377" s="71" t="s">
        <v>12</v>
      </c>
      <c r="H377" s="85">
        <v>42742</v>
      </c>
      <c r="I377" s="76"/>
    </row>
    <row r="378" spans="1:9" s="77" customFormat="1" ht="12.75" customHeight="1" x14ac:dyDescent="0.25">
      <c r="A378" s="45">
        <v>754</v>
      </c>
      <c r="B378" s="45"/>
      <c r="C378" s="46"/>
      <c r="D378" s="47" t="s">
        <v>165</v>
      </c>
      <c r="E378" s="63"/>
      <c r="F378" s="71"/>
      <c r="G378" s="70"/>
      <c r="H378" s="85"/>
      <c r="I378" s="76"/>
    </row>
    <row r="379" spans="1:9" s="77" customFormat="1" ht="12.75" customHeight="1" thickBot="1" x14ac:dyDescent="0.3">
      <c r="A379" s="45"/>
      <c r="B379" s="45"/>
      <c r="C379" s="46"/>
      <c r="D379" s="47" t="s">
        <v>166</v>
      </c>
      <c r="E379" s="63"/>
      <c r="F379" s="43">
        <f>SUM(F380)</f>
        <v>15811</v>
      </c>
      <c r="G379" s="44" t="s">
        <v>12</v>
      </c>
      <c r="H379" s="43">
        <v>15811</v>
      </c>
      <c r="I379" s="76"/>
    </row>
    <row r="380" spans="1:9" s="77" customFormat="1" ht="12.75" customHeight="1" thickTop="1" x14ac:dyDescent="0.25">
      <c r="A380" s="94"/>
      <c r="B380" s="37" t="s">
        <v>244</v>
      </c>
      <c r="C380" s="74"/>
      <c r="D380" s="52" t="s">
        <v>245</v>
      </c>
      <c r="E380" s="246"/>
      <c r="F380" s="66">
        <f>SUM(F381,F383,F386,F388,F390)</f>
        <v>15811</v>
      </c>
      <c r="G380" s="55" t="s">
        <v>12</v>
      </c>
      <c r="H380" s="54">
        <v>15811</v>
      </c>
      <c r="I380" s="76"/>
    </row>
    <row r="381" spans="1:9" s="77" customFormat="1" ht="12.75" customHeight="1" x14ac:dyDescent="0.25">
      <c r="A381" s="45"/>
      <c r="B381" s="65"/>
      <c r="C381" s="74"/>
      <c r="D381" s="56" t="s">
        <v>274</v>
      </c>
      <c r="E381" s="67"/>
      <c r="F381" s="68">
        <f>SUM(F382:F382)</f>
        <v>6555</v>
      </c>
      <c r="G381" s="58" t="s">
        <v>12</v>
      </c>
      <c r="H381" s="57">
        <v>6555</v>
      </c>
      <c r="I381" s="76"/>
    </row>
    <row r="382" spans="1:9" s="77" customFormat="1" ht="12.75" customHeight="1" x14ac:dyDescent="0.25">
      <c r="A382" s="45"/>
      <c r="B382" s="65"/>
      <c r="C382" s="74">
        <v>4300</v>
      </c>
      <c r="D382" s="50" t="s">
        <v>40</v>
      </c>
      <c r="E382" s="99"/>
      <c r="F382" s="61">
        <v>6555</v>
      </c>
      <c r="G382" s="51" t="s">
        <v>12</v>
      </c>
      <c r="H382" s="61">
        <v>6555</v>
      </c>
      <c r="I382" s="76"/>
    </row>
    <row r="383" spans="1:9" s="77" customFormat="1" ht="12.75" customHeight="1" x14ac:dyDescent="0.25">
      <c r="A383" s="45"/>
      <c r="B383" s="65"/>
      <c r="C383" s="37"/>
      <c r="D383" s="83" t="s">
        <v>258</v>
      </c>
      <c r="E383" s="67"/>
      <c r="F383" s="68">
        <f>SUM(F384:F385)</f>
        <v>4529</v>
      </c>
      <c r="G383" s="58" t="s">
        <v>12</v>
      </c>
      <c r="H383" s="57">
        <v>4529</v>
      </c>
      <c r="I383" s="76"/>
    </row>
    <row r="384" spans="1:9" s="77" customFormat="1" ht="12.75" customHeight="1" x14ac:dyDescent="0.25">
      <c r="A384" s="45"/>
      <c r="B384" s="65"/>
      <c r="C384" s="59" t="s">
        <v>37</v>
      </c>
      <c r="D384" s="60" t="s">
        <v>38</v>
      </c>
      <c r="E384" s="69"/>
      <c r="F384" s="70">
        <v>1529</v>
      </c>
      <c r="G384" s="71" t="s">
        <v>12</v>
      </c>
      <c r="H384" s="70">
        <v>1529</v>
      </c>
      <c r="I384" s="76"/>
    </row>
    <row r="385" spans="1:10" s="77" customFormat="1" ht="12.75" customHeight="1" x14ac:dyDescent="0.25">
      <c r="A385" s="45"/>
      <c r="B385" s="65"/>
      <c r="C385" s="74">
        <v>4300</v>
      </c>
      <c r="D385" s="50" t="s">
        <v>40</v>
      </c>
      <c r="E385" s="69"/>
      <c r="F385" s="70">
        <v>3000</v>
      </c>
      <c r="G385" s="71" t="s">
        <v>12</v>
      </c>
      <c r="H385" s="70">
        <v>3000</v>
      </c>
      <c r="I385" s="76"/>
    </row>
    <row r="386" spans="1:10" s="77" customFormat="1" ht="12.75" customHeight="1" x14ac:dyDescent="0.25">
      <c r="A386" s="45"/>
      <c r="B386" s="65"/>
      <c r="C386" s="37"/>
      <c r="D386" s="83" t="s">
        <v>53</v>
      </c>
      <c r="E386" s="67"/>
      <c r="F386" s="68">
        <f>SUM(F387)</f>
        <v>238</v>
      </c>
      <c r="G386" s="58" t="s">
        <v>12</v>
      </c>
      <c r="H386" s="57">
        <v>238</v>
      </c>
      <c r="I386" s="76"/>
    </row>
    <row r="387" spans="1:10" s="77" customFormat="1" ht="12.75" customHeight="1" x14ac:dyDescent="0.25">
      <c r="A387" s="45"/>
      <c r="B387" s="65"/>
      <c r="C387" s="74">
        <v>4300</v>
      </c>
      <c r="D387" s="50" t="s">
        <v>40</v>
      </c>
      <c r="E387" s="48"/>
      <c r="F387" s="70">
        <v>238</v>
      </c>
      <c r="G387" s="71" t="s">
        <v>12</v>
      </c>
      <c r="H387" s="85">
        <v>238</v>
      </c>
      <c r="I387" s="76"/>
    </row>
    <row r="388" spans="1:10" s="77" customFormat="1" ht="12.75" customHeight="1" x14ac:dyDescent="0.25">
      <c r="A388" s="45"/>
      <c r="B388" s="65"/>
      <c r="C388" s="74"/>
      <c r="D388" s="56" t="s">
        <v>54</v>
      </c>
      <c r="E388" s="67"/>
      <c r="F388" s="68">
        <f>SUM(F389:F389)</f>
        <v>645</v>
      </c>
      <c r="G388" s="58" t="s">
        <v>12</v>
      </c>
      <c r="H388" s="68">
        <v>645</v>
      </c>
      <c r="I388" s="76"/>
    </row>
    <row r="389" spans="1:10" s="77" customFormat="1" ht="12.75" customHeight="1" x14ac:dyDescent="0.25">
      <c r="A389" s="112"/>
      <c r="B389" s="385"/>
      <c r="C389" s="379">
        <v>4210</v>
      </c>
      <c r="D389" s="251" t="s">
        <v>38</v>
      </c>
      <c r="E389" s="80"/>
      <c r="F389" s="81">
        <v>645</v>
      </c>
      <c r="G389" s="82" t="s">
        <v>12</v>
      </c>
      <c r="H389" s="120">
        <v>645</v>
      </c>
      <c r="I389" s="76"/>
    </row>
    <row r="390" spans="1:10" s="77" customFormat="1" ht="12.75" customHeight="1" x14ac:dyDescent="0.25">
      <c r="A390" s="94"/>
      <c r="B390" s="261"/>
      <c r="C390" s="37"/>
      <c r="D390" s="56" t="s">
        <v>17</v>
      </c>
      <c r="E390" s="88"/>
      <c r="F390" s="89">
        <f>SUM(F391:F391)</f>
        <v>3844</v>
      </c>
      <c r="G390" s="90" t="s">
        <v>12</v>
      </c>
      <c r="H390" s="91">
        <v>3844</v>
      </c>
      <c r="I390" s="76"/>
    </row>
    <row r="391" spans="1:10" s="77" customFormat="1" ht="12.75" customHeight="1" x14ac:dyDescent="0.25">
      <c r="A391" s="94"/>
      <c r="B391" s="261"/>
      <c r="C391" s="98">
        <v>4210</v>
      </c>
      <c r="D391" s="60" t="s">
        <v>38</v>
      </c>
      <c r="E391" s="105"/>
      <c r="F391" s="70">
        <v>3844</v>
      </c>
      <c r="G391" s="107" t="s">
        <v>12</v>
      </c>
      <c r="H391" s="85">
        <v>3844</v>
      </c>
      <c r="I391" s="76"/>
    </row>
    <row r="392" spans="1:10" s="77" customFormat="1" ht="12.75" customHeight="1" thickBot="1" x14ac:dyDescent="0.3">
      <c r="A392" s="45">
        <v>855</v>
      </c>
      <c r="B392" s="45"/>
      <c r="C392" s="46"/>
      <c r="D392" s="47" t="s">
        <v>31</v>
      </c>
      <c r="E392" s="63"/>
      <c r="F392" s="43">
        <f>SUM(F393)</f>
        <v>168800</v>
      </c>
      <c r="G392" s="44" t="s">
        <v>12</v>
      </c>
      <c r="H392" s="43">
        <v>108384500</v>
      </c>
      <c r="I392" s="76"/>
    </row>
    <row r="393" spans="1:10" s="77" customFormat="1" ht="12.75" customHeight="1" thickTop="1" x14ac:dyDescent="0.25">
      <c r="A393" s="71"/>
      <c r="B393" s="65">
        <v>85504</v>
      </c>
      <c r="C393" s="37"/>
      <c r="D393" s="52" t="s">
        <v>246</v>
      </c>
      <c r="E393" s="359"/>
      <c r="F393" s="81">
        <f>SUM(F394)</f>
        <v>168800</v>
      </c>
      <c r="G393" s="82" t="s">
        <v>12</v>
      </c>
      <c r="H393" s="120">
        <v>2984200</v>
      </c>
      <c r="I393" s="76"/>
    </row>
    <row r="394" spans="1:10" s="77" customFormat="1" ht="12.75" customHeight="1" x14ac:dyDescent="0.25">
      <c r="A394" s="71"/>
      <c r="B394" s="45"/>
      <c r="C394" s="37"/>
      <c r="D394" s="386" t="s">
        <v>44</v>
      </c>
      <c r="E394" s="67"/>
      <c r="F394" s="68">
        <f>SUM(F395:F395)</f>
        <v>168800</v>
      </c>
      <c r="G394" s="58" t="s">
        <v>12</v>
      </c>
      <c r="H394" s="57">
        <v>2984200</v>
      </c>
      <c r="I394" s="76"/>
    </row>
    <row r="395" spans="1:10" s="77" customFormat="1" ht="12.75" customHeight="1" x14ac:dyDescent="0.25">
      <c r="A395" s="71"/>
      <c r="B395" s="45"/>
      <c r="C395" s="74">
        <v>3110</v>
      </c>
      <c r="D395" s="50" t="s">
        <v>45</v>
      </c>
      <c r="E395" s="97"/>
      <c r="F395" s="70">
        <v>168800</v>
      </c>
      <c r="G395" s="71" t="s">
        <v>12</v>
      </c>
      <c r="H395" s="70">
        <v>2895800</v>
      </c>
      <c r="I395" s="76"/>
    </row>
    <row r="396" spans="1:10" s="77" customFormat="1" ht="21.75" customHeight="1" thickBot="1" x14ac:dyDescent="0.3">
      <c r="A396" s="71"/>
      <c r="B396" s="65"/>
      <c r="C396" s="74"/>
      <c r="D396" s="41" t="s">
        <v>159</v>
      </c>
      <c r="E396" s="42"/>
      <c r="F396" s="43">
        <f>SUM(F397,F401,F408,F438,F446,F472)</f>
        <v>1069913</v>
      </c>
      <c r="G396" s="43">
        <f>SUM(G397,G401,G408,G438,G446,G472)</f>
        <v>397013</v>
      </c>
      <c r="H396" s="43">
        <v>16746115</v>
      </c>
      <c r="I396" s="126"/>
    </row>
    <row r="397" spans="1:10" s="77" customFormat="1" ht="15.75" customHeight="1" thickTop="1" thickBot="1" x14ac:dyDescent="0.3">
      <c r="A397" s="387" t="s">
        <v>235</v>
      </c>
      <c r="B397" s="364"/>
      <c r="C397" s="364"/>
      <c r="D397" s="388" t="s">
        <v>236</v>
      </c>
      <c r="E397" s="63"/>
      <c r="F397" s="64">
        <f>SUM(F398)</f>
        <v>20000</v>
      </c>
      <c r="G397" s="44" t="s">
        <v>12</v>
      </c>
      <c r="H397" s="43">
        <v>30000</v>
      </c>
      <c r="I397" s="76"/>
    </row>
    <row r="398" spans="1:10" s="77" customFormat="1" ht="12.75" customHeight="1" thickTop="1" x14ac:dyDescent="0.25">
      <c r="A398" s="362"/>
      <c r="B398" s="363" t="s">
        <v>247</v>
      </c>
      <c r="C398" s="364"/>
      <c r="D398" s="365" t="s">
        <v>248</v>
      </c>
      <c r="E398" s="80"/>
      <c r="F398" s="66">
        <f>SUM(F399)</f>
        <v>20000</v>
      </c>
      <c r="G398" s="55" t="s">
        <v>12</v>
      </c>
      <c r="H398" s="54">
        <v>30000</v>
      </c>
      <c r="I398" s="76"/>
    </row>
    <row r="399" spans="1:10" s="77" customFormat="1" ht="12.75" customHeight="1" x14ac:dyDescent="0.25">
      <c r="A399" s="29"/>
      <c r="B399" s="45"/>
      <c r="C399" s="37"/>
      <c r="D399" s="83" t="s">
        <v>322</v>
      </c>
      <c r="E399" s="67"/>
      <c r="F399" s="68">
        <f>SUM(F400)</f>
        <v>20000</v>
      </c>
      <c r="G399" s="58" t="s">
        <v>12</v>
      </c>
      <c r="H399" s="68">
        <v>30000</v>
      </c>
      <c r="I399" s="76"/>
    </row>
    <row r="400" spans="1:10" s="77" customFormat="1" ht="12.75" customHeight="1" x14ac:dyDescent="0.25">
      <c r="A400" s="94"/>
      <c r="B400" s="65"/>
      <c r="C400" s="74">
        <v>4300</v>
      </c>
      <c r="D400" s="50" t="s">
        <v>40</v>
      </c>
      <c r="E400" s="69"/>
      <c r="F400" s="70">
        <v>20000</v>
      </c>
      <c r="G400" s="71" t="s">
        <v>12</v>
      </c>
      <c r="H400" s="70">
        <v>30000</v>
      </c>
      <c r="I400" s="76"/>
      <c r="J400" s="389"/>
    </row>
    <row r="401" spans="1:9" s="77" customFormat="1" ht="12.75" customHeight="1" thickBot="1" x14ac:dyDescent="0.3">
      <c r="A401" s="29">
        <v>700</v>
      </c>
      <c r="B401" s="45"/>
      <c r="C401" s="46"/>
      <c r="D401" s="47" t="s">
        <v>130</v>
      </c>
      <c r="E401" s="63"/>
      <c r="F401" s="64">
        <f>SUM(F402)</f>
        <v>14000</v>
      </c>
      <c r="G401" s="44" t="s">
        <v>12</v>
      </c>
      <c r="H401" s="43">
        <v>263225</v>
      </c>
      <c r="I401" s="76"/>
    </row>
    <row r="402" spans="1:9" s="77" customFormat="1" ht="12.75" customHeight="1" thickTop="1" x14ac:dyDescent="0.25">
      <c r="A402" s="29"/>
      <c r="B402" s="65">
        <v>70005</v>
      </c>
      <c r="C402" s="37"/>
      <c r="D402" s="119" t="s">
        <v>131</v>
      </c>
      <c r="E402" s="80"/>
      <c r="F402" s="66">
        <f>SUM(F403)</f>
        <v>14000</v>
      </c>
      <c r="G402" s="55" t="s">
        <v>12</v>
      </c>
      <c r="H402" s="54">
        <v>263225</v>
      </c>
      <c r="I402" s="76"/>
    </row>
    <row r="403" spans="1:9" s="77" customFormat="1" ht="12.75" customHeight="1" x14ac:dyDescent="0.25">
      <c r="A403" s="29"/>
      <c r="B403" s="45"/>
      <c r="C403" s="37"/>
      <c r="D403" s="56" t="s">
        <v>305</v>
      </c>
      <c r="E403" s="67"/>
      <c r="F403" s="68">
        <f>SUM(F404:F407)</f>
        <v>14000</v>
      </c>
      <c r="G403" s="58" t="s">
        <v>12</v>
      </c>
      <c r="H403" s="68">
        <v>154000</v>
      </c>
      <c r="I403" s="76"/>
    </row>
    <row r="404" spans="1:9" s="77" customFormat="1" ht="12.75" customHeight="1" x14ac:dyDescent="0.25">
      <c r="A404" s="94"/>
      <c r="B404" s="65"/>
      <c r="C404" s="74">
        <v>4010</v>
      </c>
      <c r="D404" s="50" t="s">
        <v>46</v>
      </c>
      <c r="E404" s="69"/>
      <c r="F404" s="70">
        <v>11860</v>
      </c>
      <c r="G404" s="71" t="s">
        <v>12</v>
      </c>
      <c r="H404" s="70">
        <v>116772</v>
      </c>
      <c r="I404" s="76"/>
    </row>
    <row r="405" spans="1:9" s="77" customFormat="1" ht="12.75" customHeight="1" x14ac:dyDescent="0.25">
      <c r="A405" s="94"/>
      <c r="B405" s="65"/>
      <c r="C405" s="74">
        <v>4110</v>
      </c>
      <c r="D405" s="50" t="s">
        <v>256</v>
      </c>
      <c r="E405" s="48"/>
      <c r="F405" s="70">
        <v>1873</v>
      </c>
      <c r="G405" s="71" t="s">
        <v>12</v>
      </c>
      <c r="H405" s="70">
        <v>22312</v>
      </c>
      <c r="I405" s="76"/>
    </row>
    <row r="406" spans="1:9" s="77" customFormat="1" ht="12.75" customHeight="1" x14ac:dyDescent="0.25">
      <c r="A406" s="94"/>
      <c r="B406" s="65"/>
      <c r="C406" s="74">
        <v>4120</v>
      </c>
      <c r="D406" s="50" t="s">
        <v>48</v>
      </c>
      <c r="E406" s="48"/>
      <c r="F406" s="71"/>
      <c r="G406" s="71"/>
      <c r="H406" s="70"/>
      <c r="I406" s="76"/>
    </row>
    <row r="407" spans="1:9" s="77" customFormat="1" ht="12.75" customHeight="1" x14ac:dyDescent="0.25">
      <c r="A407" s="94"/>
      <c r="B407" s="65"/>
      <c r="C407" s="74"/>
      <c r="D407" s="50" t="s">
        <v>49</v>
      </c>
      <c r="E407" s="63"/>
      <c r="F407" s="70">
        <v>267</v>
      </c>
      <c r="G407" s="71" t="s">
        <v>12</v>
      </c>
      <c r="H407" s="70">
        <v>3180</v>
      </c>
      <c r="I407" s="76"/>
    </row>
    <row r="408" spans="1:9" s="77" customFormat="1" ht="12.75" customHeight="1" thickBot="1" x14ac:dyDescent="0.3">
      <c r="A408" s="46" t="s">
        <v>160</v>
      </c>
      <c r="B408" s="45"/>
      <c r="C408" s="46"/>
      <c r="D408" s="47" t="s">
        <v>161</v>
      </c>
      <c r="E408" s="63"/>
      <c r="F408" s="43">
        <f>SUM(F409,F417)</f>
        <v>85500</v>
      </c>
      <c r="G408" s="44" t="s">
        <v>12</v>
      </c>
      <c r="H408" s="43">
        <v>934800</v>
      </c>
      <c r="I408" s="76"/>
    </row>
    <row r="409" spans="1:9" s="77" customFormat="1" ht="12.75" customHeight="1" thickTop="1" x14ac:dyDescent="0.25">
      <c r="A409" s="46"/>
      <c r="B409" s="49">
        <v>71012</v>
      </c>
      <c r="C409" s="49"/>
      <c r="D409" s="357" t="s">
        <v>249</v>
      </c>
      <c r="E409" s="80"/>
      <c r="F409" s="66">
        <f>SUM(F410,F415)</f>
        <v>30400</v>
      </c>
      <c r="G409" s="55" t="s">
        <v>12</v>
      </c>
      <c r="H409" s="54">
        <v>355800</v>
      </c>
      <c r="I409" s="76"/>
    </row>
    <row r="410" spans="1:9" s="77" customFormat="1" ht="12.75" customHeight="1" x14ac:dyDescent="0.25">
      <c r="A410" s="46"/>
      <c r="B410" s="36"/>
      <c r="C410" s="37"/>
      <c r="D410" s="56" t="s">
        <v>305</v>
      </c>
      <c r="E410" s="67"/>
      <c r="F410" s="68">
        <f>SUM(F411:F414)</f>
        <v>3400</v>
      </c>
      <c r="G410" s="58" t="s">
        <v>12</v>
      </c>
      <c r="H410" s="57">
        <v>292800</v>
      </c>
      <c r="I410" s="76"/>
    </row>
    <row r="411" spans="1:9" s="77" customFormat="1" ht="12.75" customHeight="1" x14ac:dyDescent="0.25">
      <c r="A411" s="46"/>
      <c r="B411" s="36"/>
      <c r="C411" s="74">
        <v>4010</v>
      </c>
      <c r="D411" s="50" t="s">
        <v>46</v>
      </c>
      <c r="E411" s="69"/>
      <c r="F411" s="70">
        <v>2881</v>
      </c>
      <c r="G411" s="71" t="s">
        <v>12</v>
      </c>
      <c r="H411" s="85">
        <v>225114</v>
      </c>
      <c r="I411" s="76"/>
    </row>
    <row r="412" spans="1:9" s="77" customFormat="1" ht="12.75" customHeight="1" x14ac:dyDescent="0.25">
      <c r="A412" s="46"/>
      <c r="B412" s="36"/>
      <c r="C412" s="74">
        <v>4110</v>
      </c>
      <c r="D412" s="50" t="s">
        <v>256</v>
      </c>
      <c r="E412" s="48"/>
      <c r="F412" s="70">
        <v>455</v>
      </c>
      <c r="G412" s="71" t="s">
        <v>12</v>
      </c>
      <c r="H412" s="70">
        <v>41901</v>
      </c>
      <c r="I412" s="76"/>
    </row>
    <row r="413" spans="1:9" s="77" customFormat="1" ht="12.75" customHeight="1" x14ac:dyDescent="0.25">
      <c r="A413" s="46"/>
      <c r="B413" s="36"/>
      <c r="C413" s="74">
        <v>4120</v>
      </c>
      <c r="D413" s="50" t="s">
        <v>48</v>
      </c>
      <c r="E413" s="48"/>
      <c r="F413" s="71"/>
      <c r="G413" s="70"/>
      <c r="H413" s="70"/>
      <c r="I413" s="76"/>
    </row>
    <row r="414" spans="1:9" s="77" customFormat="1" ht="12.75" customHeight="1" x14ac:dyDescent="0.25">
      <c r="A414" s="46"/>
      <c r="B414" s="36"/>
      <c r="C414" s="74"/>
      <c r="D414" s="50" t="s">
        <v>49</v>
      </c>
      <c r="E414" s="63"/>
      <c r="F414" s="70">
        <v>64</v>
      </c>
      <c r="G414" s="71" t="s">
        <v>12</v>
      </c>
      <c r="H414" s="85">
        <v>5971</v>
      </c>
      <c r="I414" s="76"/>
    </row>
    <row r="415" spans="1:9" s="77" customFormat="1" ht="12.75" customHeight="1" x14ac:dyDescent="0.25">
      <c r="A415" s="46"/>
      <c r="B415" s="36"/>
      <c r="C415" s="37"/>
      <c r="D415" s="83" t="s">
        <v>322</v>
      </c>
      <c r="E415" s="67"/>
      <c r="F415" s="68">
        <f>SUM(F416)</f>
        <v>27000</v>
      </c>
      <c r="G415" s="58" t="s">
        <v>12</v>
      </c>
      <c r="H415" s="68">
        <v>57000</v>
      </c>
      <c r="I415" s="76"/>
    </row>
    <row r="416" spans="1:9" s="77" customFormat="1" ht="12.75" customHeight="1" x14ac:dyDescent="0.25">
      <c r="A416" s="46"/>
      <c r="B416" s="36"/>
      <c r="C416" s="74">
        <v>4300</v>
      </c>
      <c r="D416" s="50" t="s">
        <v>40</v>
      </c>
      <c r="E416" s="69"/>
      <c r="F416" s="70">
        <v>27000</v>
      </c>
      <c r="G416" s="71" t="s">
        <v>12</v>
      </c>
      <c r="H416" s="70">
        <v>57000</v>
      </c>
      <c r="I416" s="76"/>
    </row>
    <row r="417" spans="1:9" s="77" customFormat="1" ht="12.75" customHeight="1" x14ac:dyDescent="0.25">
      <c r="A417" s="94"/>
      <c r="B417" s="65">
        <v>71015</v>
      </c>
      <c r="C417" s="74"/>
      <c r="D417" s="52" t="s">
        <v>162</v>
      </c>
      <c r="E417" s="80"/>
      <c r="F417" s="66">
        <f>SUM(F419)</f>
        <v>55100</v>
      </c>
      <c r="G417" s="55" t="s">
        <v>12</v>
      </c>
      <c r="H417" s="120">
        <v>579000</v>
      </c>
      <c r="I417" s="76"/>
    </row>
    <row r="418" spans="1:9" s="77" customFormat="1" ht="12" customHeight="1" x14ac:dyDescent="0.25">
      <c r="A418" s="94"/>
      <c r="B418" s="65"/>
      <c r="C418" s="74"/>
      <c r="D418" s="122" t="s">
        <v>163</v>
      </c>
      <c r="E418" s="69"/>
      <c r="F418" s="61"/>
      <c r="G418" s="257"/>
      <c r="H418" s="258"/>
      <c r="I418" s="76"/>
    </row>
    <row r="419" spans="1:9" s="77" customFormat="1" ht="12" customHeight="1" x14ac:dyDescent="0.25">
      <c r="A419" s="94"/>
      <c r="B419" s="65"/>
      <c r="C419" s="37"/>
      <c r="D419" s="83" t="s">
        <v>164</v>
      </c>
      <c r="E419" s="67"/>
      <c r="F419" s="68">
        <f>SUM(F420:F437)</f>
        <v>55100</v>
      </c>
      <c r="G419" s="58" t="s">
        <v>12</v>
      </c>
      <c r="H419" s="91">
        <v>579000</v>
      </c>
      <c r="I419" s="76"/>
    </row>
    <row r="420" spans="1:9" s="77" customFormat="1" ht="12" customHeight="1" x14ac:dyDescent="0.25">
      <c r="A420" s="94"/>
      <c r="B420" s="65"/>
      <c r="C420" s="74">
        <v>4010</v>
      </c>
      <c r="D420" s="50" t="s">
        <v>46</v>
      </c>
      <c r="E420" s="69"/>
      <c r="F420" s="70">
        <v>5500</v>
      </c>
      <c r="G420" s="71" t="s">
        <v>12</v>
      </c>
      <c r="H420" s="85">
        <v>91660</v>
      </c>
      <c r="I420" s="76"/>
    </row>
    <row r="421" spans="1:9" s="77" customFormat="1" ht="12" customHeight="1" x14ac:dyDescent="0.25">
      <c r="A421" s="94"/>
      <c r="B421" s="65"/>
      <c r="C421" s="74">
        <v>4020</v>
      </c>
      <c r="D421" s="50" t="s">
        <v>323</v>
      </c>
      <c r="E421" s="69"/>
      <c r="F421" s="71"/>
      <c r="G421" s="71"/>
      <c r="H421" s="85"/>
      <c r="I421" s="76"/>
    </row>
    <row r="422" spans="1:9" s="77" customFormat="1" ht="12" customHeight="1" x14ac:dyDescent="0.25">
      <c r="A422" s="94"/>
      <c r="B422" s="261"/>
      <c r="C422" s="74"/>
      <c r="D422" s="50" t="s">
        <v>324</v>
      </c>
      <c r="E422" s="69"/>
      <c r="F422" s="70">
        <v>19500</v>
      </c>
      <c r="G422" s="71" t="s">
        <v>12</v>
      </c>
      <c r="H422" s="85">
        <v>314387</v>
      </c>
      <c r="I422" s="76"/>
    </row>
    <row r="423" spans="1:9" s="77" customFormat="1" ht="12" customHeight="1" x14ac:dyDescent="0.25">
      <c r="A423" s="94"/>
      <c r="B423" s="261"/>
      <c r="C423" s="74">
        <v>4110</v>
      </c>
      <c r="D423" s="50" t="s">
        <v>256</v>
      </c>
      <c r="E423" s="69"/>
      <c r="F423" s="70">
        <v>4480</v>
      </c>
      <c r="G423" s="71" t="s">
        <v>12</v>
      </c>
      <c r="H423" s="85">
        <v>76190</v>
      </c>
      <c r="I423" s="76"/>
    </row>
    <row r="424" spans="1:9" s="77" customFormat="1" ht="12" customHeight="1" x14ac:dyDescent="0.25">
      <c r="A424" s="94"/>
      <c r="B424" s="261"/>
      <c r="C424" s="74">
        <v>4120</v>
      </c>
      <c r="D424" s="50" t="s">
        <v>48</v>
      </c>
      <c r="E424" s="69"/>
      <c r="F424" s="70"/>
      <c r="G424" s="71"/>
      <c r="H424" s="85"/>
      <c r="I424" s="76"/>
    </row>
    <row r="425" spans="1:9" s="77" customFormat="1" ht="12" customHeight="1" x14ac:dyDescent="0.25">
      <c r="A425" s="94"/>
      <c r="B425" s="261"/>
      <c r="C425" s="74"/>
      <c r="D425" s="50" t="s">
        <v>49</v>
      </c>
      <c r="E425" s="69"/>
      <c r="F425" s="70">
        <v>360</v>
      </c>
      <c r="G425" s="71" t="s">
        <v>12</v>
      </c>
      <c r="H425" s="85">
        <v>4182</v>
      </c>
      <c r="I425" s="76"/>
    </row>
    <row r="426" spans="1:9" s="77" customFormat="1" ht="12" customHeight="1" x14ac:dyDescent="0.25">
      <c r="A426" s="94"/>
      <c r="B426" s="261"/>
      <c r="C426" s="59" t="s">
        <v>37</v>
      </c>
      <c r="D426" s="60" t="s">
        <v>38</v>
      </c>
      <c r="E426" s="69"/>
      <c r="F426" s="70">
        <v>2210</v>
      </c>
      <c r="G426" s="71" t="s">
        <v>12</v>
      </c>
      <c r="H426" s="85">
        <v>5920</v>
      </c>
      <c r="I426" s="76"/>
    </row>
    <row r="427" spans="1:9" s="77" customFormat="1" ht="12" customHeight="1" x14ac:dyDescent="0.25">
      <c r="A427" s="94"/>
      <c r="B427" s="261"/>
      <c r="C427" s="74">
        <v>4260</v>
      </c>
      <c r="D427" s="50" t="s">
        <v>39</v>
      </c>
      <c r="E427" s="69"/>
      <c r="F427" s="70">
        <v>3000</v>
      </c>
      <c r="G427" s="71" t="s">
        <v>12</v>
      </c>
      <c r="H427" s="85">
        <v>10000</v>
      </c>
      <c r="I427" s="76"/>
    </row>
    <row r="428" spans="1:9" s="77" customFormat="1" ht="12" customHeight="1" x14ac:dyDescent="0.25">
      <c r="A428" s="94"/>
      <c r="B428" s="261"/>
      <c r="C428" s="74">
        <v>4270</v>
      </c>
      <c r="D428" s="50" t="s">
        <v>257</v>
      </c>
      <c r="E428" s="69"/>
      <c r="F428" s="70">
        <v>1000</v>
      </c>
      <c r="G428" s="71" t="s">
        <v>12</v>
      </c>
      <c r="H428" s="85">
        <v>2000</v>
      </c>
      <c r="I428" s="76"/>
    </row>
    <row r="429" spans="1:9" s="77" customFormat="1" ht="12" customHeight="1" x14ac:dyDescent="0.25">
      <c r="A429" s="94"/>
      <c r="B429" s="261"/>
      <c r="C429" s="74">
        <v>4280</v>
      </c>
      <c r="D429" s="50" t="s">
        <v>325</v>
      </c>
      <c r="E429" s="69"/>
      <c r="F429" s="70">
        <v>100</v>
      </c>
      <c r="G429" s="71" t="s">
        <v>12</v>
      </c>
      <c r="H429" s="85">
        <v>200</v>
      </c>
      <c r="I429" s="76"/>
    </row>
    <row r="430" spans="1:9" s="77" customFormat="1" ht="12" customHeight="1" x14ac:dyDescent="0.25">
      <c r="A430" s="94"/>
      <c r="B430" s="261"/>
      <c r="C430" s="74">
        <v>4300</v>
      </c>
      <c r="D430" s="50" t="s">
        <v>36</v>
      </c>
      <c r="E430" s="69"/>
      <c r="F430" s="70">
        <v>13000</v>
      </c>
      <c r="G430" s="71" t="s">
        <v>12</v>
      </c>
      <c r="H430" s="85">
        <v>25200</v>
      </c>
      <c r="I430" s="76"/>
    </row>
    <row r="431" spans="1:9" s="77" customFormat="1" ht="12" customHeight="1" x14ac:dyDescent="0.25">
      <c r="A431" s="94"/>
      <c r="B431" s="261"/>
      <c r="C431" s="74">
        <v>4360</v>
      </c>
      <c r="D431" s="50" t="s">
        <v>255</v>
      </c>
      <c r="E431" s="69"/>
      <c r="F431" s="70">
        <v>200</v>
      </c>
      <c r="G431" s="71" t="s">
        <v>12</v>
      </c>
      <c r="H431" s="85">
        <v>2600</v>
      </c>
      <c r="I431" s="76"/>
    </row>
    <row r="432" spans="1:9" s="77" customFormat="1" ht="12" customHeight="1" x14ac:dyDescent="0.25">
      <c r="A432" s="94"/>
      <c r="B432" s="261"/>
      <c r="C432" s="74">
        <v>4390</v>
      </c>
      <c r="D432" s="50" t="s">
        <v>141</v>
      </c>
      <c r="E432" s="69"/>
      <c r="F432" s="70"/>
      <c r="G432" s="71"/>
      <c r="H432" s="85"/>
      <c r="I432" s="76"/>
    </row>
    <row r="433" spans="1:9" s="77" customFormat="1" ht="12" customHeight="1" x14ac:dyDescent="0.25">
      <c r="A433" s="94"/>
      <c r="B433" s="261"/>
      <c r="C433" s="74"/>
      <c r="D433" s="60" t="s">
        <v>142</v>
      </c>
      <c r="E433" s="69"/>
      <c r="F433" s="70">
        <v>3360</v>
      </c>
      <c r="G433" s="71"/>
      <c r="H433" s="85">
        <v>3360</v>
      </c>
      <c r="I433" s="76"/>
    </row>
    <row r="434" spans="1:9" s="77" customFormat="1" ht="12" customHeight="1" x14ac:dyDescent="0.25">
      <c r="A434" s="94"/>
      <c r="B434" s="261"/>
      <c r="C434" s="74">
        <v>4410</v>
      </c>
      <c r="D434" s="60" t="s">
        <v>326</v>
      </c>
      <c r="E434" s="69"/>
      <c r="F434" s="70">
        <v>500</v>
      </c>
      <c r="G434" s="71" t="s">
        <v>12</v>
      </c>
      <c r="H434" s="85">
        <v>1000</v>
      </c>
      <c r="I434" s="76"/>
    </row>
    <row r="435" spans="1:9" s="77" customFormat="1" ht="12.75" customHeight="1" x14ac:dyDescent="0.25">
      <c r="A435" s="94"/>
      <c r="B435" s="261"/>
      <c r="C435" s="74">
        <v>4440</v>
      </c>
      <c r="D435" s="50" t="s">
        <v>261</v>
      </c>
      <c r="E435" s="69"/>
      <c r="F435" s="70">
        <v>1200</v>
      </c>
      <c r="G435" s="71"/>
      <c r="H435" s="85">
        <v>9900</v>
      </c>
      <c r="I435" s="76"/>
    </row>
    <row r="436" spans="1:9" s="77" customFormat="1" ht="12.75" customHeight="1" x14ac:dyDescent="0.25">
      <c r="A436" s="94"/>
      <c r="B436" s="261"/>
      <c r="C436" s="74">
        <v>4480</v>
      </c>
      <c r="D436" s="50" t="s">
        <v>327</v>
      </c>
      <c r="E436" s="69"/>
      <c r="F436" s="70">
        <v>190</v>
      </c>
      <c r="G436" s="71" t="s">
        <v>12</v>
      </c>
      <c r="H436" s="85">
        <v>2011</v>
      </c>
      <c r="I436" s="76"/>
    </row>
    <row r="437" spans="1:9" s="77" customFormat="1" ht="12.75" customHeight="1" x14ac:dyDescent="0.25">
      <c r="A437" s="94"/>
      <c r="B437" s="261"/>
      <c r="C437" s="65">
        <v>4550</v>
      </c>
      <c r="D437" s="50" t="s">
        <v>328</v>
      </c>
      <c r="E437" s="69"/>
      <c r="F437" s="70">
        <v>500</v>
      </c>
      <c r="G437" s="71" t="s">
        <v>12</v>
      </c>
      <c r="H437" s="85">
        <v>1000</v>
      </c>
      <c r="I437" s="76"/>
    </row>
    <row r="438" spans="1:9" s="77" customFormat="1" ht="12.75" customHeight="1" thickBot="1" x14ac:dyDescent="0.3">
      <c r="A438" s="94">
        <v>750</v>
      </c>
      <c r="B438" s="45"/>
      <c r="C438" s="46"/>
      <c r="D438" s="47" t="s">
        <v>128</v>
      </c>
      <c r="E438" s="63"/>
      <c r="F438" s="64">
        <f>SUM(F439)</f>
        <v>6100</v>
      </c>
      <c r="G438" s="44" t="s">
        <v>12</v>
      </c>
      <c r="H438" s="43">
        <v>142300</v>
      </c>
      <c r="I438" s="76"/>
    </row>
    <row r="439" spans="1:9" s="77" customFormat="1" ht="12.75" customHeight="1" thickTop="1" x14ac:dyDescent="0.25">
      <c r="A439" s="94"/>
      <c r="B439" s="49">
        <v>75011</v>
      </c>
      <c r="C439" s="49"/>
      <c r="D439" s="357" t="s">
        <v>243</v>
      </c>
      <c r="E439" s="86"/>
      <c r="F439" s="66">
        <f>SUM(F440)</f>
        <v>6100</v>
      </c>
      <c r="G439" s="55" t="s">
        <v>12</v>
      </c>
      <c r="H439" s="54">
        <v>107300</v>
      </c>
      <c r="I439" s="76"/>
    </row>
    <row r="440" spans="1:9" s="77" customFormat="1" ht="12.75" customHeight="1" x14ac:dyDescent="0.25">
      <c r="A440" s="92"/>
      <c r="B440" s="36"/>
      <c r="C440" s="37"/>
      <c r="D440" s="56" t="s">
        <v>305</v>
      </c>
      <c r="E440" s="67"/>
      <c r="F440" s="68">
        <f>SUM(F441:F444)</f>
        <v>6100</v>
      </c>
      <c r="G440" s="58" t="s">
        <v>12</v>
      </c>
      <c r="H440" s="57">
        <v>107300</v>
      </c>
      <c r="I440" s="76"/>
    </row>
    <row r="441" spans="1:9" s="77" customFormat="1" ht="12.75" customHeight="1" x14ac:dyDescent="0.25">
      <c r="A441" s="92"/>
      <c r="B441" s="36"/>
      <c r="C441" s="74">
        <v>4010</v>
      </c>
      <c r="D441" s="50" t="s">
        <v>46</v>
      </c>
      <c r="E441" s="69"/>
      <c r="F441" s="70">
        <v>5168</v>
      </c>
      <c r="G441" s="71" t="s">
        <v>12</v>
      </c>
      <c r="H441" s="85">
        <v>82856</v>
      </c>
      <c r="I441" s="76"/>
    </row>
    <row r="442" spans="1:9" s="77" customFormat="1" ht="12.75" customHeight="1" x14ac:dyDescent="0.25">
      <c r="A442" s="92"/>
      <c r="B442" s="36"/>
      <c r="C442" s="74">
        <v>4110</v>
      </c>
      <c r="D442" s="50" t="s">
        <v>256</v>
      </c>
      <c r="E442" s="48"/>
      <c r="F442" s="70">
        <v>816</v>
      </c>
      <c r="G442" s="71" t="s">
        <v>12</v>
      </c>
      <c r="H442" s="70">
        <v>15358</v>
      </c>
      <c r="I442" s="76"/>
    </row>
    <row r="443" spans="1:9" s="77" customFormat="1" ht="12.75" customHeight="1" x14ac:dyDescent="0.25">
      <c r="A443" s="92"/>
      <c r="B443" s="36"/>
      <c r="C443" s="74">
        <v>4120</v>
      </c>
      <c r="D443" s="50" t="s">
        <v>48</v>
      </c>
      <c r="E443" s="48"/>
      <c r="F443" s="70"/>
      <c r="G443" s="71"/>
      <c r="H443" s="70"/>
      <c r="I443" s="76"/>
    </row>
    <row r="444" spans="1:9" s="77" customFormat="1" ht="12.75" customHeight="1" x14ac:dyDescent="0.25">
      <c r="A444" s="390"/>
      <c r="B444" s="54"/>
      <c r="C444" s="123"/>
      <c r="D444" s="52" t="s">
        <v>49</v>
      </c>
      <c r="E444" s="391"/>
      <c r="F444" s="81">
        <v>116</v>
      </c>
      <c r="G444" s="82" t="s">
        <v>12</v>
      </c>
      <c r="H444" s="120">
        <v>2188</v>
      </c>
      <c r="I444" s="76"/>
    </row>
    <row r="445" spans="1:9" s="77" customFormat="1" ht="12.75" customHeight="1" x14ac:dyDescent="0.25">
      <c r="A445" s="45">
        <v>754</v>
      </c>
      <c r="B445" s="45"/>
      <c r="C445" s="46"/>
      <c r="D445" s="47" t="s">
        <v>165</v>
      </c>
      <c r="E445" s="63"/>
      <c r="F445" s="71"/>
      <c r="G445" s="70"/>
      <c r="H445" s="85"/>
      <c r="I445" s="76"/>
    </row>
    <row r="446" spans="1:9" s="77" customFormat="1" ht="12.75" customHeight="1" thickBot="1" x14ac:dyDescent="0.3">
      <c r="A446" s="45"/>
      <c r="B446" s="45"/>
      <c r="C446" s="46"/>
      <c r="D446" s="47" t="s">
        <v>166</v>
      </c>
      <c r="E446" s="63"/>
      <c r="F446" s="43">
        <f>SUM(F448)</f>
        <v>724313</v>
      </c>
      <c r="G446" s="43">
        <f>SUM(G448)</f>
        <v>157013</v>
      </c>
      <c r="H446" s="43">
        <v>13347742</v>
      </c>
      <c r="I446" s="76"/>
    </row>
    <row r="447" spans="1:9" s="77" customFormat="1" ht="12.75" customHeight="1" thickTop="1" x14ac:dyDescent="0.25">
      <c r="A447" s="45"/>
      <c r="B447" s="65">
        <v>75411</v>
      </c>
      <c r="C447" s="37"/>
      <c r="D447" s="84" t="s">
        <v>167</v>
      </c>
      <c r="E447" s="48"/>
      <c r="F447" s="36"/>
      <c r="G447" s="36"/>
      <c r="H447" s="262"/>
      <c r="I447" s="76"/>
    </row>
    <row r="448" spans="1:9" s="77" customFormat="1" ht="12.75" customHeight="1" x14ac:dyDescent="0.25">
      <c r="A448" s="45"/>
      <c r="B448" s="65"/>
      <c r="C448" s="74"/>
      <c r="D448" s="52" t="s">
        <v>168</v>
      </c>
      <c r="E448" s="80"/>
      <c r="F448" s="54">
        <f>SUM(F449)</f>
        <v>724313</v>
      </c>
      <c r="G448" s="54">
        <f>SUM(G449)</f>
        <v>157013</v>
      </c>
      <c r="H448" s="54">
        <v>13347742</v>
      </c>
      <c r="I448" s="126"/>
    </row>
    <row r="449" spans="1:9" s="77" customFormat="1" ht="12.75" customHeight="1" x14ac:dyDescent="0.25">
      <c r="A449" s="45"/>
      <c r="B449" s="65"/>
      <c r="C449" s="74"/>
      <c r="D449" s="83" t="s">
        <v>169</v>
      </c>
      <c r="E449" s="88"/>
      <c r="F449" s="91">
        <f>SUM(F450:F471)</f>
        <v>724313</v>
      </c>
      <c r="G449" s="91">
        <f>SUM(G450:G471)</f>
        <v>157013</v>
      </c>
      <c r="H449" s="91">
        <v>13347742</v>
      </c>
      <c r="I449" s="76"/>
    </row>
    <row r="450" spans="1:9" s="77" customFormat="1" ht="12.75" customHeight="1" x14ac:dyDescent="0.25">
      <c r="A450" s="45"/>
      <c r="B450" s="65"/>
      <c r="C450" s="74">
        <v>3070</v>
      </c>
      <c r="D450" s="50" t="s">
        <v>329</v>
      </c>
      <c r="E450" s="260"/>
      <c r="F450" s="85"/>
      <c r="G450" s="85"/>
      <c r="H450" s="85"/>
      <c r="I450" s="76"/>
    </row>
    <row r="451" spans="1:9" s="77" customFormat="1" ht="12.75" customHeight="1" x14ac:dyDescent="0.25">
      <c r="A451" s="45"/>
      <c r="B451" s="65"/>
      <c r="C451" s="74"/>
      <c r="D451" s="50" t="s">
        <v>330</v>
      </c>
      <c r="E451" s="260"/>
      <c r="F451" s="71" t="s">
        <v>12</v>
      </c>
      <c r="G451" s="85">
        <v>53168</v>
      </c>
      <c r="H451" s="85">
        <v>533113</v>
      </c>
      <c r="I451" s="76"/>
    </row>
    <row r="452" spans="1:9" s="77" customFormat="1" ht="12.75" customHeight="1" x14ac:dyDescent="0.25">
      <c r="A452" s="45"/>
      <c r="B452" s="65"/>
      <c r="C452" s="74">
        <v>4010</v>
      </c>
      <c r="D452" s="50" t="s">
        <v>46</v>
      </c>
      <c r="E452" s="260"/>
      <c r="F452" s="85">
        <v>4487</v>
      </c>
      <c r="G452" s="71" t="s">
        <v>12</v>
      </c>
      <c r="H452" s="85">
        <v>79076</v>
      </c>
      <c r="I452" s="76"/>
    </row>
    <row r="453" spans="1:9" s="77" customFormat="1" ht="12.75" customHeight="1" x14ac:dyDescent="0.25">
      <c r="A453" s="45"/>
      <c r="B453" s="65"/>
      <c r="C453" s="74">
        <v>4020</v>
      </c>
      <c r="D453" s="50" t="s">
        <v>323</v>
      </c>
      <c r="E453" s="260"/>
      <c r="F453" s="85"/>
      <c r="G453" s="85"/>
      <c r="H453" s="85"/>
      <c r="I453" s="76"/>
    </row>
    <row r="454" spans="1:9" s="77" customFormat="1" ht="12.75" customHeight="1" x14ac:dyDescent="0.25">
      <c r="A454" s="45"/>
      <c r="B454" s="65"/>
      <c r="C454" s="74"/>
      <c r="D454" s="50" t="s">
        <v>324</v>
      </c>
      <c r="E454" s="260"/>
      <c r="F454" s="85">
        <v>4932</v>
      </c>
      <c r="G454" s="71" t="s">
        <v>12</v>
      </c>
      <c r="H454" s="85">
        <v>87425</v>
      </c>
      <c r="I454" s="76"/>
    </row>
    <row r="455" spans="1:9" s="77" customFormat="1" ht="12.75" customHeight="1" x14ac:dyDescent="0.25">
      <c r="A455" s="71"/>
      <c r="B455" s="45"/>
      <c r="C455" s="74">
        <v>4050</v>
      </c>
      <c r="D455" s="263" t="s">
        <v>170</v>
      </c>
      <c r="E455" s="97"/>
      <c r="F455" s="70">
        <v>345443</v>
      </c>
      <c r="G455" s="70">
        <v>1166</v>
      </c>
      <c r="H455" s="70">
        <v>9492047</v>
      </c>
      <c r="I455" s="76"/>
    </row>
    <row r="456" spans="1:9" s="77" customFormat="1" ht="12.75" customHeight="1" x14ac:dyDescent="0.25">
      <c r="A456" s="45"/>
      <c r="B456" s="65"/>
      <c r="C456" s="74">
        <v>4060</v>
      </c>
      <c r="D456" s="259" t="s">
        <v>171</v>
      </c>
      <c r="E456" s="105"/>
      <c r="F456" s="71"/>
      <c r="G456" s="70"/>
      <c r="H456" s="85"/>
      <c r="I456" s="76"/>
    </row>
    <row r="457" spans="1:9" s="77" customFormat="1" ht="12.75" customHeight="1" x14ac:dyDescent="0.25">
      <c r="A457" s="45"/>
      <c r="B457" s="65"/>
      <c r="C457" s="74"/>
      <c r="D457" s="259" t="s">
        <v>172</v>
      </c>
      <c r="E457" s="105"/>
      <c r="F457" s="70">
        <v>8890</v>
      </c>
      <c r="G457" s="71" t="s">
        <v>12</v>
      </c>
      <c r="H457" s="70">
        <v>232716</v>
      </c>
      <c r="I457" s="76"/>
    </row>
    <row r="458" spans="1:9" s="77" customFormat="1" ht="12.75" customHeight="1" x14ac:dyDescent="0.25">
      <c r="A458" s="45"/>
      <c r="B458" s="65"/>
      <c r="C458" s="37" t="s">
        <v>331</v>
      </c>
      <c r="D458" s="84" t="s">
        <v>332</v>
      </c>
      <c r="E458" s="105"/>
      <c r="F458" s="70"/>
      <c r="G458" s="71"/>
      <c r="H458" s="70"/>
      <c r="I458" s="76"/>
    </row>
    <row r="459" spans="1:9" s="77" customFormat="1" ht="12.75" customHeight="1" x14ac:dyDescent="0.25">
      <c r="A459" s="45"/>
      <c r="B459" s="65"/>
      <c r="C459" s="37"/>
      <c r="D459" s="84" t="s">
        <v>333</v>
      </c>
      <c r="E459" s="105"/>
      <c r="F459" s="70"/>
      <c r="G459" s="71"/>
      <c r="H459" s="70"/>
      <c r="I459" s="76"/>
    </row>
    <row r="460" spans="1:9" s="77" customFormat="1" ht="12.75" customHeight="1" x14ac:dyDescent="0.25">
      <c r="A460" s="45"/>
      <c r="B460" s="65"/>
      <c r="C460" s="37"/>
      <c r="D460" s="84" t="s">
        <v>334</v>
      </c>
      <c r="E460" s="105"/>
      <c r="F460" s="71" t="s">
        <v>12</v>
      </c>
      <c r="G460" s="70">
        <v>36230</v>
      </c>
      <c r="H460" s="70">
        <v>212389</v>
      </c>
      <c r="I460" s="76"/>
    </row>
    <row r="461" spans="1:9" s="77" customFormat="1" ht="12.75" customHeight="1" x14ac:dyDescent="0.25">
      <c r="A461" s="45"/>
      <c r="B461" s="65"/>
      <c r="C461" s="74">
        <v>4110</v>
      </c>
      <c r="D461" s="50" t="s">
        <v>256</v>
      </c>
      <c r="E461" s="105"/>
      <c r="F461" s="70">
        <v>1521</v>
      </c>
      <c r="G461" s="71" t="s">
        <v>12</v>
      </c>
      <c r="H461" s="70">
        <v>29269</v>
      </c>
      <c r="I461" s="76"/>
    </row>
    <row r="462" spans="1:9" s="77" customFormat="1" ht="12.75" customHeight="1" x14ac:dyDescent="0.25">
      <c r="A462" s="45"/>
      <c r="B462" s="65"/>
      <c r="C462" s="74">
        <v>4120</v>
      </c>
      <c r="D462" s="50" t="s">
        <v>48</v>
      </c>
      <c r="E462" s="105"/>
      <c r="F462" s="70"/>
      <c r="G462" s="71"/>
      <c r="H462" s="70"/>
      <c r="I462" s="76"/>
    </row>
    <row r="463" spans="1:9" s="77" customFormat="1" ht="12.75" customHeight="1" x14ac:dyDescent="0.25">
      <c r="A463" s="45"/>
      <c r="B463" s="65"/>
      <c r="C463" s="74"/>
      <c r="D463" s="50" t="s">
        <v>49</v>
      </c>
      <c r="E463" s="105"/>
      <c r="F463" s="70">
        <v>230</v>
      </c>
      <c r="G463" s="71" t="s">
        <v>12</v>
      </c>
      <c r="H463" s="70">
        <v>4365</v>
      </c>
      <c r="I463" s="76"/>
    </row>
    <row r="464" spans="1:9" s="77" customFormat="1" ht="12.75" customHeight="1" x14ac:dyDescent="0.25">
      <c r="A464" s="45"/>
      <c r="B464" s="65"/>
      <c r="C464" s="98">
        <v>4180</v>
      </c>
      <c r="D464" s="78" t="s">
        <v>335</v>
      </c>
      <c r="E464" s="105"/>
      <c r="F464" s="70"/>
      <c r="G464" s="71"/>
      <c r="H464" s="70"/>
      <c r="I464" s="76"/>
    </row>
    <row r="465" spans="1:10" s="77" customFormat="1" ht="12.75" customHeight="1" x14ac:dyDescent="0.25">
      <c r="A465" s="45"/>
      <c r="B465" s="65"/>
      <c r="C465" s="98"/>
      <c r="D465" s="392" t="s">
        <v>336</v>
      </c>
      <c r="E465" s="105"/>
      <c r="F465" s="70">
        <v>292364</v>
      </c>
      <c r="G465" s="71" t="s">
        <v>12</v>
      </c>
      <c r="H465" s="70">
        <v>1322810</v>
      </c>
      <c r="I465" s="76"/>
    </row>
    <row r="466" spans="1:10" s="77" customFormat="1" ht="12.75" customHeight="1" x14ac:dyDescent="0.25">
      <c r="A466" s="45"/>
      <c r="B466" s="65"/>
      <c r="C466" s="98">
        <v>4210</v>
      </c>
      <c r="D466" s="60" t="s">
        <v>38</v>
      </c>
      <c r="E466" s="105"/>
      <c r="F466" s="70">
        <v>50000</v>
      </c>
      <c r="G466" s="70">
        <v>3</v>
      </c>
      <c r="H466" s="70">
        <v>143997</v>
      </c>
      <c r="I466" s="76"/>
    </row>
    <row r="467" spans="1:10" s="77" customFormat="1" ht="12.75" customHeight="1" x14ac:dyDescent="0.25">
      <c r="A467" s="45"/>
      <c r="B467" s="65"/>
      <c r="C467" s="74">
        <v>4260</v>
      </c>
      <c r="D467" s="50" t="s">
        <v>39</v>
      </c>
      <c r="E467" s="105"/>
      <c r="F467" s="71" t="s">
        <v>12</v>
      </c>
      <c r="G467" s="70">
        <v>30000</v>
      </c>
      <c r="H467" s="70">
        <v>149000</v>
      </c>
      <c r="I467" s="76"/>
    </row>
    <row r="468" spans="1:10" s="77" customFormat="1" ht="12.75" customHeight="1" x14ac:dyDescent="0.25">
      <c r="A468" s="45"/>
      <c r="B468" s="65"/>
      <c r="C468" s="74">
        <v>4270</v>
      </c>
      <c r="D468" s="50" t="s">
        <v>257</v>
      </c>
      <c r="E468" s="105"/>
      <c r="F468" s="70">
        <v>10000</v>
      </c>
      <c r="G468" s="71" t="s">
        <v>12</v>
      </c>
      <c r="H468" s="70">
        <v>15000</v>
      </c>
      <c r="I468" s="76"/>
    </row>
    <row r="469" spans="1:10" s="77" customFormat="1" ht="12.75" customHeight="1" x14ac:dyDescent="0.25">
      <c r="A469" s="45"/>
      <c r="B469" s="65"/>
      <c r="C469" s="74">
        <v>4300</v>
      </c>
      <c r="D469" s="50" t="s">
        <v>40</v>
      </c>
      <c r="E469" s="105"/>
      <c r="F469" s="71" t="s">
        <v>12</v>
      </c>
      <c r="G469" s="70">
        <v>36446</v>
      </c>
      <c r="H469" s="70">
        <v>120214</v>
      </c>
      <c r="I469" s="76"/>
    </row>
    <row r="470" spans="1:10" s="77" customFormat="1" ht="12.75" customHeight="1" x14ac:dyDescent="0.25">
      <c r="A470" s="45"/>
      <c r="B470" s="65"/>
      <c r="C470" s="74">
        <v>4440</v>
      </c>
      <c r="D470" s="50" t="s">
        <v>261</v>
      </c>
      <c r="E470" s="105"/>
      <c r="F470" s="70">
        <v>1214</v>
      </c>
      <c r="G470" s="71" t="s">
        <v>12</v>
      </c>
      <c r="H470" s="70">
        <v>6202</v>
      </c>
      <c r="I470" s="76"/>
    </row>
    <row r="471" spans="1:10" s="77" customFormat="1" ht="12.75" customHeight="1" x14ac:dyDescent="0.25">
      <c r="A471" s="45"/>
      <c r="B471" s="65"/>
      <c r="C471" s="74">
        <v>4480</v>
      </c>
      <c r="D471" s="50" t="s">
        <v>327</v>
      </c>
      <c r="E471" s="105"/>
      <c r="F471" s="70">
        <v>5232</v>
      </c>
      <c r="G471" s="71" t="s">
        <v>12</v>
      </c>
      <c r="H471" s="70">
        <v>48092</v>
      </c>
      <c r="I471" s="76"/>
    </row>
    <row r="472" spans="1:10" s="77" customFormat="1" ht="12.75" customHeight="1" thickBot="1" x14ac:dyDescent="0.3">
      <c r="A472" s="45">
        <v>852</v>
      </c>
      <c r="B472" s="45"/>
      <c r="C472" s="46"/>
      <c r="D472" s="47" t="s">
        <v>20</v>
      </c>
      <c r="E472" s="63"/>
      <c r="F472" s="43">
        <f>SUM(F473)</f>
        <v>220000</v>
      </c>
      <c r="G472" s="43">
        <f>SUM(G473)</f>
        <v>240000</v>
      </c>
      <c r="H472" s="43">
        <v>400000</v>
      </c>
      <c r="I472" s="76"/>
    </row>
    <row r="473" spans="1:10" s="77" customFormat="1" ht="12.75" customHeight="1" thickTop="1" x14ac:dyDescent="0.25">
      <c r="A473" s="244"/>
      <c r="B473" s="65">
        <v>85205</v>
      </c>
      <c r="C473" s="46"/>
      <c r="D473" s="119" t="s">
        <v>252</v>
      </c>
      <c r="E473" s="80"/>
      <c r="F473" s="54">
        <f>SUM(F475)</f>
        <v>220000</v>
      </c>
      <c r="G473" s="54">
        <f>SUM(G475)</f>
        <v>240000</v>
      </c>
      <c r="H473" s="54">
        <v>400000</v>
      </c>
      <c r="I473" s="76"/>
    </row>
    <row r="474" spans="1:10" s="77" customFormat="1" ht="12.75" customHeight="1" x14ac:dyDescent="0.25">
      <c r="A474" s="351"/>
      <c r="B474" s="95"/>
      <c r="C474" s="109"/>
      <c r="D474" s="115" t="s">
        <v>337</v>
      </c>
      <c r="E474" s="381"/>
      <c r="F474" s="92"/>
      <c r="G474" s="92"/>
      <c r="H474" s="92"/>
      <c r="I474" s="76"/>
    </row>
    <row r="475" spans="1:10" s="77" customFormat="1" ht="12.75" customHeight="1" x14ac:dyDescent="0.25">
      <c r="A475" s="45"/>
      <c r="B475" s="65"/>
      <c r="C475" s="74"/>
      <c r="D475" s="83" t="s">
        <v>338</v>
      </c>
      <c r="E475" s="88"/>
      <c r="F475" s="91">
        <f>SUM(F476:F486)</f>
        <v>220000</v>
      </c>
      <c r="G475" s="91">
        <f>SUM(G476:G486)</f>
        <v>240000</v>
      </c>
      <c r="H475" s="91">
        <v>400000</v>
      </c>
      <c r="I475" s="76"/>
      <c r="J475" s="264"/>
    </row>
    <row r="476" spans="1:10" s="77" customFormat="1" ht="12.75" customHeight="1" x14ac:dyDescent="0.25">
      <c r="A476" s="45"/>
      <c r="B476" s="65"/>
      <c r="C476" s="74">
        <v>4010</v>
      </c>
      <c r="D476" s="50" t="s">
        <v>46</v>
      </c>
      <c r="E476" s="260"/>
      <c r="F476" s="71" t="s">
        <v>12</v>
      </c>
      <c r="G476" s="70">
        <v>73500</v>
      </c>
      <c r="H476" s="70">
        <v>52500</v>
      </c>
      <c r="I476" s="76"/>
    </row>
    <row r="477" spans="1:10" s="77" customFormat="1" ht="12.75" customHeight="1" x14ac:dyDescent="0.25">
      <c r="A477" s="45"/>
      <c r="B477" s="65"/>
      <c r="C477" s="74">
        <v>4040</v>
      </c>
      <c r="D477" s="50" t="s">
        <v>151</v>
      </c>
      <c r="E477" s="260"/>
      <c r="F477" s="71" t="s">
        <v>12</v>
      </c>
      <c r="G477" s="70">
        <v>1785</v>
      </c>
      <c r="H477" s="71" t="s">
        <v>12</v>
      </c>
      <c r="I477" s="76"/>
    </row>
    <row r="478" spans="1:10" s="77" customFormat="1" ht="12.75" customHeight="1" x14ac:dyDescent="0.25">
      <c r="A478" s="45"/>
      <c r="B478" s="65"/>
      <c r="C478" s="74">
        <v>4110</v>
      </c>
      <c r="D478" s="50" t="s">
        <v>256</v>
      </c>
      <c r="E478" s="260"/>
      <c r="F478" s="71" t="s">
        <v>12</v>
      </c>
      <c r="G478" s="70">
        <v>27493</v>
      </c>
      <c r="H478" s="85">
        <v>19643</v>
      </c>
      <c r="I478" s="76"/>
    </row>
    <row r="479" spans="1:10" s="77" customFormat="1" ht="12.75" customHeight="1" x14ac:dyDescent="0.25">
      <c r="A479" s="45"/>
      <c r="B479" s="65"/>
      <c r="C479" s="74">
        <v>4120</v>
      </c>
      <c r="D479" s="50" t="s">
        <v>48</v>
      </c>
      <c r="E479" s="260"/>
      <c r="F479" s="71"/>
      <c r="G479" s="70"/>
      <c r="H479" s="85"/>
      <c r="I479" s="76"/>
    </row>
    <row r="480" spans="1:10" s="77" customFormat="1" ht="12.75" customHeight="1" x14ac:dyDescent="0.25">
      <c r="A480" s="45"/>
      <c r="B480" s="65"/>
      <c r="C480" s="74"/>
      <c r="D480" s="50" t="s">
        <v>49</v>
      </c>
      <c r="E480" s="260"/>
      <c r="F480" s="71" t="s">
        <v>12</v>
      </c>
      <c r="G480" s="70">
        <v>3856</v>
      </c>
      <c r="H480" s="85">
        <v>2756</v>
      </c>
      <c r="I480" s="76"/>
    </row>
    <row r="481" spans="1:9" s="77" customFormat="1" ht="12.75" customHeight="1" x14ac:dyDescent="0.25">
      <c r="A481" s="45"/>
      <c r="B481" s="65"/>
      <c r="C481" s="116">
        <v>4170</v>
      </c>
      <c r="D481" s="117" t="s">
        <v>41</v>
      </c>
      <c r="E481" s="260"/>
      <c r="F481" s="71" t="s">
        <v>12</v>
      </c>
      <c r="G481" s="70">
        <v>84000</v>
      </c>
      <c r="H481" s="85">
        <v>60000</v>
      </c>
      <c r="I481" s="76"/>
    </row>
    <row r="482" spans="1:9" s="77" customFormat="1" ht="12.75" customHeight="1" x14ac:dyDescent="0.25">
      <c r="A482" s="45"/>
      <c r="B482" s="65"/>
      <c r="C482" s="98">
        <v>4210</v>
      </c>
      <c r="D482" s="60" t="s">
        <v>38</v>
      </c>
      <c r="E482" s="260"/>
      <c r="F482" s="71" t="s">
        <v>12</v>
      </c>
      <c r="G482" s="70">
        <v>1416</v>
      </c>
      <c r="H482" s="70">
        <v>10851</v>
      </c>
      <c r="I482" s="76"/>
    </row>
    <row r="483" spans="1:9" s="77" customFormat="1" ht="12.75" customHeight="1" x14ac:dyDescent="0.25">
      <c r="A483" s="45"/>
      <c r="B483" s="65"/>
      <c r="C483" s="116">
        <v>4220</v>
      </c>
      <c r="D483" s="117" t="s">
        <v>307</v>
      </c>
      <c r="E483" s="260"/>
      <c r="F483" s="71" t="s">
        <v>12</v>
      </c>
      <c r="G483" s="70">
        <v>10500</v>
      </c>
      <c r="H483" s="70">
        <v>7500</v>
      </c>
      <c r="I483" s="76"/>
    </row>
    <row r="484" spans="1:9" s="77" customFormat="1" ht="12.75" customHeight="1" x14ac:dyDescent="0.25">
      <c r="A484" s="45"/>
      <c r="B484" s="65"/>
      <c r="C484" s="74">
        <v>4260</v>
      </c>
      <c r="D484" s="50" t="s">
        <v>39</v>
      </c>
      <c r="E484" s="260"/>
      <c r="F484" s="71" t="s">
        <v>12</v>
      </c>
      <c r="G484" s="70">
        <v>17500</v>
      </c>
      <c r="H484" s="70">
        <v>12500</v>
      </c>
      <c r="I484" s="76"/>
    </row>
    <row r="485" spans="1:9" s="77" customFormat="1" ht="12.75" customHeight="1" x14ac:dyDescent="0.25">
      <c r="A485" s="45"/>
      <c r="B485" s="65"/>
      <c r="C485" s="74">
        <v>4270</v>
      </c>
      <c r="D485" s="50" t="s">
        <v>257</v>
      </c>
      <c r="E485" s="260"/>
      <c r="F485" s="70">
        <v>220000</v>
      </c>
      <c r="G485" s="71" t="s">
        <v>12</v>
      </c>
      <c r="H485" s="70">
        <v>220000</v>
      </c>
      <c r="I485" s="76"/>
    </row>
    <row r="486" spans="1:9" s="77" customFormat="1" ht="12.75" customHeight="1" x14ac:dyDescent="0.25">
      <c r="A486" s="45"/>
      <c r="B486" s="65"/>
      <c r="C486" s="74">
        <v>4300</v>
      </c>
      <c r="D486" s="50" t="s">
        <v>40</v>
      </c>
      <c r="E486" s="260"/>
      <c r="F486" s="71" t="s">
        <v>12</v>
      </c>
      <c r="G486" s="70">
        <v>19950</v>
      </c>
      <c r="H486" s="70">
        <v>14250</v>
      </c>
      <c r="I486" s="76"/>
    </row>
    <row r="487" spans="1:9" ht="3.75" customHeight="1" x14ac:dyDescent="0.25">
      <c r="A487" s="127"/>
      <c r="B487" s="127"/>
      <c r="C487" s="128"/>
      <c r="D487" s="129"/>
      <c r="E487" s="124"/>
      <c r="F487" s="54"/>
      <c r="G487" s="54"/>
      <c r="H487" s="113"/>
    </row>
    <row r="488" spans="1:9" ht="12.6" customHeight="1" x14ac:dyDescent="0.25"/>
    <row r="489" spans="1:9" ht="12.6" customHeight="1" x14ac:dyDescent="0.25"/>
    <row r="490" spans="1:9" ht="12.6" customHeight="1" x14ac:dyDescent="0.25"/>
    <row r="491" spans="1:9" ht="12.6" customHeight="1" x14ac:dyDescent="0.25"/>
    <row r="492" spans="1:9" ht="12.6" customHeight="1" x14ac:dyDescent="0.25"/>
    <row r="493" spans="1:9" ht="12.6" customHeight="1" x14ac:dyDescent="0.25"/>
    <row r="494" spans="1:9" ht="12.6" customHeight="1" x14ac:dyDescent="0.25"/>
    <row r="495" spans="1:9" ht="12.6" customHeight="1" x14ac:dyDescent="0.25"/>
    <row r="496" spans="1:9" ht="12.6" customHeight="1" x14ac:dyDescent="0.25"/>
    <row r="497" ht="12.6" customHeight="1" x14ac:dyDescent="0.25"/>
    <row r="498" ht="12.6" customHeight="1" x14ac:dyDescent="0.25"/>
    <row r="499" ht="12.6" customHeight="1" x14ac:dyDescent="0.25"/>
    <row r="500" ht="12.6" customHeight="1" x14ac:dyDescent="0.25"/>
    <row r="501" ht="12.6" customHeight="1" x14ac:dyDescent="0.25"/>
    <row r="502" ht="12.6" customHeight="1" x14ac:dyDescent="0.25"/>
    <row r="503" ht="12.6" customHeight="1" x14ac:dyDescent="0.25"/>
    <row r="504" ht="12.6" customHeight="1" x14ac:dyDescent="0.25"/>
    <row r="505" ht="12.6" customHeight="1" x14ac:dyDescent="0.25"/>
    <row r="506" ht="12.6" customHeight="1" x14ac:dyDescent="0.25"/>
    <row r="507" ht="12.6" customHeight="1" x14ac:dyDescent="0.25"/>
    <row r="508" ht="12.6" customHeight="1" x14ac:dyDescent="0.25"/>
    <row r="509" ht="12.6" customHeight="1" x14ac:dyDescent="0.25"/>
    <row r="510" ht="12.6" customHeight="1" x14ac:dyDescent="0.25"/>
    <row r="511" ht="12.6" customHeight="1" x14ac:dyDescent="0.25"/>
    <row r="512" ht="12.6" customHeight="1" x14ac:dyDescent="0.25"/>
    <row r="513" ht="12.6" customHeight="1" x14ac:dyDescent="0.25"/>
    <row r="514" ht="12.6" customHeight="1" x14ac:dyDescent="0.25"/>
    <row r="515" ht="12.6" customHeight="1" x14ac:dyDescent="0.25"/>
    <row r="516" ht="12.6" customHeight="1" x14ac:dyDescent="0.25"/>
    <row r="517" ht="12.6" customHeight="1" x14ac:dyDescent="0.25"/>
    <row r="518" ht="12.6" customHeight="1" x14ac:dyDescent="0.25"/>
    <row r="519" ht="12.6" customHeight="1" x14ac:dyDescent="0.25"/>
    <row r="520" ht="12.6" customHeight="1" x14ac:dyDescent="0.25"/>
    <row r="521" ht="12.6" customHeight="1" x14ac:dyDescent="0.25"/>
    <row r="522" ht="12.6" customHeight="1" x14ac:dyDescent="0.25"/>
    <row r="523" ht="12.6" customHeight="1" x14ac:dyDescent="0.25"/>
    <row r="524" ht="12.6" customHeight="1" x14ac:dyDescent="0.25"/>
    <row r="525" ht="12.6" customHeight="1" x14ac:dyDescent="0.25"/>
    <row r="526" ht="12.2" customHeight="1" x14ac:dyDescent="0.25"/>
    <row r="527" ht="12.2" customHeight="1" x14ac:dyDescent="0.25"/>
    <row r="528" ht="12.2" customHeight="1" x14ac:dyDescent="0.25"/>
    <row r="529" ht="12.95" customHeight="1" x14ac:dyDescent="0.25"/>
    <row r="530" ht="12.95" customHeight="1" x14ac:dyDescent="0.25"/>
    <row r="531" ht="12.95" customHeight="1" x14ac:dyDescent="0.25"/>
    <row r="532" ht="12.95" customHeight="1" x14ac:dyDescent="0.25"/>
    <row r="533" ht="12.95" customHeight="1" x14ac:dyDescent="0.25"/>
    <row r="534" ht="12.95" customHeight="1" x14ac:dyDescent="0.25"/>
    <row r="535" ht="12.95" customHeight="1" x14ac:dyDescent="0.25"/>
    <row r="536" ht="12.95" customHeight="1" x14ac:dyDescent="0.25"/>
    <row r="537" ht="12.95" customHeight="1" x14ac:dyDescent="0.25"/>
    <row r="538" ht="12.95" customHeight="1" x14ac:dyDescent="0.25"/>
    <row r="539" ht="12.95" customHeight="1" x14ac:dyDescent="0.25"/>
    <row r="540" ht="12.95" customHeight="1" x14ac:dyDescent="0.25"/>
    <row r="541" ht="12.95" customHeight="1" x14ac:dyDescent="0.25"/>
    <row r="542" ht="12.95" customHeight="1" x14ac:dyDescent="0.25"/>
    <row r="543" ht="12.95" customHeight="1" x14ac:dyDescent="0.25"/>
    <row r="544" ht="12.95" customHeight="1" x14ac:dyDescent="0.25"/>
    <row r="545" ht="12.95" customHeight="1" x14ac:dyDescent="0.25"/>
    <row r="546" ht="12.95" customHeight="1" x14ac:dyDescent="0.25"/>
    <row r="547" ht="12.95" customHeight="1" x14ac:dyDescent="0.25"/>
    <row r="548" ht="12.95" customHeight="1" x14ac:dyDescent="0.25"/>
    <row r="549" ht="12.95" customHeight="1" x14ac:dyDescent="0.25"/>
    <row r="550" ht="12.95" customHeight="1" x14ac:dyDescent="0.25"/>
    <row r="551" ht="12.95" customHeight="1" x14ac:dyDescent="0.25"/>
    <row r="552" ht="12.95" customHeight="1" x14ac:dyDescent="0.25"/>
    <row r="553" ht="12.95" customHeight="1" x14ac:dyDescent="0.25"/>
    <row r="554" ht="12.95" customHeight="1" x14ac:dyDescent="0.25"/>
    <row r="555" ht="12.95" customHeight="1" x14ac:dyDescent="0.25"/>
    <row r="556" ht="12.95" customHeight="1" x14ac:dyDescent="0.25"/>
    <row r="557" ht="12.95" customHeight="1" x14ac:dyDescent="0.25"/>
    <row r="558" ht="12.95" customHeight="1" x14ac:dyDescent="0.25"/>
    <row r="559" ht="12.95" customHeight="1" x14ac:dyDescent="0.25"/>
    <row r="560" ht="12.95" customHeight="1" x14ac:dyDescent="0.25"/>
    <row r="561" ht="12.95" customHeight="1" x14ac:dyDescent="0.25"/>
    <row r="562" ht="12.95" customHeight="1" x14ac:dyDescent="0.25"/>
    <row r="563" ht="12.95" customHeight="1" x14ac:dyDescent="0.25"/>
    <row r="564" ht="12.95" customHeight="1" x14ac:dyDescent="0.25"/>
    <row r="565" ht="12.95" customHeight="1" x14ac:dyDescent="0.25"/>
    <row r="566" ht="12.95" customHeight="1" x14ac:dyDescent="0.25"/>
    <row r="567" ht="12.95" customHeight="1" x14ac:dyDescent="0.25"/>
    <row r="568" ht="12.95" customHeight="1" x14ac:dyDescent="0.25"/>
    <row r="569" ht="12.95" customHeight="1" x14ac:dyDescent="0.25"/>
    <row r="570" ht="12.95" customHeight="1" x14ac:dyDescent="0.25"/>
    <row r="571" ht="12.95" customHeight="1" x14ac:dyDescent="0.25"/>
    <row r="572" ht="12.95" customHeight="1" x14ac:dyDescent="0.25"/>
    <row r="573" ht="12.95" customHeight="1" x14ac:dyDescent="0.25"/>
    <row r="574" ht="12.95" customHeight="1" x14ac:dyDescent="0.25"/>
    <row r="575" ht="12.95" customHeight="1" x14ac:dyDescent="0.25"/>
    <row r="576" ht="12.95" customHeight="1" x14ac:dyDescent="0.25"/>
    <row r="577" ht="12.95" customHeight="1" x14ac:dyDescent="0.25"/>
    <row r="578" ht="12.95" customHeight="1" x14ac:dyDescent="0.25"/>
    <row r="579" ht="12.95" customHeight="1" x14ac:dyDescent="0.25"/>
    <row r="580" ht="12.95" customHeight="1" x14ac:dyDescent="0.25"/>
    <row r="581" ht="12.95" customHeight="1" x14ac:dyDescent="0.25"/>
    <row r="582" ht="12.95" customHeight="1" x14ac:dyDescent="0.25"/>
    <row r="583" ht="12.95" customHeight="1" x14ac:dyDescent="0.25"/>
    <row r="584" ht="12.95" customHeight="1" x14ac:dyDescent="0.25"/>
    <row r="585" ht="12.95" customHeight="1" x14ac:dyDescent="0.25"/>
    <row r="586" ht="12.95" customHeight="1" x14ac:dyDescent="0.25"/>
    <row r="587" ht="12.95" customHeight="1" x14ac:dyDescent="0.25"/>
    <row r="588" ht="12.95" customHeight="1" x14ac:dyDescent="0.25"/>
    <row r="589" ht="12.95" customHeight="1" x14ac:dyDescent="0.25"/>
    <row r="590" ht="12.95" customHeight="1" x14ac:dyDescent="0.25"/>
    <row r="591" ht="12.95" customHeight="1" x14ac:dyDescent="0.25"/>
    <row r="592" ht="12.95" customHeight="1" x14ac:dyDescent="0.25"/>
    <row r="593" ht="12.95" customHeight="1" x14ac:dyDescent="0.25"/>
    <row r="594" ht="12.95" customHeight="1" x14ac:dyDescent="0.25"/>
    <row r="595" ht="12.95" customHeight="1" x14ac:dyDescent="0.25"/>
    <row r="596" ht="12.95" customHeight="1" x14ac:dyDescent="0.25"/>
    <row r="597" ht="12.95" customHeight="1" x14ac:dyDescent="0.25"/>
    <row r="598" ht="12.95" customHeight="1" x14ac:dyDescent="0.25"/>
    <row r="599" ht="12.95" customHeight="1" x14ac:dyDescent="0.25"/>
    <row r="600" ht="12.95" customHeight="1" x14ac:dyDescent="0.25"/>
    <row r="601" ht="12.95" customHeight="1" x14ac:dyDescent="0.25"/>
    <row r="602" ht="12.95" customHeight="1" x14ac:dyDescent="0.25"/>
    <row r="603" ht="12.95" customHeight="1" x14ac:dyDescent="0.25"/>
    <row r="604" ht="12.95" customHeight="1" x14ac:dyDescent="0.25"/>
    <row r="605" ht="12.95" customHeight="1" x14ac:dyDescent="0.25"/>
    <row r="606" ht="12.95" customHeight="1" x14ac:dyDescent="0.25"/>
    <row r="607" ht="12.9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</sheetData>
  <pageMargins left="0.51181102362204722" right="0.51181102362204722" top="0.74803149606299213" bottom="0.70866141732283472" header="0.31496062992125984" footer="0.31496062992125984"/>
  <pageSetup paperSize="9" orientation="portrait" r:id="rId1"/>
  <headerFooter>
    <oddFooter>Strona &amp;P</oddFooter>
  </headerFooter>
  <rowBreaks count="4" manualBreakCount="4">
    <brk id="53" max="16383" man="1"/>
    <brk id="278" max="16383" man="1"/>
    <brk id="334" max="16383" man="1"/>
    <brk id="4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zoomScale="110" zoomScaleNormal="110" workbookViewId="0"/>
  </sheetViews>
  <sheetFormatPr defaultRowHeight="14.25" x14ac:dyDescent="0.2"/>
  <cols>
    <col min="1" max="1" width="4.140625" style="2" customWidth="1"/>
    <col min="2" max="2" width="5.5703125" style="2" customWidth="1"/>
    <col min="3" max="3" width="59.5703125" style="3" customWidth="1"/>
    <col min="4" max="4" width="13" style="3" customWidth="1"/>
    <col min="5" max="5" width="12.5703125" style="3" customWidth="1"/>
    <col min="6" max="7" width="11.28515625" style="3" customWidth="1"/>
    <col min="8" max="8" width="11.42578125" style="3" customWidth="1"/>
    <col min="9" max="9" width="10.42578125" style="3" customWidth="1"/>
    <col min="10" max="10" width="10.7109375" style="3" customWidth="1"/>
    <col min="11" max="11" width="9" style="3" customWidth="1"/>
    <col min="12" max="12" width="13.42578125" style="4" customWidth="1"/>
    <col min="13" max="13" width="9.140625" style="3"/>
    <col min="14" max="14" width="13" style="3" customWidth="1"/>
    <col min="15" max="258" width="9.140625" style="3"/>
    <col min="259" max="259" width="4.140625" style="3" customWidth="1"/>
    <col min="260" max="260" width="5.5703125" style="3" customWidth="1"/>
    <col min="261" max="261" width="59.5703125" style="3" customWidth="1"/>
    <col min="262" max="263" width="11.28515625" style="3" customWidth="1"/>
    <col min="264" max="264" width="10.5703125" style="3" customWidth="1"/>
    <col min="265" max="265" width="10.42578125" style="3" customWidth="1"/>
    <col min="266" max="266" width="10.7109375" style="3" customWidth="1"/>
    <col min="267" max="267" width="9" style="3" customWidth="1"/>
    <col min="268" max="268" width="11.5703125" style="3" customWidth="1"/>
    <col min="269" max="269" width="9.140625" style="3"/>
    <col min="270" max="270" width="13" style="3" customWidth="1"/>
    <col min="271" max="514" width="9.140625" style="3"/>
    <col min="515" max="515" width="4.140625" style="3" customWidth="1"/>
    <col min="516" max="516" width="5.5703125" style="3" customWidth="1"/>
    <col min="517" max="517" width="59.5703125" style="3" customWidth="1"/>
    <col min="518" max="519" width="11.28515625" style="3" customWidth="1"/>
    <col min="520" max="520" width="10.5703125" style="3" customWidth="1"/>
    <col min="521" max="521" width="10.42578125" style="3" customWidth="1"/>
    <col min="522" max="522" width="10.7109375" style="3" customWidth="1"/>
    <col min="523" max="523" width="9" style="3" customWidth="1"/>
    <col min="524" max="524" width="11.5703125" style="3" customWidth="1"/>
    <col min="525" max="525" width="9.140625" style="3"/>
    <col min="526" max="526" width="13" style="3" customWidth="1"/>
    <col min="527" max="770" width="9.140625" style="3"/>
    <col min="771" max="771" width="4.140625" style="3" customWidth="1"/>
    <col min="772" max="772" width="5.5703125" style="3" customWidth="1"/>
    <col min="773" max="773" width="59.5703125" style="3" customWidth="1"/>
    <col min="774" max="775" width="11.28515625" style="3" customWidth="1"/>
    <col min="776" max="776" width="10.5703125" style="3" customWidth="1"/>
    <col min="777" max="777" width="10.42578125" style="3" customWidth="1"/>
    <col min="778" max="778" width="10.7109375" style="3" customWidth="1"/>
    <col min="779" max="779" width="9" style="3" customWidth="1"/>
    <col min="780" max="780" width="11.5703125" style="3" customWidth="1"/>
    <col min="781" max="781" width="9.140625" style="3"/>
    <col min="782" max="782" width="13" style="3" customWidth="1"/>
    <col min="783" max="1026" width="9.140625" style="3"/>
    <col min="1027" max="1027" width="4.140625" style="3" customWidth="1"/>
    <col min="1028" max="1028" width="5.5703125" style="3" customWidth="1"/>
    <col min="1029" max="1029" width="59.5703125" style="3" customWidth="1"/>
    <col min="1030" max="1031" width="11.28515625" style="3" customWidth="1"/>
    <col min="1032" max="1032" width="10.5703125" style="3" customWidth="1"/>
    <col min="1033" max="1033" width="10.42578125" style="3" customWidth="1"/>
    <col min="1034" max="1034" width="10.7109375" style="3" customWidth="1"/>
    <col min="1035" max="1035" width="9" style="3" customWidth="1"/>
    <col min="1036" max="1036" width="11.5703125" style="3" customWidth="1"/>
    <col min="1037" max="1037" width="9.140625" style="3"/>
    <col min="1038" max="1038" width="13" style="3" customWidth="1"/>
    <col min="1039" max="1282" width="9.140625" style="3"/>
    <col min="1283" max="1283" width="4.140625" style="3" customWidth="1"/>
    <col min="1284" max="1284" width="5.5703125" style="3" customWidth="1"/>
    <col min="1285" max="1285" width="59.5703125" style="3" customWidth="1"/>
    <col min="1286" max="1287" width="11.28515625" style="3" customWidth="1"/>
    <col min="1288" max="1288" width="10.5703125" style="3" customWidth="1"/>
    <col min="1289" max="1289" width="10.42578125" style="3" customWidth="1"/>
    <col min="1290" max="1290" width="10.7109375" style="3" customWidth="1"/>
    <col min="1291" max="1291" width="9" style="3" customWidth="1"/>
    <col min="1292" max="1292" width="11.5703125" style="3" customWidth="1"/>
    <col min="1293" max="1293" width="9.140625" style="3"/>
    <col min="1294" max="1294" width="13" style="3" customWidth="1"/>
    <col min="1295" max="1538" width="9.140625" style="3"/>
    <col min="1539" max="1539" width="4.140625" style="3" customWidth="1"/>
    <col min="1540" max="1540" width="5.5703125" style="3" customWidth="1"/>
    <col min="1541" max="1541" width="59.5703125" style="3" customWidth="1"/>
    <col min="1542" max="1543" width="11.28515625" style="3" customWidth="1"/>
    <col min="1544" max="1544" width="10.5703125" style="3" customWidth="1"/>
    <col min="1545" max="1545" width="10.42578125" style="3" customWidth="1"/>
    <col min="1546" max="1546" width="10.7109375" style="3" customWidth="1"/>
    <col min="1547" max="1547" width="9" style="3" customWidth="1"/>
    <col min="1548" max="1548" width="11.5703125" style="3" customWidth="1"/>
    <col min="1549" max="1549" width="9.140625" style="3"/>
    <col min="1550" max="1550" width="13" style="3" customWidth="1"/>
    <col min="1551" max="1794" width="9.140625" style="3"/>
    <col min="1795" max="1795" width="4.140625" style="3" customWidth="1"/>
    <col min="1796" max="1796" width="5.5703125" style="3" customWidth="1"/>
    <col min="1797" max="1797" width="59.5703125" style="3" customWidth="1"/>
    <col min="1798" max="1799" width="11.28515625" style="3" customWidth="1"/>
    <col min="1800" max="1800" width="10.5703125" style="3" customWidth="1"/>
    <col min="1801" max="1801" width="10.42578125" style="3" customWidth="1"/>
    <col min="1802" max="1802" width="10.7109375" style="3" customWidth="1"/>
    <col min="1803" max="1803" width="9" style="3" customWidth="1"/>
    <col min="1804" max="1804" width="11.5703125" style="3" customWidth="1"/>
    <col min="1805" max="1805" width="9.140625" style="3"/>
    <col min="1806" max="1806" width="13" style="3" customWidth="1"/>
    <col min="1807" max="2050" width="9.140625" style="3"/>
    <col min="2051" max="2051" width="4.140625" style="3" customWidth="1"/>
    <col min="2052" max="2052" width="5.5703125" style="3" customWidth="1"/>
    <col min="2053" max="2053" width="59.5703125" style="3" customWidth="1"/>
    <col min="2054" max="2055" width="11.28515625" style="3" customWidth="1"/>
    <col min="2056" max="2056" width="10.5703125" style="3" customWidth="1"/>
    <col min="2057" max="2057" width="10.42578125" style="3" customWidth="1"/>
    <col min="2058" max="2058" width="10.7109375" style="3" customWidth="1"/>
    <col min="2059" max="2059" width="9" style="3" customWidth="1"/>
    <col min="2060" max="2060" width="11.5703125" style="3" customWidth="1"/>
    <col min="2061" max="2061" width="9.140625" style="3"/>
    <col min="2062" max="2062" width="13" style="3" customWidth="1"/>
    <col min="2063" max="2306" width="9.140625" style="3"/>
    <col min="2307" max="2307" width="4.140625" style="3" customWidth="1"/>
    <col min="2308" max="2308" width="5.5703125" style="3" customWidth="1"/>
    <col min="2309" max="2309" width="59.5703125" style="3" customWidth="1"/>
    <col min="2310" max="2311" width="11.28515625" style="3" customWidth="1"/>
    <col min="2312" max="2312" width="10.5703125" style="3" customWidth="1"/>
    <col min="2313" max="2313" width="10.42578125" style="3" customWidth="1"/>
    <col min="2314" max="2314" width="10.7109375" style="3" customWidth="1"/>
    <col min="2315" max="2315" width="9" style="3" customWidth="1"/>
    <col min="2316" max="2316" width="11.5703125" style="3" customWidth="1"/>
    <col min="2317" max="2317" width="9.140625" style="3"/>
    <col min="2318" max="2318" width="13" style="3" customWidth="1"/>
    <col min="2319" max="2562" width="9.140625" style="3"/>
    <col min="2563" max="2563" width="4.140625" style="3" customWidth="1"/>
    <col min="2564" max="2564" width="5.5703125" style="3" customWidth="1"/>
    <col min="2565" max="2565" width="59.5703125" style="3" customWidth="1"/>
    <col min="2566" max="2567" width="11.28515625" style="3" customWidth="1"/>
    <col min="2568" max="2568" width="10.5703125" style="3" customWidth="1"/>
    <col min="2569" max="2569" width="10.42578125" style="3" customWidth="1"/>
    <col min="2570" max="2570" width="10.7109375" style="3" customWidth="1"/>
    <col min="2571" max="2571" width="9" style="3" customWidth="1"/>
    <col min="2572" max="2572" width="11.5703125" style="3" customWidth="1"/>
    <col min="2573" max="2573" width="9.140625" style="3"/>
    <col min="2574" max="2574" width="13" style="3" customWidth="1"/>
    <col min="2575" max="2818" width="9.140625" style="3"/>
    <col min="2819" max="2819" width="4.140625" style="3" customWidth="1"/>
    <col min="2820" max="2820" width="5.5703125" style="3" customWidth="1"/>
    <col min="2821" max="2821" width="59.5703125" style="3" customWidth="1"/>
    <col min="2822" max="2823" width="11.28515625" style="3" customWidth="1"/>
    <col min="2824" max="2824" width="10.5703125" style="3" customWidth="1"/>
    <col min="2825" max="2825" width="10.42578125" style="3" customWidth="1"/>
    <col min="2826" max="2826" width="10.7109375" style="3" customWidth="1"/>
    <col min="2827" max="2827" width="9" style="3" customWidth="1"/>
    <col min="2828" max="2828" width="11.5703125" style="3" customWidth="1"/>
    <col min="2829" max="2829" width="9.140625" style="3"/>
    <col min="2830" max="2830" width="13" style="3" customWidth="1"/>
    <col min="2831" max="3074" width="9.140625" style="3"/>
    <col min="3075" max="3075" width="4.140625" style="3" customWidth="1"/>
    <col min="3076" max="3076" width="5.5703125" style="3" customWidth="1"/>
    <col min="3077" max="3077" width="59.5703125" style="3" customWidth="1"/>
    <col min="3078" max="3079" width="11.28515625" style="3" customWidth="1"/>
    <col min="3080" max="3080" width="10.5703125" style="3" customWidth="1"/>
    <col min="3081" max="3081" width="10.42578125" style="3" customWidth="1"/>
    <col min="3082" max="3082" width="10.7109375" style="3" customWidth="1"/>
    <col min="3083" max="3083" width="9" style="3" customWidth="1"/>
    <col min="3084" max="3084" width="11.5703125" style="3" customWidth="1"/>
    <col min="3085" max="3085" width="9.140625" style="3"/>
    <col min="3086" max="3086" width="13" style="3" customWidth="1"/>
    <col min="3087" max="3330" width="9.140625" style="3"/>
    <col min="3331" max="3331" width="4.140625" style="3" customWidth="1"/>
    <col min="3332" max="3332" width="5.5703125" style="3" customWidth="1"/>
    <col min="3333" max="3333" width="59.5703125" style="3" customWidth="1"/>
    <col min="3334" max="3335" width="11.28515625" style="3" customWidth="1"/>
    <col min="3336" max="3336" width="10.5703125" style="3" customWidth="1"/>
    <col min="3337" max="3337" width="10.42578125" style="3" customWidth="1"/>
    <col min="3338" max="3338" width="10.7109375" style="3" customWidth="1"/>
    <col min="3339" max="3339" width="9" style="3" customWidth="1"/>
    <col min="3340" max="3340" width="11.5703125" style="3" customWidth="1"/>
    <col min="3341" max="3341" width="9.140625" style="3"/>
    <col min="3342" max="3342" width="13" style="3" customWidth="1"/>
    <col min="3343" max="3586" width="9.140625" style="3"/>
    <col min="3587" max="3587" width="4.140625" style="3" customWidth="1"/>
    <col min="3588" max="3588" width="5.5703125" style="3" customWidth="1"/>
    <col min="3589" max="3589" width="59.5703125" style="3" customWidth="1"/>
    <col min="3590" max="3591" width="11.28515625" style="3" customWidth="1"/>
    <col min="3592" max="3592" width="10.5703125" style="3" customWidth="1"/>
    <col min="3593" max="3593" width="10.42578125" style="3" customWidth="1"/>
    <col min="3594" max="3594" width="10.7109375" style="3" customWidth="1"/>
    <col min="3595" max="3595" width="9" style="3" customWidth="1"/>
    <col min="3596" max="3596" width="11.5703125" style="3" customWidth="1"/>
    <col min="3597" max="3597" width="9.140625" style="3"/>
    <col min="3598" max="3598" width="13" style="3" customWidth="1"/>
    <col min="3599" max="3842" width="9.140625" style="3"/>
    <col min="3843" max="3843" width="4.140625" style="3" customWidth="1"/>
    <col min="3844" max="3844" width="5.5703125" style="3" customWidth="1"/>
    <col min="3845" max="3845" width="59.5703125" style="3" customWidth="1"/>
    <col min="3846" max="3847" width="11.28515625" style="3" customWidth="1"/>
    <col min="3848" max="3848" width="10.5703125" style="3" customWidth="1"/>
    <col min="3849" max="3849" width="10.42578125" style="3" customWidth="1"/>
    <col min="3850" max="3850" width="10.7109375" style="3" customWidth="1"/>
    <col min="3851" max="3851" width="9" style="3" customWidth="1"/>
    <col min="3852" max="3852" width="11.5703125" style="3" customWidth="1"/>
    <col min="3853" max="3853" width="9.140625" style="3"/>
    <col min="3854" max="3854" width="13" style="3" customWidth="1"/>
    <col min="3855" max="4098" width="9.140625" style="3"/>
    <col min="4099" max="4099" width="4.140625" style="3" customWidth="1"/>
    <col min="4100" max="4100" width="5.5703125" style="3" customWidth="1"/>
    <col min="4101" max="4101" width="59.5703125" style="3" customWidth="1"/>
    <col min="4102" max="4103" width="11.28515625" style="3" customWidth="1"/>
    <col min="4104" max="4104" width="10.5703125" style="3" customWidth="1"/>
    <col min="4105" max="4105" width="10.42578125" style="3" customWidth="1"/>
    <col min="4106" max="4106" width="10.7109375" style="3" customWidth="1"/>
    <col min="4107" max="4107" width="9" style="3" customWidth="1"/>
    <col min="4108" max="4108" width="11.5703125" style="3" customWidth="1"/>
    <col min="4109" max="4109" width="9.140625" style="3"/>
    <col min="4110" max="4110" width="13" style="3" customWidth="1"/>
    <col min="4111" max="4354" width="9.140625" style="3"/>
    <col min="4355" max="4355" width="4.140625" style="3" customWidth="1"/>
    <col min="4356" max="4356" width="5.5703125" style="3" customWidth="1"/>
    <col min="4357" max="4357" width="59.5703125" style="3" customWidth="1"/>
    <col min="4358" max="4359" width="11.28515625" style="3" customWidth="1"/>
    <col min="4360" max="4360" width="10.5703125" style="3" customWidth="1"/>
    <col min="4361" max="4361" width="10.42578125" style="3" customWidth="1"/>
    <col min="4362" max="4362" width="10.7109375" style="3" customWidth="1"/>
    <col min="4363" max="4363" width="9" style="3" customWidth="1"/>
    <col min="4364" max="4364" width="11.5703125" style="3" customWidth="1"/>
    <col min="4365" max="4365" width="9.140625" style="3"/>
    <col min="4366" max="4366" width="13" style="3" customWidth="1"/>
    <col min="4367" max="4610" width="9.140625" style="3"/>
    <col min="4611" max="4611" width="4.140625" style="3" customWidth="1"/>
    <col min="4612" max="4612" width="5.5703125" style="3" customWidth="1"/>
    <col min="4613" max="4613" width="59.5703125" style="3" customWidth="1"/>
    <col min="4614" max="4615" width="11.28515625" style="3" customWidth="1"/>
    <col min="4616" max="4616" width="10.5703125" style="3" customWidth="1"/>
    <col min="4617" max="4617" width="10.42578125" style="3" customWidth="1"/>
    <col min="4618" max="4618" width="10.7109375" style="3" customWidth="1"/>
    <col min="4619" max="4619" width="9" style="3" customWidth="1"/>
    <col min="4620" max="4620" width="11.5703125" style="3" customWidth="1"/>
    <col min="4621" max="4621" width="9.140625" style="3"/>
    <col min="4622" max="4622" width="13" style="3" customWidth="1"/>
    <col min="4623" max="4866" width="9.140625" style="3"/>
    <col min="4867" max="4867" width="4.140625" style="3" customWidth="1"/>
    <col min="4868" max="4868" width="5.5703125" style="3" customWidth="1"/>
    <col min="4869" max="4869" width="59.5703125" style="3" customWidth="1"/>
    <col min="4870" max="4871" width="11.28515625" style="3" customWidth="1"/>
    <col min="4872" max="4872" width="10.5703125" style="3" customWidth="1"/>
    <col min="4873" max="4873" width="10.42578125" style="3" customWidth="1"/>
    <col min="4874" max="4874" width="10.7109375" style="3" customWidth="1"/>
    <col min="4875" max="4875" width="9" style="3" customWidth="1"/>
    <col min="4876" max="4876" width="11.5703125" style="3" customWidth="1"/>
    <col min="4877" max="4877" width="9.140625" style="3"/>
    <col min="4878" max="4878" width="13" style="3" customWidth="1"/>
    <col min="4879" max="5122" width="9.140625" style="3"/>
    <col min="5123" max="5123" width="4.140625" style="3" customWidth="1"/>
    <col min="5124" max="5124" width="5.5703125" style="3" customWidth="1"/>
    <col min="5125" max="5125" width="59.5703125" style="3" customWidth="1"/>
    <col min="5126" max="5127" width="11.28515625" style="3" customWidth="1"/>
    <col min="5128" max="5128" width="10.5703125" style="3" customWidth="1"/>
    <col min="5129" max="5129" width="10.42578125" style="3" customWidth="1"/>
    <col min="5130" max="5130" width="10.7109375" style="3" customWidth="1"/>
    <col min="5131" max="5131" width="9" style="3" customWidth="1"/>
    <col min="5132" max="5132" width="11.5703125" style="3" customWidth="1"/>
    <col min="5133" max="5133" width="9.140625" style="3"/>
    <col min="5134" max="5134" width="13" style="3" customWidth="1"/>
    <col min="5135" max="5378" width="9.140625" style="3"/>
    <col min="5379" max="5379" width="4.140625" style="3" customWidth="1"/>
    <col min="5380" max="5380" width="5.5703125" style="3" customWidth="1"/>
    <col min="5381" max="5381" width="59.5703125" style="3" customWidth="1"/>
    <col min="5382" max="5383" width="11.28515625" style="3" customWidth="1"/>
    <col min="5384" max="5384" width="10.5703125" style="3" customWidth="1"/>
    <col min="5385" max="5385" width="10.42578125" style="3" customWidth="1"/>
    <col min="5386" max="5386" width="10.7109375" style="3" customWidth="1"/>
    <col min="5387" max="5387" width="9" style="3" customWidth="1"/>
    <col min="5388" max="5388" width="11.5703125" style="3" customWidth="1"/>
    <col min="5389" max="5389" width="9.140625" style="3"/>
    <col min="5390" max="5390" width="13" style="3" customWidth="1"/>
    <col min="5391" max="5634" width="9.140625" style="3"/>
    <col min="5635" max="5635" width="4.140625" style="3" customWidth="1"/>
    <col min="5636" max="5636" width="5.5703125" style="3" customWidth="1"/>
    <col min="5637" max="5637" width="59.5703125" style="3" customWidth="1"/>
    <col min="5638" max="5639" width="11.28515625" style="3" customWidth="1"/>
    <col min="5640" max="5640" width="10.5703125" style="3" customWidth="1"/>
    <col min="5641" max="5641" width="10.42578125" style="3" customWidth="1"/>
    <col min="5642" max="5642" width="10.7109375" style="3" customWidth="1"/>
    <col min="5643" max="5643" width="9" style="3" customWidth="1"/>
    <col min="5644" max="5644" width="11.5703125" style="3" customWidth="1"/>
    <col min="5645" max="5645" width="9.140625" style="3"/>
    <col min="5646" max="5646" width="13" style="3" customWidth="1"/>
    <col min="5647" max="5890" width="9.140625" style="3"/>
    <col min="5891" max="5891" width="4.140625" style="3" customWidth="1"/>
    <col min="5892" max="5892" width="5.5703125" style="3" customWidth="1"/>
    <col min="5893" max="5893" width="59.5703125" style="3" customWidth="1"/>
    <col min="5894" max="5895" width="11.28515625" style="3" customWidth="1"/>
    <col min="5896" max="5896" width="10.5703125" style="3" customWidth="1"/>
    <col min="5897" max="5897" width="10.42578125" style="3" customWidth="1"/>
    <col min="5898" max="5898" width="10.7109375" style="3" customWidth="1"/>
    <col min="5899" max="5899" width="9" style="3" customWidth="1"/>
    <col min="5900" max="5900" width="11.5703125" style="3" customWidth="1"/>
    <col min="5901" max="5901" width="9.140625" style="3"/>
    <col min="5902" max="5902" width="13" style="3" customWidth="1"/>
    <col min="5903" max="6146" width="9.140625" style="3"/>
    <col min="6147" max="6147" width="4.140625" style="3" customWidth="1"/>
    <col min="6148" max="6148" width="5.5703125" style="3" customWidth="1"/>
    <col min="6149" max="6149" width="59.5703125" style="3" customWidth="1"/>
    <col min="6150" max="6151" width="11.28515625" style="3" customWidth="1"/>
    <col min="6152" max="6152" width="10.5703125" style="3" customWidth="1"/>
    <col min="6153" max="6153" width="10.42578125" style="3" customWidth="1"/>
    <col min="6154" max="6154" width="10.7109375" style="3" customWidth="1"/>
    <col min="6155" max="6155" width="9" style="3" customWidth="1"/>
    <col min="6156" max="6156" width="11.5703125" style="3" customWidth="1"/>
    <col min="6157" max="6157" width="9.140625" style="3"/>
    <col min="6158" max="6158" width="13" style="3" customWidth="1"/>
    <col min="6159" max="6402" width="9.140625" style="3"/>
    <col min="6403" max="6403" width="4.140625" style="3" customWidth="1"/>
    <col min="6404" max="6404" width="5.5703125" style="3" customWidth="1"/>
    <col min="6405" max="6405" width="59.5703125" style="3" customWidth="1"/>
    <col min="6406" max="6407" width="11.28515625" style="3" customWidth="1"/>
    <col min="6408" max="6408" width="10.5703125" style="3" customWidth="1"/>
    <col min="6409" max="6409" width="10.42578125" style="3" customWidth="1"/>
    <col min="6410" max="6410" width="10.7109375" style="3" customWidth="1"/>
    <col min="6411" max="6411" width="9" style="3" customWidth="1"/>
    <col min="6412" max="6412" width="11.5703125" style="3" customWidth="1"/>
    <col min="6413" max="6413" width="9.140625" style="3"/>
    <col min="6414" max="6414" width="13" style="3" customWidth="1"/>
    <col min="6415" max="6658" width="9.140625" style="3"/>
    <col min="6659" max="6659" width="4.140625" style="3" customWidth="1"/>
    <col min="6660" max="6660" width="5.5703125" style="3" customWidth="1"/>
    <col min="6661" max="6661" width="59.5703125" style="3" customWidth="1"/>
    <col min="6662" max="6663" width="11.28515625" style="3" customWidth="1"/>
    <col min="6664" max="6664" width="10.5703125" style="3" customWidth="1"/>
    <col min="6665" max="6665" width="10.42578125" style="3" customWidth="1"/>
    <col min="6666" max="6666" width="10.7109375" style="3" customWidth="1"/>
    <col min="6667" max="6667" width="9" style="3" customWidth="1"/>
    <col min="6668" max="6668" width="11.5703125" style="3" customWidth="1"/>
    <col min="6669" max="6669" width="9.140625" style="3"/>
    <col min="6670" max="6670" width="13" style="3" customWidth="1"/>
    <col min="6671" max="6914" width="9.140625" style="3"/>
    <col min="6915" max="6915" width="4.140625" style="3" customWidth="1"/>
    <col min="6916" max="6916" width="5.5703125" style="3" customWidth="1"/>
    <col min="6917" max="6917" width="59.5703125" style="3" customWidth="1"/>
    <col min="6918" max="6919" width="11.28515625" style="3" customWidth="1"/>
    <col min="6920" max="6920" width="10.5703125" style="3" customWidth="1"/>
    <col min="6921" max="6921" width="10.42578125" style="3" customWidth="1"/>
    <col min="6922" max="6922" width="10.7109375" style="3" customWidth="1"/>
    <col min="6923" max="6923" width="9" style="3" customWidth="1"/>
    <col min="6924" max="6924" width="11.5703125" style="3" customWidth="1"/>
    <col min="6925" max="6925" width="9.140625" style="3"/>
    <col min="6926" max="6926" width="13" style="3" customWidth="1"/>
    <col min="6927" max="7170" width="9.140625" style="3"/>
    <col min="7171" max="7171" width="4.140625" style="3" customWidth="1"/>
    <col min="7172" max="7172" width="5.5703125" style="3" customWidth="1"/>
    <col min="7173" max="7173" width="59.5703125" style="3" customWidth="1"/>
    <col min="7174" max="7175" width="11.28515625" style="3" customWidth="1"/>
    <col min="7176" max="7176" width="10.5703125" style="3" customWidth="1"/>
    <col min="7177" max="7177" width="10.42578125" style="3" customWidth="1"/>
    <col min="7178" max="7178" width="10.7109375" style="3" customWidth="1"/>
    <col min="7179" max="7179" width="9" style="3" customWidth="1"/>
    <col min="7180" max="7180" width="11.5703125" style="3" customWidth="1"/>
    <col min="7181" max="7181" width="9.140625" style="3"/>
    <col min="7182" max="7182" width="13" style="3" customWidth="1"/>
    <col min="7183" max="7426" width="9.140625" style="3"/>
    <col min="7427" max="7427" width="4.140625" style="3" customWidth="1"/>
    <col min="7428" max="7428" width="5.5703125" style="3" customWidth="1"/>
    <col min="7429" max="7429" width="59.5703125" style="3" customWidth="1"/>
    <col min="7430" max="7431" width="11.28515625" style="3" customWidth="1"/>
    <col min="7432" max="7432" width="10.5703125" style="3" customWidth="1"/>
    <col min="7433" max="7433" width="10.42578125" style="3" customWidth="1"/>
    <col min="7434" max="7434" width="10.7109375" style="3" customWidth="1"/>
    <col min="7435" max="7435" width="9" style="3" customWidth="1"/>
    <col min="7436" max="7436" width="11.5703125" style="3" customWidth="1"/>
    <col min="7437" max="7437" width="9.140625" style="3"/>
    <col min="7438" max="7438" width="13" style="3" customWidth="1"/>
    <col min="7439" max="7682" width="9.140625" style="3"/>
    <col min="7683" max="7683" width="4.140625" style="3" customWidth="1"/>
    <col min="7684" max="7684" width="5.5703125" style="3" customWidth="1"/>
    <col min="7685" max="7685" width="59.5703125" style="3" customWidth="1"/>
    <col min="7686" max="7687" width="11.28515625" style="3" customWidth="1"/>
    <col min="7688" max="7688" width="10.5703125" style="3" customWidth="1"/>
    <col min="7689" max="7689" width="10.42578125" style="3" customWidth="1"/>
    <col min="7690" max="7690" width="10.7109375" style="3" customWidth="1"/>
    <col min="7691" max="7691" width="9" style="3" customWidth="1"/>
    <col min="7692" max="7692" width="11.5703125" style="3" customWidth="1"/>
    <col min="7693" max="7693" width="9.140625" style="3"/>
    <col min="7694" max="7694" width="13" style="3" customWidth="1"/>
    <col min="7695" max="7938" width="9.140625" style="3"/>
    <col min="7939" max="7939" width="4.140625" style="3" customWidth="1"/>
    <col min="7940" max="7940" width="5.5703125" style="3" customWidth="1"/>
    <col min="7941" max="7941" width="59.5703125" style="3" customWidth="1"/>
    <col min="7942" max="7943" width="11.28515625" style="3" customWidth="1"/>
    <col min="7944" max="7944" width="10.5703125" style="3" customWidth="1"/>
    <col min="7945" max="7945" width="10.42578125" style="3" customWidth="1"/>
    <col min="7946" max="7946" width="10.7109375" style="3" customWidth="1"/>
    <col min="7947" max="7947" width="9" style="3" customWidth="1"/>
    <col min="7948" max="7948" width="11.5703125" style="3" customWidth="1"/>
    <col min="7949" max="7949" width="9.140625" style="3"/>
    <col min="7950" max="7950" width="13" style="3" customWidth="1"/>
    <col min="7951" max="8194" width="9.140625" style="3"/>
    <col min="8195" max="8195" width="4.140625" style="3" customWidth="1"/>
    <col min="8196" max="8196" width="5.5703125" style="3" customWidth="1"/>
    <col min="8197" max="8197" width="59.5703125" style="3" customWidth="1"/>
    <col min="8198" max="8199" width="11.28515625" style="3" customWidth="1"/>
    <col min="8200" max="8200" width="10.5703125" style="3" customWidth="1"/>
    <col min="8201" max="8201" width="10.42578125" style="3" customWidth="1"/>
    <col min="8202" max="8202" width="10.7109375" style="3" customWidth="1"/>
    <col min="8203" max="8203" width="9" style="3" customWidth="1"/>
    <col min="8204" max="8204" width="11.5703125" style="3" customWidth="1"/>
    <col min="8205" max="8205" width="9.140625" style="3"/>
    <col min="8206" max="8206" width="13" style="3" customWidth="1"/>
    <col min="8207" max="8450" width="9.140625" style="3"/>
    <col min="8451" max="8451" width="4.140625" style="3" customWidth="1"/>
    <col min="8452" max="8452" width="5.5703125" style="3" customWidth="1"/>
    <col min="8453" max="8453" width="59.5703125" style="3" customWidth="1"/>
    <col min="8454" max="8455" width="11.28515625" style="3" customWidth="1"/>
    <col min="8456" max="8456" width="10.5703125" style="3" customWidth="1"/>
    <col min="8457" max="8457" width="10.42578125" style="3" customWidth="1"/>
    <col min="8458" max="8458" width="10.7109375" style="3" customWidth="1"/>
    <col min="8459" max="8459" width="9" style="3" customWidth="1"/>
    <col min="8460" max="8460" width="11.5703125" style="3" customWidth="1"/>
    <col min="8461" max="8461" width="9.140625" style="3"/>
    <col min="8462" max="8462" width="13" style="3" customWidth="1"/>
    <col min="8463" max="8706" width="9.140625" style="3"/>
    <col min="8707" max="8707" width="4.140625" style="3" customWidth="1"/>
    <col min="8708" max="8708" width="5.5703125" style="3" customWidth="1"/>
    <col min="8709" max="8709" width="59.5703125" style="3" customWidth="1"/>
    <col min="8710" max="8711" width="11.28515625" style="3" customWidth="1"/>
    <col min="8712" max="8712" width="10.5703125" style="3" customWidth="1"/>
    <col min="8713" max="8713" width="10.42578125" style="3" customWidth="1"/>
    <col min="8714" max="8714" width="10.7109375" style="3" customWidth="1"/>
    <col min="8715" max="8715" width="9" style="3" customWidth="1"/>
    <col min="8716" max="8716" width="11.5703125" style="3" customWidth="1"/>
    <col min="8717" max="8717" width="9.140625" style="3"/>
    <col min="8718" max="8718" width="13" style="3" customWidth="1"/>
    <col min="8719" max="8962" width="9.140625" style="3"/>
    <col min="8963" max="8963" width="4.140625" style="3" customWidth="1"/>
    <col min="8964" max="8964" width="5.5703125" style="3" customWidth="1"/>
    <col min="8965" max="8965" width="59.5703125" style="3" customWidth="1"/>
    <col min="8966" max="8967" width="11.28515625" style="3" customWidth="1"/>
    <col min="8968" max="8968" width="10.5703125" style="3" customWidth="1"/>
    <col min="8969" max="8969" width="10.42578125" style="3" customWidth="1"/>
    <col min="8970" max="8970" width="10.7109375" style="3" customWidth="1"/>
    <col min="8971" max="8971" width="9" style="3" customWidth="1"/>
    <col min="8972" max="8972" width="11.5703125" style="3" customWidth="1"/>
    <col min="8973" max="8973" width="9.140625" style="3"/>
    <col min="8974" max="8974" width="13" style="3" customWidth="1"/>
    <col min="8975" max="9218" width="9.140625" style="3"/>
    <col min="9219" max="9219" width="4.140625" style="3" customWidth="1"/>
    <col min="9220" max="9220" width="5.5703125" style="3" customWidth="1"/>
    <col min="9221" max="9221" width="59.5703125" style="3" customWidth="1"/>
    <col min="9222" max="9223" width="11.28515625" style="3" customWidth="1"/>
    <col min="9224" max="9224" width="10.5703125" style="3" customWidth="1"/>
    <col min="9225" max="9225" width="10.42578125" style="3" customWidth="1"/>
    <col min="9226" max="9226" width="10.7109375" style="3" customWidth="1"/>
    <col min="9227" max="9227" width="9" style="3" customWidth="1"/>
    <col min="9228" max="9228" width="11.5703125" style="3" customWidth="1"/>
    <col min="9229" max="9229" width="9.140625" style="3"/>
    <col min="9230" max="9230" width="13" style="3" customWidth="1"/>
    <col min="9231" max="9474" width="9.140625" style="3"/>
    <col min="9475" max="9475" width="4.140625" style="3" customWidth="1"/>
    <col min="9476" max="9476" width="5.5703125" style="3" customWidth="1"/>
    <col min="9477" max="9477" width="59.5703125" style="3" customWidth="1"/>
    <col min="9478" max="9479" width="11.28515625" style="3" customWidth="1"/>
    <col min="9480" max="9480" width="10.5703125" style="3" customWidth="1"/>
    <col min="9481" max="9481" width="10.42578125" style="3" customWidth="1"/>
    <col min="9482" max="9482" width="10.7109375" style="3" customWidth="1"/>
    <col min="9483" max="9483" width="9" style="3" customWidth="1"/>
    <col min="9484" max="9484" width="11.5703125" style="3" customWidth="1"/>
    <col min="9485" max="9485" width="9.140625" style="3"/>
    <col min="9486" max="9486" width="13" style="3" customWidth="1"/>
    <col min="9487" max="9730" width="9.140625" style="3"/>
    <col min="9731" max="9731" width="4.140625" style="3" customWidth="1"/>
    <col min="9732" max="9732" width="5.5703125" style="3" customWidth="1"/>
    <col min="9733" max="9733" width="59.5703125" style="3" customWidth="1"/>
    <col min="9734" max="9735" width="11.28515625" style="3" customWidth="1"/>
    <col min="9736" max="9736" width="10.5703125" style="3" customWidth="1"/>
    <col min="9737" max="9737" width="10.42578125" style="3" customWidth="1"/>
    <col min="9738" max="9738" width="10.7109375" style="3" customWidth="1"/>
    <col min="9739" max="9739" width="9" style="3" customWidth="1"/>
    <col min="9740" max="9740" width="11.5703125" style="3" customWidth="1"/>
    <col min="9741" max="9741" width="9.140625" style="3"/>
    <col min="9742" max="9742" width="13" style="3" customWidth="1"/>
    <col min="9743" max="9986" width="9.140625" style="3"/>
    <col min="9987" max="9987" width="4.140625" style="3" customWidth="1"/>
    <col min="9988" max="9988" width="5.5703125" style="3" customWidth="1"/>
    <col min="9989" max="9989" width="59.5703125" style="3" customWidth="1"/>
    <col min="9990" max="9991" width="11.28515625" style="3" customWidth="1"/>
    <col min="9992" max="9992" width="10.5703125" style="3" customWidth="1"/>
    <col min="9993" max="9993" width="10.42578125" style="3" customWidth="1"/>
    <col min="9994" max="9994" width="10.7109375" style="3" customWidth="1"/>
    <col min="9995" max="9995" width="9" style="3" customWidth="1"/>
    <col min="9996" max="9996" width="11.5703125" style="3" customWidth="1"/>
    <col min="9997" max="9997" width="9.140625" style="3"/>
    <col min="9998" max="9998" width="13" style="3" customWidth="1"/>
    <col min="9999" max="10242" width="9.140625" style="3"/>
    <col min="10243" max="10243" width="4.140625" style="3" customWidth="1"/>
    <col min="10244" max="10244" width="5.5703125" style="3" customWidth="1"/>
    <col min="10245" max="10245" width="59.5703125" style="3" customWidth="1"/>
    <col min="10246" max="10247" width="11.28515625" style="3" customWidth="1"/>
    <col min="10248" max="10248" width="10.5703125" style="3" customWidth="1"/>
    <col min="10249" max="10249" width="10.42578125" style="3" customWidth="1"/>
    <col min="10250" max="10250" width="10.7109375" style="3" customWidth="1"/>
    <col min="10251" max="10251" width="9" style="3" customWidth="1"/>
    <col min="10252" max="10252" width="11.5703125" style="3" customWidth="1"/>
    <col min="10253" max="10253" width="9.140625" style="3"/>
    <col min="10254" max="10254" width="13" style="3" customWidth="1"/>
    <col min="10255" max="10498" width="9.140625" style="3"/>
    <col min="10499" max="10499" width="4.140625" style="3" customWidth="1"/>
    <col min="10500" max="10500" width="5.5703125" style="3" customWidth="1"/>
    <col min="10501" max="10501" width="59.5703125" style="3" customWidth="1"/>
    <col min="10502" max="10503" width="11.28515625" style="3" customWidth="1"/>
    <col min="10504" max="10504" width="10.5703125" style="3" customWidth="1"/>
    <col min="10505" max="10505" width="10.42578125" style="3" customWidth="1"/>
    <col min="10506" max="10506" width="10.7109375" style="3" customWidth="1"/>
    <col min="10507" max="10507" width="9" style="3" customWidth="1"/>
    <col min="10508" max="10508" width="11.5703125" style="3" customWidth="1"/>
    <col min="10509" max="10509" width="9.140625" style="3"/>
    <col min="10510" max="10510" width="13" style="3" customWidth="1"/>
    <col min="10511" max="10754" width="9.140625" style="3"/>
    <col min="10755" max="10755" width="4.140625" style="3" customWidth="1"/>
    <col min="10756" max="10756" width="5.5703125" style="3" customWidth="1"/>
    <col min="10757" max="10757" width="59.5703125" style="3" customWidth="1"/>
    <col min="10758" max="10759" width="11.28515625" style="3" customWidth="1"/>
    <col min="10760" max="10760" width="10.5703125" style="3" customWidth="1"/>
    <col min="10761" max="10761" width="10.42578125" style="3" customWidth="1"/>
    <col min="10762" max="10762" width="10.7109375" style="3" customWidth="1"/>
    <col min="10763" max="10763" width="9" style="3" customWidth="1"/>
    <col min="10764" max="10764" width="11.5703125" style="3" customWidth="1"/>
    <col min="10765" max="10765" width="9.140625" style="3"/>
    <col min="10766" max="10766" width="13" style="3" customWidth="1"/>
    <col min="10767" max="11010" width="9.140625" style="3"/>
    <col min="11011" max="11011" width="4.140625" style="3" customWidth="1"/>
    <col min="11012" max="11012" width="5.5703125" style="3" customWidth="1"/>
    <col min="11013" max="11013" width="59.5703125" style="3" customWidth="1"/>
    <col min="11014" max="11015" width="11.28515625" style="3" customWidth="1"/>
    <col min="11016" max="11016" width="10.5703125" style="3" customWidth="1"/>
    <col min="11017" max="11017" width="10.42578125" style="3" customWidth="1"/>
    <col min="11018" max="11018" width="10.7109375" style="3" customWidth="1"/>
    <col min="11019" max="11019" width="9" style="3" customWidth="1"/>
    <col min="11020" max="11020" width="11.5703125" style="3" customWidth="1"/>
    <col min="11021" max="11021" width="9.140625" style="3"/>
    <col min="11022" max="11022" width="13" style="3" customWidth="1"/>
    <col min="11023" max="11266" width="9.140625" style="3"/>
    <col min="11267" max="11267" width="4.140625" style="3" customWidth="1"/>
    <col min="11268" max="11268" width="5.5703125" style="3" customWidth="1"/>
    <col min="11269" max="11269" width="59.5703125" style="3" customWidth="1"/>
    <col min="11270" max="11271" width="11.28515625" style="3" customWidth="1"/>
    <col min="11272" max="11272" width="10.5703125" style="3" customWidth="1"/>
    <col min="11273" max="11273" width="10.42578125" style="3" customWidth="1"/>
    <col min="11274" max="11274" width="10.7109375" style="3" customWidth="1"/>
    <col min="11275" max="11275" width="9" style="3" customWidth="1"/>
    <col min="11276" max="11276" width="11.5703125" style="3" customWidth="1"/>
    <col min="11277" max="11277" width="9.140625" style="3"/>
    <col min="11278" max="11278" width="13" style="3" customWidth="1"/>
    <col min="11279" max="11522" width="9.140625" style="3"/>
    <col min="11523" max="11523" width="4.140625" style="3" customWidth="1"/>
    <col min="11524" max="11524" width="5.5703125" style="3" customWidth="1"/>
    <col min="11525" max="11525" width="59.5703125" style="3" customWidth="1"/>
    <col min="11526" max="11527" width="11.28515625" style="3" customWidth="1"/>
    <col min="11528" max="11528" width="10.5703125" style="3" customWidth="1"/>
    <col min="11529" max="11529" width="10.42578125" style="3" customWidth="1"/>
    <col min="11530" max="11530" width="10.7109375" style="3" customWidth="1"/>
    <col min="11531" max="11531" width="9" style="3" customWidth="1"/>
    <col min="11532" max="11532" width="11.5703125" style="3" customWidth="1"/>
    <col min="11533" max="11533" width="9.140625" style="3"/>
    <col min="11534" max="11534" width="13" style="3" customWidth="1"/>
    <col min="11535" max="11778" width="9.140625" style="3"/>
    <col min="11779" max="11779" width="4.140625" style="3" customWidth="1"/>
    <col min="11780" max="11780" width="5.5703125" style="3" customWidth="1"/>
    <col min="11781" max="11781" width="59.5703125" style="3" customWidth="1"/>
    <col min="11782" max="11783" width="11.28515625" style="3" customWidth="1"/>
    <col min="11784" max="11784" width="10.5703125" style="3" customWidth="1"/>
    <col min="11785" max="11785" width="10.42578125" style="3" customWidth="1"/>
    <col min="11786" max="11786" width="10.7109375" style="3" customWidth="1"/>
    <col min="11787" max="11787" width="9" style="3" customWidth="1"/>
    <col min="11788" max="11788" width="11.5703125" style="3" customWidth="1"/>
    <col min="11789" max="11789" width="9.140625" style="3"/>
    <col min="11790" max="11790" width="13" style="3" customWidth="1"/>
    <col min="11791" max="12034" width="9.140625" style="3"/>
    <col min="12035" max="12035" width="4.140625" style="3" customWidth="1"/>
    <col min="12036" max="12036" width="5.5703125" style="3" customWidth="1"/>
    <col min="12037" max="12037" width="59.5703125" style="3" customWidth="1"/>
    <col min="12038" max="12039" width="11.28515625" style="3" customWidth="1"/>
    <col min="12040" max="12040" width="10.5703125" style="3" customWidth="1"/>
    <col min="12041" max="12041" width="10.42578125" style="3" customWidth="1"/>
    <col min="12042" max="12042" width="10.7109375" style="3" customWidth="1"/>
    <col min="12043" max="12043" width="9" style="3" customWidth="1"/>
    <col min="12044" max="12044" width="11.5703125" style="3" customWidth="1"/>
    <col min="12045" max="12045" width="9.140625" style="3"/>
    <col min="12046" max="12046" width="13" style="3" customWidth="1"/>
    <col min="12047" max="12290" width="9.140625" style="3"/>
    <col min="12291" max="12291" width="4.140625" style="3" customWidth="1"/>
    <col min="12292" max="12292" width="5.5703125" style="3" customWidth="1"/>
    <col min="12293" max="12293" width="59.5703125" style="3" customWidth="1"/>
    <col min="12294" max="12295" width="11.28515625" style="3" customWidth="1"/>
    <col min="12296" max="12296" width="10.5703125" style="3" customWidth="1"/>
    <col min="12297" max="12297" width="10.42578125" style="3" customWidth="1"/>
    <col min="12298" max="12298" width="10.7109375" style="3" customWidth="1"/>
    <col min="12299" max="12299" width="9" style="3" customWidth="1"/>
    <col min="12300" max="12300" width="11.5703125" style="3" customWidth="1"/>
    <col min="12301" max="12301" width="9.140625" style="3"/>
    <col min="12302" max="12302" width="13" style="3" customWidth="1"/>
    <col min="12303" max="12546" width="9.140625" style="3"/>
    <col min="12547" max="12547" width="4.140625" style="3" customWidth="1"/>
    <col min="12548" max="12548" width="5.5703125" style="3" customWidth="1"/>
    <col min="12549" max="12549" width="59.5703125" style="3" customWidth="1"/>
    <col min="12550" max="12551" width="11.28515625" style="3" customWidth="1"/>
    <col min="12552" max="12552" width="10.5703125" style="3" customWidth="1"/>
    <col min="12553" max="12553" width="10.42578125" style="3" customWidth="1"/>
    <col min="12554" max="12554" width="10.7109375" style="3" customWidth="1"/>
    <col min="12555" max="12555" width="9" style="3" customWidth="1"/>
    <col min="12556" max="12556" width="11.5703125" style="3" customWidth="1"/>
    <col min="12557" max="12557" width="9.140625" style="3"/>
    <col min="12558" max="12558" width="13" style="3" customWidth="1"/>
    <col min="12559" max="12802" width="9.140625" style="3"/>
    <col min="12803" max="12803" width="4.140625" style="3" customWidth="1"/>
    <col min="12804" max="12804" width="5.5703125" style="3" customWidth="1"/>
    <col min="12805" max="12805" width="59.5703125" style="3" customWidth="1"/>
    <col min="12806" max="12807" width="11.28515625" style="3" customWidth="1"/>
    <col min="12808" max="12808" width="10.5703125" style="3" customWidth="1"/>
    <col min="12809" max="12809" width="10.42578125" style="3" customWidth="1"/>
    <col min="12810" max="12810" width="10.7109375" style="3" customWidth="1"/>
    <col min="12811" max="12811" width="9" style="3" customWidth="1"/>
    <col min="12812" max="12812" width="11.5703125" style="3" customWidth="1"/>
    <col min="12813" max="12813" width="9.140625" style="3"/>
    <col min="12814" max="12814" width="13" style="3" customWidth="1"/>
    <col min="12815" max="13058" width="9.140625" style="3"/>
    <col min="13059" max="13059" width="4.140625" style="3" customWidth="1"/>
    <col min="13060" max="13060" width="5.5703125" style="3" customWidth="1"/>
    <col min="13061" max="13061" width="59.5703125" style="3" customWidth="1"/>
    <col min="13062" max="13063" width="11.28515625" style="3" customWidth="1"/>
    <col min="13064" max="13064" width="10.5703125" style="3" customWidth="1"/>
    <col min="13065" max="13065" width="10.42578125" style="3" customWidth="1"/>
    <col min="13066" max="13066" width="10.7109375" style="3" customWidth="1"/>
    <col min="13067" max="13067" width="9" style="3" customWidth="1"/>
    <col min="13068" max="13068" width="11.5703125" style="3" customWidth="1"/>
    <col min="13069" max="13069" width="9.140625" style="3"/>
    <col min="13070" max="13070" width="13" style="3" customWidth="1"/>
    <col min="13071" max="13314" width="9.140625" style="3"/>
    <col min="13315" max="13315" width="4.140625" style="3" customWidth="1"/>
    <col min="13316" max="13316" width="5.5703125" style="3" customWidth="1"/>
    <col min="13317" max="13317" width="59.5703125" style="3" customWidth="1"/>
    <col min="13318" max="13319" width="11.28515625" style="3" customWidth="1"/>
    <col min="13320" max="13320" width="10.5703125" style="3" customWidth="1"/>
    <col min="13321" max="13321" width="10.42578125" style="3" customWidth="1"/>
    <col min="13322" max="13322" width="10.7109375" style="3" customWidth="1"/>
    <col min="13323" max="13323" width="9" style="3" customWidth="1"/>
    <col min="13324" max="13324" width="11.5703125" style="3" customWidth="1"/>
    <col min="13325" max="13325" width="9.140625" style="3"/>
    <col min="13326" max="13326" width="13" style="3" customWidth="1"/>
    <col min="13327" max="13570" width="9.140625" style="3"/>
    <col min="13571" max="13571" width="4.140625" style="3" customWidth="1"/>
    <col min="13572" max="13572" width="5.5703125" style="3" customWidth="1"/>
    <col min="13573" max="13573" width="59.5703125" style="3" customWidth="1"/>
    <col min="13574" max="13575" width="11.28515625" style="3" customWidth="1"/>
    <col min="13576" max="13576" width="10.5703125" style="3" customWidth="1"/>
    <col min="13577" max="13577" width="10.42578125" style="3" customWidth="1"/>
    <col min="13578" max="13578" width="10.7109375" style="3" customWidth="1"/>
    <col min="13579" max="13579" width="9" style="3" customWidth="1"/>
    <col min="13580" max="13580" width="11.5703125" style="3" customWidth="1"/>
    <col min="13581" max="13581" width="9.140625" style="3"/>
    <col min="13582" max="13582" width="13" style="3" customWidth="1"/>
    <col min="13583" max="13826" width="9.140625" style="3"/>
    <col min="13827" max="13827" width="4.140625" style="3" customWidth="1"/>
    <col min="13828" max="13828" width="5.5703125" style="3" customWidth="1"/>
    <col min="13829" max="13829" width="59.5703125" style="3" customWidth="1"/>
    <col min="13830" max="13831" width="11.28515625" style="3" customWidth="1"/>
    <col min="13832" max="13832" width="10.5703125" style="3" customWidth="1"/>
    <col min="13833" max="13833" width="10.42578125" style="3" customWidth="1"/>
    <col min="13834" max="13834" width="10.7109375" style="3" customWidth="1"/>
    <col min="13835" max="13835" width="9" style="3" customWidth="1"/>
    <col min="13836" max="13836" width="11.5703125" style="3" customWidth="1"/>
    <col min="13837" max="13837" width="9.140625" style="3"/>
    <col min="13838" max="13838" width="13" style="3" customWidth="1"/>
    <col min="13839" max="14082" width="9.140625" style="3"/>
    <col min="14083" max="14083" width="4.140625" style="3" customWidth="1"/>
    <col min="14084" max="14084" width="5.5703125" style="3" customWidth="1"/>
    <col min="14085" max="14085" width="59.5703125" style="3" customWidth="1"/>
    <col min="14086" max="14087" width="11.28515625" style="3" customWidth="1"/>
    <col min="14088" max="14088" width="10.5703125" style="3" customWidth="1"/>
    <col min="14089" max="14089" width="10.42578125" style="3" customWidth="1"/>
    <col min="14090" max="14090" width="10.7109375" style="3" customWidth="1"/>
    <col min="14091" max="14091" width="9" style="3" customWidth="1"/>
    <col min="14092" max="14092" width="11.5703125" style="3" customWidth="1"/>
    <col min="14093" max="14093" width="9.140625" style="3"/>
    <col min="14094" max="14094" width="13" style="3" customWidth="1"/>
    <col min="14095" max="14338" width="9.140625" style="3"/>
    <col min="14339" max="14339" width="4.140625" style="3" customWidth="1"/>
    <col min="14340" max="14340" width="5.5703125" style="3" customWidth="1"/>
    <col min="14341" max="14341" width="59.5703125" style="3" customWidth="1"/>
    <col min="14342" max="14343" width="11.28515625" style="3" customWidth="1"/>
    <col min="14344" max="14344" width="10.5703125" style="3" customWidth="1"/>
    <col min="14345" max="14345" width="10.42578125" style="3" customWidth="1"/>
    <col min="14346" max="14346" width="10.7109375" style="3" customWidth="1"/>
    <col min="14347" max="14347" width="9" style="3" customWidth="1"/>
    <col min="14348" max="14348" width="11.5703125" style="3" customWidth="1"/>
    <col min="14349" max="14349" width="9.140625" style="3"/>
    <col min="14350" max="14350" width="13" style="3" customWidth="1"/>
    <col min="14351" max="14594" width="9.140625" style="3"/>
    <col min="14595" max="14595" width="4.140625" style="3" customWidth="1"/>
    <col min="14596" max="14596" width="5.5703125" style="3" customWidth="1"/>
    <col min="14597" max="14597" width="59.5703125" style="3" customWidth="1"/>
    <col min="14598" max="14599" width="11.28515625" style="3" customWidth="1"/>
    <col min="14600" max="14600" width="10.5703125" style="3" customWidth="1"/>
    <col min="14601" max="14601" width="10.42578125" style="3" customWidth="1"/>
    <col min="14602" max="14602" width="10.7109375" style="3" customWidth="1"/>
    <col min="14603" max="14603" width="9" style="3" customWidth="1"/>
    <col min="14604" max="14604" width="11.5703125" style="3" customWidth="1"/>
    <col min="14605" max="14605" width="9.140625" style="3"/>
    <col min="14606" max="14606" width="13" style="3" customWidth="1"/>
    <col min="14607" max="14850" width="9.140625" style="3"/>
    <col min="14851" max="14851" width="4.140625" style="3" customWidth="1"/>
    <col min="14852" max="14852" width="5.5703125" style="3" customWidth="1"/>
    <col min="14853" max="14853" width="59.5703125" style="3" customWidth="1"/>
    <col min="14854" max="14855" width="11.28515625" style="3" customWidth="1"/>
    <col min="14856" max="14856" width="10.5703125" style="3" customWidth="1"/>
    <col min="14857" max="14857" width="10.42578125" style="3" customWidth="1"/>
    <col min="14858" max="14858" width="10.7109375" style="3" customWidth="1"/>
    <col min="14859" max="14859" width="9" style="3" customWidth="1"/>
    <col min="14860" max="14860" width="11.5703125" style="3" customWidth="1"/>
    <col min="14861" max="14861" width="9.140625" style="3"/>
    <col min="14862" max="14862" width="13" style="3" customWidth="1"/>
    <col min="14863" max="15106" width="9.140625" style="3"/>
    <col min="15107" max="15107" width="4.140625" style="3" customWidth="1"/>
    <col min="15108" max="15108" width="5.5703125" style="3" customWidth="1"/>
    <col min="15109" max="15109" width="59.5703125" style="3" customWidth="1"/>
    <col min="15110" max="15111" width="11.28515625" style="3" customWidth="1"/>
    <col min="15112" max="15112" width="10.5703125" style="3" customWidth="1"/>
    <col min="15113" max="15113" width="10.42578125" style="3" customWidth="1"/>
    <col min="15114" max="15114" width="10.7109375" style="3" customWidth="1"/>
    <col min="15115" max="15115" width="9" style="3" customWidth="1"/>
    <col min="15116" max="15116" width="11.5703125" style="3" customWidth="1"/>
    <col min="15117" max="15117" width="9.140625" style="3"/>
    <col min="15118" max="15118" width="13" style="3" customWidth="1"/>
    <col min="15119" max="15362" width="9.140625" style="3"/>
    <col min="15363" max="15363" width="4.140625" style="3" customWidth="1"/>
    <col min="15364" max="15364" width="5.5703125" style="3" customWidth="1"/>
    <col min="15365" max="15365" width="59.5703125" style="3" customWidth="1"/>
    <col min="15366" max="15367" width="11.28515625" style="3" customWidth="1"/>
    <col min="15368" max="15368" width="10.5703125" style="3" customWidth="1"/>
    <col min="15369" max="15369" width="10.42578125" style="3" customWidth="1"/>
    <col min="15370" max="15370" width="10.7109375" style="3" customWidth="1"/>
    <col min="15371" max="15371" width="9" style="3" customWidth="1"/>
    <col min="15372" max="15372" width="11.5703125" style="3" customWidth="1"/>
    <col min="15373" max="15373" width="9.140625" style="3"/>
    <col min="15374" max="15374" width="13" style="3" customWidth="1"/>
    <col min="15375" max="15618" width="9.140625" style="3"/>
    <col min="15619" max="15619" width="4.140625" style="3" customWidth="1"/>
    <col min="15620" max="15620" width="5.5703125" style="3" customWidth="1"/>
    <col min="15621" max="15621" width="59.5703125" style="3" customWidth="1"/>
    <col min="15622" max="15623" width="11.28515625" style="3" customWidth="1"/>
    <col min="15624" max="15624" width="10.5703125" style="3" customWidth="1"/>
    <col min="15625" max="15625" width="10.42578125" style="3" customWidth="1"/>
    <col min="15626" max="15626" width="10.7109375" style="3" customWidth="1"/>
    <col min="15627" max="15627" width="9" style="3" customWidth="1"/>
    <col min="15628" max="15628" width="11.5703125" style="3" customWidth="1"/>
    <col min="15629" max="15629" width="9.140625" style="3"/>
    <col min="15630" max="15630" width="13" style="3" customWidth="1"/>
    <col min="15631" max="15874" width="9.140625" style="3"/>
    <col min="15875" max="15875" width="4.140625" style="3" customWidth="1"/>
    <col min="15876" max="15876" width="5.5703125" style="3" customWidth="1"/>
    <col min="15877" max="15877" width="59.5703125" style="3" customWidth="1"/>
    <col min="15878" max="15879" width="11.28515625" style="3" customWidth="1"/>
    <col min="15880" max="15880" width="10.5703125" style="3" customWidth="1"/>
    <col min="15881" max="15881" width="10.42578125" style="3" customWidth="1"/>
    <col min="15882" max="15882" width="10.7109375" style="3" customWidth="1"/>
    <col min="15883" max="15883" width="9" style="3" customWidth="1"/>
    <col min="15884" max="15884" width="11.5703125" style="3" customWidth="1"/>
    <col min="15885" max="15885" width="9.140625" style="3"/>
    <col min="15886" max="15886" width="13" style="3" customWidth="1"/>
    <col min="15887" max="16130" width="9.140625" style="3"/>
    <col min="16131" max="16131" width="4.140625" style="3" customWidth="1"/>
    <col min="16132" max="16132" width="5.5703125" style="3" customWidth="1"/>
    <col min="16133" max="16133" width="59.5703125" style="3" customWidth="1"/>
    <col min="16134" max="16135" width="11.28515625" style="3" customWidth="1"/>
    <col min="16136" max="16136" width="10.5703125" style="3" customWidth="1"/>
    <col min="16137" max="16137" width="10.42578125" style="3" customWidth="1"/>
    <col min="16138" max="16138" width="10.7109375" style="3" customWidth="1"/>
    <col min="16139" max="16139" width="9" style="3" customWidth="1"/>
    <col min="16140" max="16140" width="11.5703125" style="3" customWidth="1"/>
    <col min="16141" max="16141" width="9.140625" style="3"/>
    <col min="16142" max="16142" width="13" style="3" customWidth="1"/>
    <col min="16143" max="16384" width="9.140625" style="3"/>
  </cols>
  <sheetData>
    <row r="2" spans="1:15" x14ac:dyDescent="0.2">
      <c r="F2" s="2"/>
      <c r="G2" s="2"/>
      <c r="H2" s="2"/>
      <c r="I2" s="2"/>
      <c r="J2" s="2" t="s">
        <v>92</v>
      </c>
    </row>
    <row r="3" spans="1:15" x14ac:dyDescent="0.2">
      <c r="F3" s="2"/>
      <c r="G3" s="2"/>
      <c r="H3" s="2"/>
      <c r="I3" s="2"/>
      <c r="J3" s="11" t="s">
        <v>184</v>
      </c>
    </row>
    <row r="4" spans="1:15" x14ac:dyDescent="0.2">
      <c r="F4" s="2"/>
      <c r="G4" s="2"/>
      <c r="H4" s="2"/>
      <c r="I4" s="2"/>
      <c r="J4" s="11" t="s">
        <v>127</v>
      </c>
    </row>
    <row r="5" spans="1:15" x14ac:dyDescent="0.2">
      <c r="F5" s="2"/>
      <c r="G5" s="2"/>
      <c r="H5" s="2"/>
      <c r="I5" s="2"/>
      <c r="J5" s="2" t="s">
        <v>185</v>
      </c>
    </row>
    <row r="6" spans="1:15" x14ac:dyDescent="0.2">
      <c r="F6" s="2"/>
      <c r="G6" s="2"/>
      <c r="H6" s="2"/>
      <c r="I6" s="2"/>
      <c r="J6" s="2"/>
    </row>
    <row r="7" spans="1:15" x14ac:dyDescent="0.2">
      <c r="F7" s="2"/>
      <c r="G7" s="2"/>
      <c r="H7" s="2"/>
      <c r="I7" s="2"/>
      <c r="J7" s="2"/>
    </row>
    <row r="8" spans="1:15" x14ac:dyDescent="0.2">
      <c r="A8" s="15" t="s">
        <v>93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88"/>
      <c r="N8" s="188"/>
      <c r="O8" s="188"/>
    </row>
    <row r="9" spans="1:15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88"/>
      <c r="N9" s="188"/>
      <c r="O9" s="188"/>
    </row>
    <row r="10" spans="1:15" s="2" customFormat="1" ht="11.2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1"/>
      <c r="K10" s="11" t="s">
        <v>2</v>
      </c>
      <c r="L10" s="17"/>
    </row>
    <row r="11" spans="1:15" s="196" customFormat="1" ht="11.25" x14ac:dyDescent="0.2">
      <c r="A11" s="190"/>
      <c r="B11" s="190"/>
      <c r="C11" s="190"/>
      <c r="D11" s="190"/>
      <c r="E11" s="190"/>
      <c r="F11" s="190"/>
      <c r="G11" s="191" t="s">
        <v>60</v>
      </c>
      <c r="H11" s="192"/>
      <c r="I11" s="193"/>
      <c r="J11" s="194"/>
      <c r="K11" s="195" t="s">
        <v>94</v>
      </c>
      <c r="L11" s="195" t="s">
        <v>95</v>
      </c>
    </row>
    <row r="12" spans="1:15" s="196" customFormat="1" ht="12.75" customHeight="1" x14ac:dyDescent="0.2">
      <c r="A12" s="197"/>
      <c r="B12" s="198"/>
      <c r="C12" s="198"/>
      <c r="D12" s="198"/>
      <c r="E12" s="198"/>
      <c r="F12" s="199" t="s">
        <v>96</v>
      </c>
      <c r="G12" s="200" t="s">
        <v>97</v>
      </c>
      <c r="H12" s="201"/>
      <c r="I12" s="202" t="s">
        <v>98</v>
      </c>
      <c r="J12" s="203"/>
      <c r="K12" s="200" t="s">
        <v>99</v>
      </c>
      <c r="L12" s="204" t="s">
        <v>100</v>
      </c>
    </row>
    <row r="13" spans="1:15" s="196" customFormat="1" ht="11.25" x14ac:dyDescent="0.2">
      <c r="A13" s="204" t="s">
        <v>101</v>
      </c>
      <c r="B13" s="199" t="s">
        <v>5</v>
      </c>
      <c r="C13" s="199" t="s">
        <v>102</v>
      </c>
      <c r="D13" s="199" t="s">
        <v>8</v>
      </c>
      <c r="E13" s="199" t="s">
        <v>9</v>
      </c>
      <c r="F13" s="199" t="s">
        <v>103</v>
      </c>
      <c r="G13" s="200" t="s">
        <v>104</v>
      </c>
      <c r="H13" s="204"/>
      <c r="I13" s="205" t="s">
        <v>105</v>
      </c>
      <c r="J13" s="199" t="s">
        <v>105</v>
      </c>
      <c r="K13" s="206" t="s">
        <v>106</v>
      </c>
      <c r="L13" s="204" t="s">
        <v>107</v>
      </c>
    </row>
    <row r="14" spans="1:15" s="196" customFormat="1" ht="11.25" x14ac:dyDescent="0.2">
      <c r="A14" s="204"/>
      <c r="B14" s="199"/>
      <c r="C14" s="199"/>
      <c r="D14" s="199"/>
      <c r="E14" s="199"/>
      <c r="F14" s="199" t="s">
        <v>108</v>
      </c>
      <c r="G14" s="200">
        <v>2020</v>
      </c>
      <c r="H14" s="204" t="s">
        <v>109</v>
      </c>
      <c r="I14" s="199" t="s">
        <v>110</v>
      </c>
      <c r="J14" s="199" t="s">
        <v>111</v>
      </c>
      <c r="K14" s="207" t="s">
        <v>112</v>
      </c>
      <c r="L14" s="204" t="s">
        <v>113</v>
      </c>
    </row>
    <row r="15" spans="1:15" s="196" customFormat="1" ht="11.25" x14ac:dyDescent="0.2">
      <c r="A15" s="204"/>
      <c r="B15" s="199"/>
      <c r="C15" s="199"/>
      <c r="D15" s="199"/>
      <c r="E15" s="199"/>
      <c r="F15" s="199"/>
      <c r="G15" s="200" t="s">
        <v>177</v>
      </c>
      <c r="H15" s="204" t="s">
        <v>114</v>
      </c>
      <c r="I15" s="199" t="s">
        <v>115</v>
      </c>
      <c r="J15" s="199" t="s">
        <v>116</v>
      </c>
      <c r="K15" s="207" t="s">
        <v>117</v>
      </c>
      <c r="L15" s="204" t="s">
        <v>118</v>
      </c>
    </row>
    <row r="16" spans="1:15" s="196" customFormat="1" ht="11.25" x14ac:dyDescent="0.2">
      <c r="A16" s="204"/>
      <c r="B16" s="199"/>
      <c r="C16" s="199"/>
      <c r="D16" s="199"/>
      <c r="E16" s="199"/>
      <c r="F16" s="199"/>
      <c r="G16" s="200"/>
      <c r="H16" s="204"/>
      <c r="I16" s="199" t="s">
        <v>119</v>
      </c>
      <c r="J16" s="204" t="s">
        <v>120</v>
      </c>
      <c r="K16" s="207" t="s">
        <v>121</v>
      </c>
      <c r="L16" s="204" t="s">
        <v>122</v>
      </c>
    </row>
    <row r="17" spans="1:14" s="196" customFormat="1" ht="11.25" x14ac:dyDescent="0.2">
      <c r="A17" s="208"/>
      <c r="B17" s="209"/>
      <c r="C17" s="210"/>
      <c r="D17" s="210"/>
      <c r="E17" s="210"/>
      <c r="F17" s="210"/>
      <c r="G17" s="200"/>
      <c r="H17" s="211"/>
      <c r="I17" s="210"/>
      <c r="J17" s="210"/>
      <c r="K17" s="207"/>
      <c r="L17" s="204" t="s">
        <v>123</v>
      </c>
    </row>
    <row r="18" spans="1:14" s="2" customFormat="1" ht="11.25" x14ac:dyDescent="0.2">
      <c r="A18" s="212">
        <v>1</v>
      </c>
      <c r="B18" s="212">
        <v>2</v>
      </c>
      <c r="C18" s="212">
        <v>3</v>
      </c>
      <c r="D18" s="212">
        <v>4</v>
      </c>
      <c r="E18" s="212">
        <v>5</v>
      </c>
      <c r="F18" s="212">
        <v>6</v>
      </c>
      <c r="G18" s="213">
        <v>7</v>
      </c>
      <c r="H18" s="212">
        <v>8</v>
      </c>
      <c r="I18" s="214">
        <v>9</v>
      </c>
      <c r="J18" s="215">
        <v>10</v>
      </c>
      <c r="K18" s="216">
        <v>11</v>
      </c>
      <c r="L18" s="212">
        <v>12</v>
      </c>
    </row>
    <row r="19" spans="1:14" s="220" customFormat="1" ht="21" customHeight="1" x14ac:dyDescent="0.2">
      <c r="A19" s="217"/>
      <c r="B19" s="217"/>
      <c r="C19" s="217" t="s">
        <v>124</v>
      </c>
      <c r="D19" s="218">
        <f>SUM(D20,D23,D26)</f>
        <v>10000</v>
      </c>
      <c r="E19" s="218">
        <f>SUM(E20,E23,E26)</f>
        <v>25000</v>
      </c>
      <c r="F19" s="218">
        <v>391414885</v>
      </c>
      <c r="G19" s="218">
        <v>134297423</v>
      </c>
      <c r="H19" s="218">
        <v>111738165</v>
      </c>
      <c r="I19" s="218">
        <v>13707466</v>
      </c>
      <c r="J19" s="218">
        <v>8851792</v>
      </c>
      <c r="K19" s="218">
        <v>0</v>
      </c>
      <c r="L19" s="219" t="s">
        <v>125</v>
      </c>
      <c r="N19" s="221"/>
    </row>
    <row r="20" spans="1:14" s="229" customFormat="1" ht="21" customHeight="1" x14ac:dyDescent="0.2">
      <c r="A20" s="222">
        <v>750</v>
      </c>
      <c r="B20" s="223"/>
      <c r="C20" s="224" t="s">
        <v>178</v>
      </c>
      <c r="D20" s="225">
        <f>SUM(D21)</f>
        <v>0</v>
      </c>
      <c r="E20" s="225">
        <f>SUM(E21)</f>
        <v>15000</v>
      </c>
      <c r="F20" s="225">
        <v>59921771</v>
      </c>
      <c r="G20" s="225">
        <v>19756763</v>
      </c>
      <c r="H20" s="225">
        <v>17453065</v>
      </c>
      <c r="I20" s="238" t="s">
        <v>12</v>
      </c>
      <c r="J20" s="226">
        <v>2303698</v>
      </c>
      <c r="K20" s="227" t="s">
        <v>12</v>
      </c>
      <c r="L20" s="228"/>
    </row>
    <row r="21" spans="1:14" s="229" customFormat="1" ht="21" customHeight="1" x14ac:dyDescent="0.2">
      <c r="A21" s="230"/>
      <c r="B21" s="231">
        <v>75095</v>
      </c>
      <c r="C21" s="232" t="s">
        <v>19</v>
      </c>
      <c r="D21" s="233">
        <f>SUM(D22)</f>
        <v>0</v>
      </c>
      <c r="E21" s="233">
        <f>SUM(E22)</f>
        <v>15000</v>
      </c>
      <c r="F21" s="234">
        <v>57641792</v>
      </c>
      <c r="G21" s="234">
        <v>17531000</v>
      </c>
      <c r="H21" s="234">
        <v>17034200</v>
      </c>
      <c r="I21" s="238" t="s">
        <v>12</v>
      </c>
      <c r="J21" s="226">
        <v>496800</v>
      </c>
      <c r="K21" s="235" t="s">
        <v>12</v>
      </c>
      <c r="L21" s="236"/>
    </row>
    <row r="22" spans="1:14" s="229" customFormat="1" ht="21" customHeight="1" x14ac:dyDescent="0.2">
      <c r="A22" s="281"/>
      <c r="B22" s="282"/>
      <c r="C22" s="283" t="s">
        <v>179</v>
      </c>
      <c r="D22" s="284"/>
      <c r="E22" s="285">
        <v>15000</v>
      </c>
      <c r="F22" s="286">
        <v>4985000</v>
      </c>
      <c r="G22" s="287">
        <f t="shared" ref="G22" si="0">SUM(H22,I22,J22)</f>
        <v>485000</v>
      </c>
      <c r="H22" s="287">
        <v>485000</v>
      </c>
      <c r="I22" s="288" t="s">
        <v>12</v>
      </c>
      <c r="J22" s="289" t="s">
        <v>12</v>
      </c>
      <c r="K22" s="289" t="s">
        <v>12</v>
      </c>
      <c r="L22" s="237" t="s">
        <v>180</v>
      </c>
    </row>
    <row r="23" spans="1:14" s="229" customFormat="1" ht="21" customHeight="1" x14ac:dyDescent="0.2">
      <c r="A23" s="222">
        <v>926</v>
      </c>
      <c r="B23" s="223"/>
      <c r="C23" s="224" t="s">
        <v>181</v>
      </c>
      <c r="D23" s="225">
        <f>SUM(D24)</f>
        <v>10000</v>
      </c>
      <c r="E23" s="225">
        <f>SUM(E24)</f>
        <v>0</v>
      </c>
      <c r="F23" s="225">
        <v>6817000</v>
      </c>
      <c r="G23" s="225">
        <v>6710000</v>
      </c>
      <c r="H23" s="225">
        <v>6710000</v>
      </c>
      <c r="I23" s="238" t="s">
        <v>12</v>
      </c>
      <c r="J23" s="238" t="s">
        <v>12</v>
      </c>
      <c r="K23" s="227" t="s">
        <v>12</v>
      </c>
      <c r="L23" s="228"/>
    </row>
    <row r="24" spans="1:14" s="229" customFormat="1" ht="21" customHeight="1" x14ac:dyDescent="0.2">
      <c r="A24" s="230"/>
      <c r="B24" s="231">
        <v>92601</v>
      </c>
      <c r="C24" s="232" t="s">
        <v>182</v>
      </c>
      <c r="D24" s="233">
        <f>SUM(D25)</f>
        <v>10000</v>
      </c>
      <c r="E24" s="233">
        <f>SUM(E25)</f>
        <v>0</v>
      </c>
      <c r="F24" s="234">
        <v>6817000</v>
      </c>
      <c r="G24" s="234">
        <v>6710000</v>
      </c>
      <c r="H24" s="234">
        <v>6710000</v>
      </c>
      <c r="I24" s="238" t="s">
        <v>12</v>
      </c>
      <c r="J24" s="238" t="s">
        <v>12</v>
      </c>
      <c r="K24" s="235" t="s">
        <v>12</v>
      </c>
      <c r="L24" s="236"/>
    </row>
    <row r="25" spans="1:14" s="229" customFormat="1" ht="21" customHeight="1" x14ac:dyDescent="0.2">
      <c r="A25" s="222"/>
      <c r="B25" s="290"/>
      <c r="C25" s="291" t="s">
        <v>183</v>
      </c>
      <c r="D25" s="292">
        <v>10000</v>
      </c>
      <c r="E25" s="291"/>
      <c r="F25" s="293">
        <v>3617000</v>
      </c>
      <c r="G25" s="294">
        <f t="shared" ref="G25" si="1">SUM(H25,I25,J25)</f>
        <v>3510000</v>
      </c>
      <c r="H25" s="293">
        <v>3510000</v>
      </c>
      <c r="I25" s="295" t="s">
        <v>12</v>
      </c>
      <c r="J25" s="295" t="s">
        <v>12</v>
      </c>
      <c r="K25" s="295" t="s">
        <v>12</v>
      </c>
      <c r="L25" s="237" t="s">
        <v>180</v>
      </c>
    </row>
    <row r="26" spans="1:14" s="229" customFormat="1" ht="21" customHeight="1" thickBot="1" x14ac:dyDescent="0.25">
      <c r="A26" s="265"/>
      <c r="B26" s="266">
        <v>75818</v>
      </c>
      <c r="C26" s="267" t="s">
        <v>174</v>
      </c>
      <c r="D26" s="268">
        <f>SUM(D27:D27)</f>
        <v>0</v>
      </c>
      <c r="E26" s="268">
        <f>SUM(E27:E27)</f>
        <v>10000</v>
      </c>
      <c r="F26" s="269" t="s">
        <v>125</v>
      </c>
      <c r="G26" s="270">
        <f>SUM(H26,I26,J26)</f>
        <v>3881489</v>
      </c>
      <c r="H26" s="270">
        <v>3881489</v>
      </c>
      <c r="I26" s="271" t="s">
        <v>12</v>
      </c>
      <c r="J26" s="272" t="s">
        <v>12</v>
      </c>
      <c r="K26" s="272" t="s">
        <v>12</v>
      </c>
      <c r="L26" s="273" t="s">
        <v>175</v>
      </c>
    </row>
    <row r="27" spans="1:14" s="229" customFormat="1" ht="21" customHeight="1" x14ac:dyDescent="0.2">
      <c r="A27" s="274"/>
      <c r="B27" s="275"/>
      <c r="C27" s="276" t="s">
        <v>176</v>
      </c>
      <c r="D27" s="276"/>
      <c r="E27" s="277">
        <v>10000</v>
      </c>
      <c r="F27" s="278"/>
      <c r="G27" s="278">
        <f>SUM(H27,I27,J27)</f>
        <v>2184489</v>
      </c>
      <c r="H27" s="278">
        <v>2184489</v>
      </c>
      <c r="I27" s="279" t="s">
        <v>12</v>
      </c>
      <c r="J27" s="279" t="s">
        <v>12</v>
      </c>
      <c r="K27" s="279" t="s">
        <v>12</v>
      </c>
      <c r="L27" s="237" t="s">
        <v>175</v>
      </c>
    </row>
    <row r="28" spans="1:14" x14ac:dyDescent="0.2">
      <c r="A28" s="239"/>
    </row>
    <row r="29" spans="1:14" x14ac:dyDescent="0.2">
      <c r="A29" s="239"/>
    </row>
  </sheetData>
  <pageMargins left="0.31496062992125984" right="0.31496062992125984" top="0.55118110236220474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120" zoomScaleNormal="120" workbookViewId="0">
      <selection activeCell="F1" sqref="F1"/>
    </sheetView>
  </sheetViews>
  <sheetFormatPr defaultColWidth="10.28515625" defaultRowHeight="11.25" x14ac:dyDescent="0.2"/>
  <cols>
    <col min="1" max="1" width="6.42578125" style="5" customWidth="1"/>
    <col min="2" max="2" width="59.5703125" style="5" customWidth="1"/>
    <col min="3" max="3" width="12.140625" style="5" customWidth="1"/>
    <col min="4" max="4" width="11" style="5" customWidth="1"/>
    <col min="5" max="6" width="9.7109375" style="5" customWidth="1"/>
    <col min="7" max="7" width="10.7109375" style="5" customWidth="1"/>
    <col min="8" max="9" width="11.28515625" style="5" customWidth="1"/>
    <col min="10" max="10" width="17" style="5" customWidth="1"/>
    <col min="11" max="11" width="16.28515625" style="5" customWidth="1"/>
    <col min="12" max="256" width="10.28515625" style="5"/>
    <col min="257" max="257" width="6.42578125" style="5" customWidth="1"/>
    <col min="258" max="258" width="58.28515625" style="5" customWidth="1"/>
    <col min="259" max="259" width="10.28515625" style="5"/>
    <col min="260" max="260" width="11" style="5" customWidth="1"/>
    <col min="261" max="262" width="9.7109375" style="5" customWidth="1"/>
    <col min="263" max="263" width="10.7109375" style="5" customWidth="1"/>
    <col min="264" max="265" width="11.28515625" style="5" customWidth="1"/>
    <col min="266" max="266" width="17" style="5" customWidth="1"/>
    <col min="267" max="267" width="16.28515625" style="5" customWidth="1"/>
    <col min="268" max="512" width="10.28515625" style="5"/>
    <col min="513" max="513" width="6.42578125" style="5" customWidth="1"/>
    <col min="514" max="514" width="58.28515625" style="5" customWidth="1"/>
    <col min="515" max="515" width="10.28515625" style="5"/>
    <col min="516" max="516" width="11" style="5" customWidth="1"/>
    <col min="517" max="518" width="9.7109375" style="5" customWidth="1"/>
    <col min="519" max="519" width="10.7109375" style="5" customWidth="1"/>
    <col min="520" max="521" width="11.28515625" style="5" customWidth="1"/>
    <col min="522" max="522" width="17" style="5" customWidth="1"/>
    <col min="523" max="523" width="16.28515625" style="5" customWidth="1"/>
    <col min="524" max="768" width="10.28515625" style="5"/>
    <col min="769" max="769" width="6.42578125" style="5" customWidth="1"/>
    <col min="770" max="770" width="58.28515625" style="5" customWidth="1"/>
    <col min="771" max="771" width="10.28515625" style="5"/>
    <col min="772" max="772" width="11" style="5" customWidth="1"/>
    <col min="773" max="774" width="9.7109375" style="5" customWidth="1"/>
    <col min="775" max="775" width="10.7109375" style="5" customWidth="1"/>
    <col min="776" max="777" width="11.28515625" style="5" customWidth="1"/>
    <col min="778" max="778" width="17" style="5" customWidth="1"/>
    <col min="779" max="779" width="16.28515625" style="5" customWidth="1"/>
    <col min="780" max="1024" width="10.28515625" style="5"/>
    <col min="1025" max="1025" width="6.42578125" style="5" customWidth="1"/>
    <col min="1026" max="1026" width="58.28515625" style="5" customWidth="1"/>
    <col min="1027" max="1027" width="10.28515625" style="5"/>
    <col min="1028" max="1028" width="11" style="5" customWidth="1"/>
    <col min="1029" max="1030" width="9.7109375" style="5" customWidth="1"/>
    <col min="1031" max="1031" width="10.7109375" style="5" customWidth="1"/>
    <col min="1032" max="1033" width="11.28515625" style="5" customWidth="1"/>
    <col min="1034" max="1034" width="17" style="5" customWidth="1"/>
    <col min="1035" max="1035" width="16.28515625" style="5" customWidth="1"/>
    <col min="1036" max="1280" width="10.28515625" style="5"/>
    <col min="1281" max="1281" width="6.42578125" style="5" customWidth="1"/>
    <col min="1282" max="1282" width="58.28515625" style="5" customWidth="1"/>
    <col min="1283" max="1283" width="10.28515625" style="5"/>
    <col min="1284" max="1284" width="11" style="5" customWidth="1"/>
    <col min="1285" max="1286" width="9.7109375" style="5" customWidth="1"/>
    <col min="1287" max="1287" width="10.7109375" style="5" customWidth="1"/>
    <col min="1288" max="1289" width="11.28515625" style="5" customWidth="1"/>
    <col min="1290" max="1290" width="17" style="5" customWidth="1"/>
    <col min="1291" max="1291" width="16.28515625" style="5" customWidth="1"/>
    <col min="1292" max="1536" width="10.28515625" style="5"/>
    <col min="1537" max="1537" width="6.42578125" style="5" customWidth="1"/>
    <col min="1538" max="1538" width="58.28515625" style="5" customWidth="1"/>
    <col min="1539" max="1539" width="10.28515625" style="5"/>
    <col min="1540" max="1540" width="11" style="5" customWidth="1"/>
    <col min="1541" max="1542" width="9.7109375" style="5" customWidth="1"/>
    <col min="1543" max="1543" width="10.7109375" style="5" customWidth="1"/>
    <col min="1544" max="1545" width="11.28515625" style="5" customWidth="1"/>
    <col min="1546" max="1546" width="17" style="5" customWidth="1"/>
    <col min="1547" max="1547" width="16.28515625" style="5" customWidth="1"/>
    <col min="1548" max="1792" width="10.28515625" style="5"/>
    <col min="1793" max="1793" width="6.42578125" style="5" customWidth="1"/>
    <col min="1794" max="1794" width="58.28515625" style="5" customWidth="1"/>
    <col min="1795" max="1795" width="10.28515625" style="5"/>
    <col min="1796" max="1796" width="11" style="5" customWidth="1"/>
    <col min="1797" max="1798" width="9.7109375" style="5" customWidth="1"/>
    <col min="1799" max="1799" width="10.7109375" style="5" customWidth="1"/>
    <col min="1800" max="1801" width="11.28515625" style="5" customWidth="1"/>
    <col min="1802" max="1802" width="17" style="5" customWidth="1"/>
    <col min="1803" max="1803" width="16.28515625" style="5" customWidth="1"/>
    <col min="1804" max="2048" width="10.28515625" style="5"/>
    <col min="2049" max="2049" width="6.42578125" style="5" customWidth="1"/>
    <col min="2050" max="2050" width="58.28515625" style="5" customWidth="1"/>
    <col min="2051" max="2051" width="10.28515625" style="5"/>
    <col min="2052" max="2052" width="11" style="5" customWidth="1"/>
    <col min="2053" max="2054" width="9.7109375" style="5" customWidth="1"/>
    <col min="2055" max="2055" width="10.7109375" style="5" customWidth="1"/>
    <col min="2056" max="2057" width="11.28515625" style="5" customWidth="1"/>
    <col min="2058" max="2058" width="17" style="5" customWidth="1"/>
    <col min="2059" max="2059" width="16.28515625" style="5" customWidth="1"/>
    <col min="2060" max="2304" width="10.28515625" style="5"/>
    <col min="2305" max="2305" width="6.42578125" style="5" customWidth="1"/>
    <col min="2306" max="2306" width="58.28515625" style="5" customWidth="1"/>
    <col min="2307" max="2307" width="10.28515625" style="5"/>
    <col min="2308" max="2308" width="11" style="5" customWidth="1"/>
    <col min="2309" max="2310" width="9.7109375" style="5" customWidth="1"/>
    <col min="2311" max="2311" width="10.7109375" style="5" customWidth="1"/>
    <col min="2312" max="2313" width="11.28515625" style="5" customWidth="1"/>
    <col min="2314" max="2314" width="17" style="5" customWidth="1"/>
    <col min="2315" max="2315" width="16.28515625" style="5" customWidth="1"/>
    <col min="2316" max="2560" width="10.28515625" style="5"/>
    <col min="2561" max="2561" width="6.42578125" style="5" customWidth="1"/>
    <col min="2562" max="2562" width="58.28515625" style="5" customWidth="1"/>
    <col min="2563" max="2563" width="10.28515625" style="5"/>
    <col min="2564" max="2564" width="11" style="5" customWidth="1"/>
    <col min="2565" max="2566" width="9.7109375" style="5" customWidth="1"/>
    <col min="2567" max="2567" width="10.7109375" style="5" customWidth="1"/>
    <col min="2568" max="2569" width="11.28515625" style="5" customWidth="1"/>
    <col min="2570" max="2570" width="17" style="5" customWidth="1"/>
    <col min="2571" max="2571" width="16.28515625" style="5" customWidth="1"/>
    <col min="2572" max="2816" width="10.28515625" style="5"/>
    <col min="2817" max="2817" width="6.42578125" style="5" customWidth="1"/>
    <col min="2818" max="2818" width="58.28515625" style="5" customWidth="1"/>
    <col min="2819" max="2819" width="10.28515625" style="5"/>
    <col min="2820" max="2820" width="11" style="5" customWidth="1"/>
    <col min="2821" max="2822" width="9.7109375" style="5" customWidth="1"/>
    <col min="2823" max="2823" width="10.7109375" style="5" customWidth="1"/>
    <col min="2824" max="2825" width="11.28515625" style="5" customWidth="1"/>
    <col min="2826" max="2826" width="17" style="5" customWidth="1"/>
    <col min="2827" max="2827" width="16.28515625" style="5" customWidth="1"/>
    <col min="2828" max="3072" width="10.28515625" style="5"/>
    <col min="3073" max="3073" width="6.42578125" style="5" customWidth="1"/>
    <col min="3074" max="3074" width="58.28515625" style="5" customWidth="1"/>
    <col min="3075" max="3075" width="10.28515625" style="5"/>
    <col min="3076" max="3076" width="11" style="5" customWidth="1"/>
    <col min="3077" max="3078" width="9.7109375" style="5" customWidth="1"/>
    <col min="3079" max="3079" width="10.7109375" style="5" customWidth="1"/>
    <col min="3080" max="3081" width="11.28515625" style="5" customWidth="1"/>
    <col min="3082" max="3082" width="17" style="5" customWidth="1"/>
    <col min="3083" max="3083" width="16.28515625" style="5" customWidth="1"/>
    <col min="3084" max="3328" width="10.28515625" style="5"/>
    <col min="3329" max="3329" width="6.42578125" style="5" customWidth="1"/>
    <col min="3330" max="3330" width="58.28515625" style="5" customWidth="1"/>
    <col min="3331" max="3331" width="10.28515625" style="5"/>
    <col min="3332" max="3332" width="11" style="5" customWidth="1"/>
    <col min="3333" max="3334" width="9.7109375" style="5" customWidth="1"/>
    <col min="3335" max="3335" width="10.7109375" style="5" customWidth="1"/>
    <col min="3336" max="3337" width="11.28515625" style="5" customWidth="1"/>
    <col min="3338" max="3338" width="17" style="5" customWidth="1"/>
    <col min="3339" max="3339" width="16.28515625" style="5" customWidth="1"/>
    <col min="3340" max="3584" width="10.28515625" style="5"/>
    <col min="3585" max="3585" width="6.42578125" style="5" customWidth="1"/>
    <col min="3586" max="3586" width="58.28515625" style="5" customWidth="1"/>
    <col min="3587" max="3587" width="10.28515625" style="5"/>
    <col min="3588" max="3588" width="11" style="5" customWidth="1"/>
    <col min="3589" max="3590" width="9.7109375" style="5" customWidth="1"/>
    <col min="3591" max="3591" width="10.7109375" style="5" customWidth="1"/>
    <col min="3592" max="3593" width="11.28515625" style="5" customWidth="1"/>
    <col min="3594" max="3594" width="17" style="5" customWidth="1"/>
    <col min="3595" max="3595" width="16.28515625" style="5" customWidth="1"/>
    <col min="3596" max="3840" width="10.28515625" style="5"/>
    <col min="3841" max="3841" width="6.42578125" style="5" customWidth="1"/>
    <col min="3842" max="3842" width="58.28515625" style="5" customWidth="1"/>
    <col min="3843" max="3843" width="10.28515625" style="5"/>
    <col min="3844" max="3844" width="11" style="5" customWidth="1"/>
    <col min="3845" max="3846" width="9.7109375" style="5" customWidth="1"/>
    <col min="3847" max="3847" width="10.7109375" style="5" customWidth="1"/>
    <col min="3848" max="3849" width="11.28515625" style="5" customWidth="1"/>
    <col min="3850" max="3850" width="17" style="5" customWidth="1"/>
    <col min="3851" max="3851" width="16.28515625" style="5" customWidth="1"/>
    <col min="3852" max="4096" width="10.28515625" style="5"/>
    <col min="4097" max="4097" width="6.42578125" style="5" customWidth="1"/>
    <col min="4098" max="4098" width="58.28515625" style="5" customWidth="1"/>
    <col min="4099" max="4099" width="10.28515625" style="5"/>
    <col min="4100" max="4100" width="11" style="5" customWidth="1"/>
    <col min="4101" max="4102" width="9.7109375" style="5" customWidth="1"/>
    <col min="4103" max="4103" width="10.7109375" style="5" customWidth="1"/>
    <col min="4104" max="4105" width="11.28515625" style="5" customWidth="1"/>
    <col min="4106" max="4106" width="17" style="5" customWidth="1"/>
    <col min="4107" max="4107" width="16.28515625" style="5" customWidth="1"/>
    <col min="4108" max="4352" width="10.28515625" style="5"/>
    <col min="4353" max="4353" width="6.42578125" style="5" customWidth="1"/>
    <col min="4354" max="4354" width="58.28515625" style="5" customWidth="1"/>
    <col min="4355" max="4355" width="10.28515625" style="5"/>
    <col min="4356" max="4356" width="11" style="5" customWidth="1"/>
    <col min="4357" max="4358" width="9.7109375" style="5" customWidth="1"/>
    <col min="4359" max="4359" width="10.7109375" style="5" customWidth="1"/>
    <col min="4360" max="4361" width="11.28515625" style="5" customWidth="1"/>
    <col min="4362" max="4362" width="17" style="5" customWidth="1"/>
    <col min="4363" max="4363" width="16.28515625" style="5" customWidth="1"/>
    <col min="4364" max="4608" width="10.28515625" style="5"/>
    <col min="4609" max="4609" width="6.42578125" style="5" customWidth="1"/>
    <col min="4610" max="4610" width="58.28515625" style="5" customWidth="1"/>
    <col min="4611" max="4611" width="10.28515625" style="5"/>
    <col min="4612" max="4612" width="11" style="5" customWidth="1"/>
    <col min="4613" max="4614" width="9.7109375" style="5" customWidth="1"/>
    <col min="4615" max="4615" width="10.7109375" style="5" customWidth="1"/>
    <col min="4616" max="4617" width="11.28515625" style="5" customWidth="1"/>
    <col min="4618" max="4618" width="17" style="5" customWidth="1"/>
    <col min="4619" max="4619" width="16.28515625" style="5" customWidth="1"/>
    <col min="4620" max="4864" width="10.28515625" style="5"/>
    <col min="4865" max="4865" width="6.42578125" style="5" customWidth="1"/>
    <col min="4866" max="4866" width="58.28515625" style="5" customWidth="1"/>
    <col min="4867" max="4867" width="10.28515625" style="5"/>
    <col min="4868" max="4868" width="11" style="5" customWidth="1"/>
    <col min="4869" max="4870" width="9.7109375" style="5" customWidth="1"/>
    <col min="4871" max="4871" width="10.7109375" style="5" customWidth="1"/>
    <col min="4872" max="4873" width="11.28515625" style="5" customWidth="1"/>
    <col min="4874" max="4874" width="17" style="5" customWidth="1"/>
    <col min="4875" max="4875" width="16.28515625" style="5" customWidth="1"/>
    <col min="4876" max="5120" width="10.28515625" style="5"/>
    <col min="5121" max="5121" width="6.42578125" style="5" customWidth="1"/>
    <col min="5122" max="5122" width="58.28515625" style="5" customWidth="1"/>
    <col min="5123" max="5123" width="10.28515625" style="5"/>
    <col min="5124" max="5124" width="11" style="5" customWidth="1"/>
    <col min="5125" max="5126" width="9.7109375" style="5" customWidth="1"/>
    <col min="5127" max="5127" width="10.7109375" style="5" customWidth="1"/>
    <col min="5128" max="5129" width="11.28515625" style="5" customWidth="1"/>
    <col min="5130" max="5130" width="17" style="5" customWidth="1"/>
    <col min="5131" max="5131" width="16.28515625" style="5" customWidth="1"/>
    <col min="5132" max="5376" width="10.28515625" style="5"/>
    <col min="5377" max="5377" width="6.42578125" style="5" customWidth="1"/>
    <col min="5378" max="5378" width="58.28515625" style="5" customWidth="1"/>
    <col min="5379" max="5379" width="10.28515625" style="5"/>
    <col min="5380" max="5380" width="11" style="5" customWidth="1"/>
    <col min="5381" max="5382" width="9.7109375" style="5" customWidth="1"/>
    <col min="5383" max="5383" width="10.7109375" style="5" customWidth="1"/>
    <col min="5384" max="5385" width="11.28515625" style="5" customWidth="1"/>
    <col min="5386" max="5386" width="17" style="5" customWidth="1"/>
    <col min="5387" max="5387" width="16.28515625" style="5" customWidth="1"/>
    <col min="5388" max="5632" width="10.28515625" style="5"/>
    <col min="5633" max="5633" width="6.42578125" style="5" customWidth="1"/>
    <col min="5634" max="5634" width="58.28515625" style="5" customWidth="1"/>
    <col min="5635" max="5635" width="10.28515625" style="5"/>
    <col min="5636" max="5636" width="11" style="5" customWidth="1"/>
    <col min="5637" max="5638" width="9.7109375" style="5" customWidth="1"/>
    <col min="5639" max="5639" width="10.7109375" style="5" customWidth="1"/>
    <col min="5640" max="5641" width="11.28515625" style="5" customWidth="1"/>
    <col min="5642" max="5642" width="17" style="5" customWidth="1"/>
    <col min="5643" max="5643" width="16.28515625" style="5" customWidth="1"/>
    <col min="5644" max="5888" width="10.28515625" style="5"/>
    <col min="5889" max="5889" width="6.42578125" style="5" customWidth="1"/>
    <col min="5890" max="5890" width="58.28515625" style="5" customWidth="1"/>
    <col min="5891" max="5891" width="10.28515625" style="5"/>
    <col min="5892" max="5892" width="11" style="5" customWidth="1"/>
    <col min="5893" max="5894" width="9.7109375" style="5" customWidth="1"/>
    <col min="5895" max="5895" width="10.7109375" style="5" customWidth="1"/>
    <col min="5896" max="5897" width="11.28515625" style="5" customWidth="1"/>
    <col min="5898" max="5898" width="17" style="5" customWidth="1"/>
    <col min="5899" max="5899" width="16.28515625" style="5" customWidth="1"/>
    <col min="5900" max="6144" width="10.28515625" style="5"/>
    <col min="6145" max="6145" width="6.42578125" style="5" customWidth="1"/>
    <col min="6146" max="6146" width="58.28515625" style="5" customWidth="1"/>
    <col min="6147" max="6147" width="10.28515625" style="5"/>
    <col min="6148" max="6148" width="11" style="5" customWidth="1"/>
    <col min="6149" max="6150" width="9.7109375" style="5" customWidth="1"/>
    <col min="6151" max="6151" width="10.7109375" style="5" customWidth="1"/>
    <col min="6152" max="6153" width="11.28515625" style="5" customWidth="1"/>
    <col min="6154" max="6154" width="17" style="5" customWidth="1"/>
    <col min="6155" max="6155" width="16.28515625" style="5" customWidth="1"/>
    <col min="6156" max="6400" width="10.28515625" style="5"/>
    <col min="6401" max="6401" width="6.42578125" style="5" customWidth="1"/>
    <col min="6402" max="6402" width="58.28515625" style="5" customWidth="1"/>
    <col min="6403" max="6403" width="10.28515625" style="5"/>
    <col min="6404" max="6404" width="11" style="5" customWidth="1"/>
    <col min="6405" max="6406" width="9.7109375" style="5" customWidth="1"/>
    <col min="6407" max="6407" width="10.7109375" style="5" customWidth="1"/>
    <col min="6408" max="6409" width="11.28515625" style="5" customWidth="1"/>
    <col min="6410" max="6410" width="17" style="5" customWidth="1"/>
    <col min="6411" max="6411" width="16.28515625" style="5" customWidth="1"/>
    <col min="6412" max="6656" width="10.28515625" style="5"/>
    <col min="6657" max="6657" width="6.42578125" style="5" customWidth="1"/>
    <col min="6658" max="6658" width="58.28515625" style="5" customWidth="1"/>
    <col min="6659" max="6659" width="10.28515625" style="5"/>
    <col min="6660" max="6660" width="11" style="5" customWidth="1"/>
    <col min="6661" max="6662" width="9.7109375" style="5" customWidth="1"/>
    <col min="6663" max="6663" width="10.7109375" style="5" customWidth="1"/>
    <col min="6664" max="6665" width="11.28515625" style="5" customWidth="1"/>
    <col min="6666" max="6666" width="17" style="5" customWidth="1"/>
    <col min="6667" max="6667" width="16.28515625" style="5" customWidth="1"/>
    <col min="6668" max="6912" width="10.28515625" style="5"/>
    <col min="6913" max="6913" width="6.42578125" style="5" customWidth="1"/>
    <col min="6914" max="6914" width="58.28515625" style="5" customWidth="1"/>
    <col min="6915" max="6915" width="10.28515625" style="5"/>
    <col min="6916" max="6916" width="11" style="5" customWidth="1"/>
    <col min="6917" max="6918" width="9.7109375" style="5" customWidth="1"/>
    <col min="6919" max="6919" width="10.7109375" style="5" customWidth="1"/>
    <col min="6920" max="6921" width="11.28515625" style="5" customWidth="1"/>
    <col min="6922" max="6922" width="17" style="5" customWidth="1"/>
    <col min="6923" max="6923" width="16.28515625" style="5" customWidth="1"/>
    <col min="6924" max="7168" width="10.28515625" style="5"/>
    <col min="7169" max="7169" width="6.42578125" style="5" customWidth="1"/>
    <col min="7170" max="7170" width="58.28515625" style="5" customWidth="1"/>
    <col min="7171" max="7171" width="10.28515625" style="5"/>
    <col min="7172" max="7172" width="11" style="5" customWidth="1"/>
    <col min="7173" max="7174" width="9.7109375" style="5" customWidth="1"/>
    <col min="7175" max="7175" width="10.7109375" style="5" customWidth="1"/>
    <col min="7176" max="7177" width="11.28515625" style="5" customWidth="1"/>
    <col min="7178" max="7178" width="17" style="5" customWidth="1"/>
    <col min="7179" max="7179" width="16.28515625" style="5" customWidth="1"/>
    <col min="7180" max="7424" width="10.28515625" style="5"/>
    <col min="7425" max="7425" width="6.42578125" style="5" customWidth="1"/>
    <col min="7426" max="7426" width="58.28515625" style="5" customWidth="1"/>
    <col min="7427" max="7427" width="10.28515625" style="5"/>
    <col min="7428" max="7428" width="11" style="5" customWidth="1"/>
    <col min="7429" max="7430" width="9.7109375" style="5" customWidth="1"/>
    <col min="7431" max="7431" width="10.7109375" style="5" customWidth="1"/>
    <col min="7432" max="7433" width="11.28515625" style="5" customWidth="1"/>
    <col min="7434" max="7434" width="17" style="5" customWidth="1"/>
    <col min="7435" max="7435" width="16.28515625" style="5" customWidth="1"/>
    <col min="7436" max="7680" width="10.28515625" style="5"/>
    <col min="7681" max="7681" width="6.42578125" style="5" customWidth="1"/>
    <col min="7682" max="7682" width="58.28515625" style="5" customWidth="1"/>
    <col min="7683" max="7683" width="10.28515625" style="5"/>
    <col min="7684" max="7684" width="11" style="5" customWidth="1"/>
    <col min="7685" max="7686" width="9.7109375" style="5" customWidth="1"/>
    <col min="7687" max="7687" width="10.7109375" style="5" customWidth="1"/>
    <col min="7688" max="7689" width="11.28515625" style="5" customWidth="1"/>
    <col min="7690" max="7690" width="17" style="5" customWidth="1"/>
    <col min="7691" max="7691" width="16.28515625" style="5" customWidth="1"/>
    <col min="7692" max="7936" width="10.28515625" style="5"/>
    <col min="7937" max="7937" width="6.42578125" style="5" customWidth="1"/>
    <col min="7938" max="7938" width="58.28515625" style="5" customWidth="1"/>
    <col min="7939" max="7939" width="10.28515625" style="5"/>
    <col min="7940" max="7940" width="11" style="5" customWidth="1"/>
    <col min="7941" max="7942" width="9.7109375" style="5" customWidth="1"/>
    <col min="7943" max="7943" width="10.7109375" style="5" customWidth="1"/>
    <col min="7944" max="7945" width="11.28515625" style="5" customWidth="1"/>
    <col min="7946" max="7946" width="17" style="5" customWidth="1"/>
    <col min="7947" max="7947" width="16.28515625" style="5" customWidth="1"/>
    <col min="7948" max="8192" width="10.28515625" style="5"/>
    <col min="8193" max="8193" width="6.42578125" style="5" customWidth="1"/>
    <col min="8194" max="8194" width="58.28515625" style="5" customWidth="1"/>
    <col min="8195" max="8195" width="10.28515625" style="5"/>
    <col min="8196" max="8196" width="11" style="5" customWidth="1"/>
    <col min="8197" max="8198" width="9.7109375" style="5" customWidth="1"/>
    <col min="8199" max="8199" width="10.7109375" style="5" customWidth="1"/>
    <col min="8200" max="8201" width="11.28515625" style="5" customWidth="1"/>
    <col min="8202" max="8202" width="17" style="5" customWidth="1"/>
    <col min="8203" max="8203" width="16.28515625" style="5" customWidth="1"/>
    <col min="8204" max="8448" width="10.28515625" style="5"/>
    <col min="8449" max="8449" width="6.42578125" style="5" customWidth="1"/>
    <col min="8450" max="8450" width="58.28515625" style="5" customWidth="1"/>
    <col min="8451" max="8451" width="10.28515625" style="5"/>
    <col min="8452" max="8452" width="11" style="5" customWidth="1"/>
    <col min="8453" max="8454" width="9.7109375" style="5" customWidth="1"/>
    <col min="8455" max="8455" width="10.7109375" style="5" customWidth="1"/>
    <col min="8456" max="8457" width="11.28515625" style="5" customWidth="1"/>
    <col min="8458" max="8458" width="17" style="5" customWidth="1"/>
    <col min="8459" max="8459" width="16.28515625" style="5" customWidth="1"/>
    <col min="8460" max="8704" width="10.28515625" style="5"/>
    <col min="8705" max="8705" width="6.42578125" style="5" customWidth="1"/>
    <col min="8706" max="8706" width="58.28515625" style="5" customWidth="1"/>
    <col min="8707" max="8707" width="10.28515625" style="5"/>
    <col min="8708" max="8708" width="11" style="5" customWidth="1"/>
    <col min="8709" max="8710" width="9.7109375" style="5" customWidth="1"/>
    <col min="8711" max="8711" width="10.7109375" style="5" customWidth="1"/>
    <col min="8712" max="8713" width="11.28515625" style="5" customWidth="1"/>
    <col min="8714" max="8714" width="17" style="5" customWidth="1"/>
    <col min="8715" max="8715" width="16.28515625" style="5" customWidth="1"/>
    <col min="8716" max="8960" width="10.28515625" style="5"/>
    <col min="8961" max="8961" width="6.42578125" style="5" customWidth="1"/>
    <col min="8962" max="8962" width="58.28515625" style="5" customWidth="1"/>
    <col min="8963" max="8963" width="10.28515625" style="5"/>
    <col min="8964" max="8964" width="11" style="5" customWidth="1"/>
    <col min="8965" max="8966" width="9.7109375" style="5" customWidth="1"/>
    <col min="8967" max="8967" width="10.7109375" style="5" customWidth="1"/>
    <col min="8968" max="8969" width="11.28515625" style="5" customWidth="1"/>
    <col min="8970" max="8970" width="17" style="5" customWidth="1"/>
    <col min="8971" max="8971" width="16.28515625" style="5" customWidth="1"/>
    <col min="8972" max="9216" width="10.28515625" style="5"/>
    <col min="9217" max="9217" width="6.42578125" style="5" customWidth="1"/>
    <col min="9218" max="9218" width="58.28515625" style="5" customWidth="1"/>
    <col min="9219" max="9219" width="10.28515625" style="5"/>
    <col min="9220" max="9220" width="11" style="5" customWidth="1"/>
    <col min="9221" max="9222" width="9.7109375" style="5" customWidth="1"/>
    <col min="9223" max="9223" width="10.7109375" style="5" customWidth="1"/>
    <col min="9224" max="9225" width="11.28515625" style="5" customWidth="1"/>
    <col min="9226" max="9226" width="17" style="5" customWidth="1"/>
    <col min="9227" max="9227" width="16.28515625" style="5" customWidth="1"/>
    <col min="9228" max="9472" width="10.28515625" style="5"/>
    <col min="9473" max="9473" width="6.42578125" style="5" customWidth="1"/>
    <col min="9474" max="9474" width="58.28515625" style="5" customWidth="1"/>
    <col min="9475" max="9475" width="10.28515625" style="5"/>
    <col min="9476" max="9476" width="11" style="5" customWidth="1"/>
    <col min="9477" max="9478" width="9.7109375" style="5" customWidth="1"/>
    <col min="9479" max="9479" width="10.7109375" style="5" customWidth="1"/>
    <col min="9480" max="9481" width="11.28515625" style="5" customWidth="1"/>
    <col min="9482" max="9482" width="17" style="5" customWidth="1"/>
    <col min="9483" max="9483" width="16.28515625" style="5" customWidth="1"/>
    <col min="9484" max="9728" width="10.28515625" style="5"/>
    <col min="9729" max="9729" width="6.42578125" style="5" customWidth="1"/>
    <col min="9730" max="9730" width="58.28515625" style="5" customWidth="1"/>
    <col min="9731" max="9731" width="10.28515625" style="5"/>
    <col min="9732" max="9732" width="11" style="5" customWidth="1"/>
    <col min="9733" max="9734" width="9.7109375" style="5" customWidth="1"/>
    <col min="9735" max="9735" width="10.7109375" style="5" customWidth="1"/>
    <col min="9736" max="9737" width="11.28515625" style="5" customWidth="1"/>
    <col min="9738" max="9738" width="17" style="5" customWidth="1"/>
    <col min="9739" max="9739" width="16.28515625" style="5" customWidth="1"/>
    <col min="9740" max="9984" width="10.28515625" style="5"/>
    <col min="9985" max="9985" width="6.42578125" style="5" customWidth="1"/>
    <col min="9986" max="9986" width="58.28515625" style="5" customWidth="1"/>
    <col min="9987" max="9987" width="10.28515625" style="5"/>
    <col min="9988" max="9988" width="11" style="5" customWidth="1"/>
    <col min="9989" max="9990" width="9.7109375" style="5" customWidth="1"/>
    <col min="9991" max="9991" width="10.7109375" style="5" customWidth="1"/>
    <col min="9992" max="9993" width="11.28515625" style="5" customWidth="1"/>
    <col min="9994" max="9994" width="17" style="5" customWidth="1"/>
    <col min="9995" max="9995" width="16.28515625" style="5" customWidth="1"/>
    <col min="9996" max="10240" width="10.28515625" style="5"/>
    <col min="10241" max="10241" width="6.42578125" style="5" customWidth="1"/>
    <col min="10242" max="10242" width="58.28515625" style="5" customWidth="1"/>
    <col min="10243" max="10243" width="10.28515625" style="5"/>
    <col min="10244" max="10244" width="11" style="5" customWidth="1"/>
    <col min="10245" max="10246" width="9.7109375" style="5" customWidth="1"/>
    <col min="10247" max="10247" width="10.7109375" style="5" customWidth="1"/>
    <col min="10248" max="10249" width="11.28515625" style="5" customWidth="1"/>
    <col min="10250" max="10250" width="17" style="5" customWidth="1"/>
    <col min="10251" max="10251" width="16.28515625" style="5" customWidth="1"/>
    <col min="10252" max="10496" width="10.28515625" style="5"/>
    <col min="10497" max="10497" width="6.42578125" style="5" customWidth="1"/>
    <col min="10498" max="10498" width="58.28515625" style="5" customWidth="1"/>
    <col min="10499" max="10499" width="10.28515625" style="5"/>
    <col min="10500" max="10500" width="11" style="5" customWidth="1"/>
    <col min="10501" max="10502" width="9.7109375" style="5" customWidth="1"/>
    <col min="10503" max="10503" width="10.7109375" style="5" customWidth="1"/>
    <col min="10504" max="10505" width="11.28515625" style="5" customWidth="1"/>
    <col min="10506" max="10506" width="17" style="5" customWidth="1"/>
    <col min="10507" max="10507" width="16.28515625" style="5" customWidth="1"/>
    <col min="10508" max="10752" width="10.28515625" style="5"/>
    <col min="10753" max="10753" width="6.42578125" style="5" customWidth="1"/>
    <col min="10754" max="10754" width="58.28515625" style="5" customWidth="1"/>
    <col min="10755" max="10755" width="10.28515625" style="5"/>
    <col min="10756" max="10756" width="11" style="5" customWidth="1"/>
    <col min="10757" max="10758" width="9.7109375" style="5" customWidth="1"/>
    <col min="10759" max="10759" width="10.7109375" style="5" customWidth="1"/>
    <col min="10760" max="10761" width="11.28515625" style="5" customWidth="1"/>
    <col min="10762" max="10762" width="17" style="5" customWidth="1"/>
    <col min="10763" max="10763" width="16.28515625" style="5" customWidth="1"/>
    <col min="10764" max="11008" width="10.28515625" style="5"/>
    <col min="11009" max="11009" width="6.42578125" style="5" customWidth="1"/>
    <col min="11010" max="11010" width="58.28515625" style="5" customWidth="1"/>
    <col min="11011" max="11011" width="10.28515625" style="5"/>
    <col min="11012" max="11012" width="11" style="5" customWidth="1"/>
    <col min="11013" max="11014" width="9.7109375" style="5" customWidth="1"/>
    <col min="11015" max="11015" width="10.7109375" style="5" customWidth="1"/>
    <col min="11016" max="11017" width="11.28515625" style="5" customWidth="1"/>
    <col min="11018" max="11018" width="17" style="5" customWidth="1"/>
    <col min="11019" max="11019" width="16.28515625" style="5" customWidth="1"/>
    <col min="11020" max="11264" width="10.28515625" style="5"/>
    <col min="11265" max="11265" width="6.42578125" style="5" customWidth="1"/>
    <col min="11266" max="11266" width="58.28515625" style="5" customWidth="1"/>
    <col min="11267" max="11267" width="10.28515625" style="5"/>
    <col min="11268" max="11268" width="11" style="5" customWidth="1"/>
    <col min="11269" max="11270" width="9.7109375" style="5" customWidth="1"/>
    <col min="11271" max="11271" width="10.7109375" style="5" customWidth="1"/>
    <col min="11272" max="11273" width="11.28515625" style="5" customWidth="1"/>
    <col min="11274" max="11274" width="17" style="5" customWidth="1"/>
    <col min="11275" max="11275" width="16.28515625" style="5" customWidth="1"/>
    <col min="11276" max="11520" width="10.28515625" style="5"/>
    <col min="11521" max="11521" width="6.42578125" style="5" customWidth="1"/>
    <col min="11522" max="11522" width="58.28515625" style="5" customWidth="1"/>
    <col min="11523" max="11523" width="10.28515625" style="5"/>
    <col min="11524" max="11524" width="11" style="5" customWidth="1"/>
    <col min="11525" max="11526" width="9.7109375" style="5" customWidth="1"/>
    <col min="11527" max="11527" width="10.7109375" style="5" customWidth="1"/>
    <col min="11528" max="11529" width="11.28515625" style="5" customWidth="1"/>
    <col min="11530" max="11530" width="17" style="5" customWidth="1"/>
    <col min="11531" max="11531" width="16.28515625" style="5" customWidth="1"/>
    <col min="11532" max="11776" width="10.28515625" style="5"/>
    <col min="11777" max="11777" width="6.42578125" style="5" customWidth="1"/>
    <col min="11778" max="11778" width="58.28515625" style="5" customWidth="1"/>
    <col min="11779" max="11779" width="10.28515625" style="5"/>
    <col min="11780" max="11780" width="11" style="5" customWidth="1"/>
    <col min="11781" max="11782" width="9.7109375" style="5" customWidth="1"/>
    <col min="11783" max="11783" width="10.7109375" style="5" customWidth="1"/>
    <col min="11784" max="11785" width="11.28515625" style="5" customWidth="1"/>
    <col min="11786" max="11786" width="17" style="5" customWidth="1"/>
    <col min="11787" max="11787" width="16.28515625" style="5" customWidth="1"/>
    <col min="11788" max="12032" width="10.28515625" style="5"/>
    <col min="12033" max="12033" width="6.42578125" style="5" customWidth="1"/>
    <col min="12034" max="12034" width="58.28515625" style="5" customWidth="1"/>
    <col min="12035" max="12035" width="10.28515625" style="5"/>
    <col min="12036" max="12036" width="11" style="5" customWidth="1"/>
    <col min="12037" max="12038" width="9.7109375" style="5" customWidth="1"/>
    <col min="12039" max="12039" width="10.7109375" style="5" customWidth="1"/>
    <col min="12040" max="12041" width="11.28515625" style="5" customWidth="1"/>
    <col min="12042" max="12042" width="17" style="5" customWidth="1"/>
    <col min="12043" max="12043" width="16.28515625" style="5" customWidth="1"/>
    <col min="12044" max="12288" width="10.28515625" style="5"/>
    <col min="12289" max="12289" width="6.42578125" style="5" customWidth="1"/>
    <col min="12290" max="12290" width="58.28515625" style="5" customWidth="1"/>
    <col min="12291" max="12291" width="10.28515625" style="5"/>
    <col min="12292" max="12292" width="11" style="5" customWidth="1"/>
    <col min="12293" max="12294" width="9.7109375" style="5" customWidth="1"/>
    <col min="12295" max="12295" width="10.7109375" style="5" customWidth="1"/>
    <col min="12296" max="12297" width="11.28515625" style="5" customWidth="1"/>
    <col min="12298" max="12298" width="17" style="5" customWidth="1"/>
    <col min="12299" max="12299" width="16.28515625" style="5" customWidth="1"/>
    <col min="12300" max="12544" width="10.28515625" style="5"/>
    <col min="12545" max="12545" width="6.42578125" style="5" customWidth="1"/>
    <col min="12546" max="12546" width="58.28515625" style="5" customWidth="1"/>
    <col min="12547" max="12547" width="10.28515625" style="5"/>
    <col min="12548" max="12548" width="11" style="5" customWidth="1"/>
    <col min="12549" max="12550" width="9.7109375" style="5" customWidth="1"/>
    <col min="12551" max="12551" width="10.7109375" style="5" customWidth="1"/>
    <col min="12552" max="12553" width="11.28515625" style="5" customWidth="1"/>
    <col min="12554" max="12554" width="17" style="5" customWidth="1"/>
    <col min="12555" max="12555" width="16.28515625" style="5" customWidth="1"/>
    <col min="12556" max="12800" width="10.28515625" style="5"/>
    <col min="12801" max="12801" width="6.42578125" style="5" customWidth="1"/>
    <col min="12802" max="12802" width="58.28515625" style="5" customWidth="1"/>
    <col min="12803" max="12803" width="10.28515625" style="5"/>
    <col min="12804" max="12804" width="11" style="5" customWidth="1"/>
    <col min="12805" max="12806" width="9.7109375" style="5" customWidth="1"/>
    <col min="12807" max="12807" width="10.7109375" style="5" customWidth="1"/>
    <col min="12808" max="12809" width="11.28515625" style="5" customWidth="1"/>
    <col min="12810" max="12810" width="17" style="5" customWidth="1"/>
    <col min="12811" max="12811" width="16.28515625" style="5" customWidth="1"/>
    <col min="12812" max="13056" width="10.28515625" style="5"/>
    <col min="13057" max="13057" width="6.42578125" style="5" customWidth="1"/>
    <col min="13058" max="13058" width="58.28515625" style="5" customWidth="1"/>
    <col min="13059" max="13059" width="10.28515625" style="5"/>
    <col min="13060" max="13060" width="11" style="5" customWidth="1"/>
    <col min="13061" max="13062" width="9.7109375" style="5" customWidth="1"/>
    <col min="13063" max="13063" width="10.7109375" style="5" customWidth="1"/>
    <col min="13064" max="13065" width="11.28515625" style="5" customWidth="1"/>
    <col min="13066" max="13066" width="17" style="5" customWidth="1"/>
    <col min="13067" max="13067" width="16.28515625" style="5" customWidth="1"/>
    <col min="13068" max="13312" width="10.28515625" style="5"/>
    <col min="13313" max="13313" width="6.42578125" style="5" customWidth="1"/>
    <col min="13314" max="13314" width="58.28515625" style="5" customWidth="1"/>
    <col min="13315" max="13315" width="10.28515625" style="5"/>
    <col min="13316" max="13316" width="11" style="5" customWidth="1"/>
    <col min="13317" max="13318" width="9.7109375" style="5" customWidth="1"/>
    <col min="13319" max="13319" width="10.7109375" style="5" customWidth="1"/>
    <col min="13320" max="13321" width="11.28515625" style="5" customWidth="1"/>
    <col min="13322" max="13322" width="17" style="5" customWidth="1"/>
    <col min="13323" max="13323" width="16.28515625" style="5" customWidth="1"/>
    <col min="13324" max="13568" width="10.28515625" style="5"/>
    <col min="13569" max="13569" width="6.42578125" style="5" customWidth="1"/>
    <col min="13570" max="13570" width="58.28515625" style="5" customWidth="1"/>
    <col min="13571" max="13571" width="10.28515625" style="5"/>
    <col min="13572" max="13572" width="11" style="5" customWidth="1"/>
    <col min="13573" max="13574" width="9.7109375" style="5" customWidth="1"/>
    <col min="13575" max="13575" width="10.7109375" style="5" customWidth="1"/>
    <col min="13576" max="13577" width="11.28515625" style="5" customWidth="1"/>
    <col min="13578" max="13578" width="17" style="5" customWidth="1"/>
    <col min="13579" max="13579" width="16.28515625" style="5" customWidth="1"/>
    <col min="13580" max="13824" width="10.28515625" style="5"/>
    <col min="13825" max="13825" width="6.42578125" style="5" customWidth="1"/>
    <col min="13826" max="13826" width="58.28515625" style="5" customWidth="1"/>
    <col min="13827" max="13827" width="10.28515625" style="5"/>
    <col min="13828" max="13828" width="11" style="5" customWidth="1"/>
    <col min="13829" max="13830" width="9.7109375" style="5" customWidth="1"/>
    <col min="13831" max="13831" width="10.7109375" style="5" customWidth="1"/>
    <col min="13832" max="13833" width="11.28515625" style="5" customWidth="1"/>
    <col min="13834" max="13834" width="17" style="5" customWidth="1"/>
    <col min="13835" max="13835" width="16.28515625" style="5" customWidth="1"/>
    <col min="13836" max="14080" width="10.28515625" style="5"/>
    <col min="14081" max="14081" width="6.42578125" style="5" customWidth="1"/>
    <col min="14082" max="14082" width="58.28515625" style="5" customWidth="1"/>
    <col min="14083" max="14083" width="10.28515625" style="5"/>
    <col min="14084" max="14084" width="11" style="5" customWidth="1"/>
    <col min="14085" max="14086" width="9.7109375" style="5" customWidth="1"/>
    <col min="14087" max="14087" width="10.7109375" style="5" customWidth="1"/>
    <col min="14088" max="14089" width="11.28515625" style="5" customWidth="1"/>
    <col min="14090" max="14090" width="17" style="5" customWidth="1"/>
    <col min="14091" max="14091" width="16.28515625" style="5" customWidth="1"/>
    <col min="14092" max="14336" width="10.28515625" style="5"/>
    <col min="14337" max="14337" width="6.42578125" style="5" customWidth="1"/>
    <col min="14338" max="14338" width="58.28515625" style="5" customWidth="1"/>
    <col min="14339" max="14339" width="10.28515625" style="5"/>
    <col min="14340" max="14340" width="11" style="5" customWidth="1"/>
    <col min="14341" max="14342" width="9.7109375" style="5" customWidth="1"/>
    <col min="14343" max="14343" width="10.7109375" style="5" customWidth="1"/>
    <col min="14344" max="14345" width="11.28515625" style="5" customWidth="1"/>
    <col min="14346" max="14346" width="17" style="5" customWidth="1"/>
    <col min="14347" max="14347" width="16.28515625" style="5" customWidth="1"/>
    <col min="14348" max="14592" width="10.28515625" style="5"/>
    <col min="14593" max="14593" width="6.42578125" style="5" customWidth="1"/>
    <col min="14594" max="14594" width="58.28515625" style="5" customWidth="1"/>
    <col min="14595" max="14595" width="10.28515625" style="5"/>
    <col min="14596" max="14596" width="11" style="5" customWidth="1"/>
    <col min="14597" max="14598" width="9.7109375" style="5" customWidth="1"/>
    <col min="14599" max="14599" width="10.7109375" style="5" customWidth="1"/>
    <col min="14600" max="14601" width="11.28515625" style="5" customWidth="1"/>
    <col min="14602" max="14602" width="17" style="5" customWidth="1"/>
    <col min="14603" max="14603" width="16.28515625" style="5" customWidth="1"/>
    <col min="14604" max="14848" width="10.28515625" style="5"/>
    <col min="14849" max="14849" width="6.42578125" style="5" customWidth="1"/>
    <col min="14850" max="14850" width="58.28515625" style="5" customWidth="1"/>
    <col min="14851" max="14851" width="10.28515625" style="5"/>
    <col min="14852" max="14852" width="11" style="5" customWidth="1"/>
    <col min="14853" max="14854" width="9.7109375" style="5" customWidth="1"/>
    <col min="14855" max="14855" width="10.7109375" style="5" customWidth="1"/>
    <col min="14856" max="14857" width="11.28515625" style="5" customWidth="1"/>
    <col min="14858" max="14858" width="17" style="5" customWidth="1"/>
    <col min="14859" max="14859" width="16.28515625" style="5" customWidth="1"/>
    <col min="14860" max="15104" width="10.28515625" style="5"/>
    <col min="15105" max="15105" width="6.42578125" style="5" customWidth="1"/>
    <col min="15106" max="15106" width="58.28515625" style="5" customWidth="1"/>
    <col min="15107" max="15107" width="10.28515625" style="5"/>
    <col min="15108" max="15108" width="11" style="5" customWidth="1"/>
    <col min="15109" max="15110" width="9.7109375" style="5" customWidth="1"/>
    <col min="15111" max="15111" width="10.7109375" style="5" customWidth="1"/>
    <col min="15112" max="15113" width="11.28515625" style="5" customWidth="1"/>
    <col min="15114" max="15114" width="17" style="5" customWidth="1"/>
    <col min="15115" max="15115" width="16.28515625" style="5" customWidth="1"/>
    <col min="15116" max="15360" width="10.28515625" style="5"/>
    <col min="15361" max="15361" width="6.42578125" style="5" customWidth="1"/>
    <col min="15362" max="15362" width="58.28515625" style="5" customWidth="1"/>
    <col min="15363" max="15363" width="10.28515625" style="5"/>
    <col min="15364" max="15364" width="11" style="5" customWidth="1"/>
    <col min="15365" max="15366" width="9.7109375" style="5" customWidth="1"/>
    <col min="15367" max="15367" width="10.7109375" style="5" customWidth="1"/>
    <col min="15368" max="15369" width="11.28515625" style="5" customWidth="1"/>
    <col min="15370" max="15370" width="17" style="5" customWidth="1"/>
    <col min="15371" max="15371" width="16.28515625" style="5" customWidth="1"/>
    <col min="15372" max="15616" width="10.28515625" style="5"/>
    <col min="15617" max="15617" width="6.42578125" style="5" customWidth="1"/>
    <col min="15618" max="15618" width="58.28515625" style="5" customWidth="1"/>
    <col min="15619" max="15619" width="10.28515625" style="5"/>
    <col min="15620" max="15620" width="11" style="5" customWidth="1"/>
    <col min="15621" max="15622" width="9.7109375" style="5" customWidth="1"/>
    <col min="15623" max="15623" width="10.7109375" style="5" customWidth="1"/>
    <col min="15624" max="15625" width="11.28515625" style="5" customWidth="1"/>
    <col min="15626" max="15626" width="17" style="5" customWidth="1"/>
    <col min="15627" max="15627" width="16.28515625" style="5" customWidth="1"/>
    <col min="15628" max="15872" width="10.28515625" style="5"/>
    <col min="15873" max="15873" width="6.42578125" style="5" customWidth="1"/>
    <col min="15874" max="15874" width="58.28515625" style="5" customWidth="1"/>
    <col min="15875" max="15875" width="10.28515625" style="5"/>
    <col min="15876" max="15876" width="11" style="5" customWidth="1"/>
    <col min="15877" max="15878" width="9.7109375" style="5" customWidth="1"/>
    <col min="15879" max="15879" width="10.7109375" style="5" customWidth="1"/>
    <col min="15880" max="15881" width="11.28515625" style="5" customWidth="1"/>
    <col min="15882" max="15882" width="17" style="5" customWidth="1"/>
    <col min="15883" max="15883" width="16.28515625" style="5" customWidth="1"/>
    <col min="15884" max="16128" width="10.28515625" style="5"/>
    <col min="16129" max="16129" width="6.42578125" style="5" customWidth="1"/>
    <col min="16130" max="16130" width="58.28515625" style="5" customWidth="1"/>
    <col min="16131" max="16131" width="10.28515625" style="5"/>
    <col min="16132" max="16132" width="11" style="5" customWidth="1"/>
    <col min="16133" max="16134" width="9.7109375" style="5" customWidth="1"/>
    <col min="16135" max="16135" width="10.7109375" style="5" customWidth="1"/>
    <col min="16136" max="16137" width="11.28515625" style="5" customWidth="1"/>
    <col min="16138" max="16138" width="17" style="5" customWidth="1"/>
    <col min="16139" max="16139" width="16.28515625" style="5" customWidth="1"/>
    <col min="16140" max="16384" width="10.28515625" style="5"/>
  </cols>
  <sheetData>
    <row r="1" spans="1:9" ht="14.25" x14ac:dyDescent="0.2">
      <c r="A1" s="130"/>
      <c r="C1" s="2"/>
      <c r="D1" s="2"/>
      <c r="E1" s="2"/>
      <c r="F1" s="2"/>
      <c r="G1" s="2" t="s">
        <v>55</v>
      </c>
      <c r="H1" s="2"/>
    </row>
    <row r="2" spans="1:9" x14ac:dyDescent="0.2">
      <c r="C2" s="2"/>
      <c r="D2" s="2"/>
      <c r="E2" s="2"/>
      <c r="F2" s="2"/>
      <c r="G2" s="2" t="s">
        <v>184</v>
      </c>
      <c r="H2" s="2"/>
    </row>
    <row r="3" spans="1:9" x14ac:dyDescent="0.2">
      <c r="C3" s="2"/>
      <c r="D3" s="2"/>
      <c r="E3" s="2"/>
      <c r="F3" s="2"/>
      <c r="G3" s="2" t="s">
        <v>186</v>
      </c>
      <c r="H3" s="2"/>
    </row>
    <row r="4" spans="1:9" x14ac:dyDescent="0.2">
      <c r="B4" s="2"/>
      <c r="C4" s="11"/>
      <c r="D4" s="2"/>
      <c r="E4" s="11"/>
      <c r="F4" s="2"/>
      <c r="G4" s="11" t="s">
        <v>197</v>
      </c>
      <c r="H4" s="2"/>
    </row>
    <row r="5" spans="1:9" x14ac:dyDescent="0.2">
      <c r="B5" s="2"/>
      <c r="C5" s="11"/>
      <c r="D5" s="2"/>
      <c r="E5" s="11"/>
      <c r="F5" s="2"/>
      <c r="G5" s="11"/>
      <c r="H5" s="2"/>
    </row>
    <row r="6" spans="1:9" x14ac:dyDescent="0.2">
      <c r="B6" s="2"/>
      <c r="C6" s="11"/>
      <c r="D6" s="2"/>
      <c r="E6" s="11"/>
      <c r="F6" s="2"/>
      <c r="G6" s="2"/>
      <c r="H6" s="2"/>
    </row>
    <row r="7" spans="1:9" ht="12.75" x14ac:dyDescent="0.2">
      <c r="A7" s="131" t="s">
        <v>56</v>
      </c>
      <c r="B7" s="131"/>
      <c r="C7" s="131"/>
      <c r="D7" s="131"/>
      <c r="E7" s="131"/>
      <c r="F7" s="131"/>
      <c r="G7" s="131"/>
      <c r="H7" s="131"/>
      <c r="I7" s="131"/>
    </row>
    <row r="8" spans="1:9" ht="12.75" x14ac:dyDescent="0.2">
      <c r="A8" s="132"/>
      <c r="B8" s="132"/>
      <c r="C8" s="132"/>
      <c r="D8" s="132"/>
      <c r="E8" s="132"/>
      <c r="F8" s="132"/>
      <c r="G8" s="132"/>
      <c r="H8" s="132"/>
      <c r="I8" s="132"/>
    </row>
    <row r="9" spans="1:9" x14ac:dyDescent="0.2">
      <c r="I9" s="5" t="s">
        <v>2</v>
      </c>
    </row>
    <row r="10" spans="1:9" ht="22.5" x14ac:dyDescent="0.2">
      <c r="A10" s="133"/>
      <c r="B10" s="133"/>
      <c r="C10" s="134" t="s">
        <v>57</v>
      </c>
      <c r="D10" s="135" t="s">
        <v>58</v>
      </c>
      <c r="E10" s="136" t="s">
        <v>59</v>
      </c>
      <c r="F10" s="137"/>
      <c r="G10" s="136"/>
      <c r="H10" s="138" t="s">
        <v>60</v>
      </c>
      <c r="I10" s="139"/>
    </row>
    <row r="11" spans="1:9" ht="11.25" customHeight="1" x14ac:dyDescent="0.2">
      <c r="A11" s="140"/>
      <c r="B11" s="140"/>
      <c r="C11" s="141"/>
      <c r="D11" s="142" t="s">
        <v>61</v>
      </c>
      <c r="E11" s="143"/>
      <c r="F11" s="143"/>
      <c r="G11" s="136"/>
      <c r="H11" s="144" t="s">
        <v>62</v>
      </c>
      <c r="I11" s="137"/>
    </row>
    <row r="12" spans="1:9" ht="11.25" customHeight="1" x14ac:dyDescent="0.2">
      <c r="A12" s="140"/>
      <c r="B12" s="140"/>
      <c r="C12" s="141" t="s">
        <v>63</v>
      </c>
      <c r="D12" s="142" t="s">
        <v>64</v>
      </c>
      <c r="E12" s="141" t="s">
        <v>65</v>
      </c>
      <c r="F12" s="141" t="s">
        <v>65</v>
      </c>
      <c r="G12" s="145"/>
      <c r="H12" s="145"/>
      <c r="I12" s="145"/>
    </row>
    <row r="13" spans="1:9" ht="11.25" customHeight="1" x14ac:dyDescent="0.2">
      <c r="A13" s="140" t="s">
        <v>66</v>
      </c>
      <c r="B13" s="140" t="s">
        <v>67</v>
      </c>
      <c r="C13" s="141" t="s">
        <v>68</v>
      </c>
      <c r="D13" s="142" t="s">
        <v>69</v>
      </c>
      <c r="E13" s="141" t="s">
        <v>70</v>
      </c>
      <c r="F13" s="141" t="s">
        <v>71</v>
      </c>
      <c r="G13" s="141" t="s">
        <v>72</v>
      </c>
      <c r="H13" s="146" t="s">
        <v>73</v>
      </c>
      <c r="I13" s="146" t="s">
        <v>73</v>
      </c>
    </row>
    <row r="14" spans="1:9" ht="11.25" customHeight="1" x14ac:dyDescent="0.2">
      <c r="A14" s="140"/>
      <c r="B14" s="140"/>
      <c r="C14" s="141" t="s">
        <v>74</v>
      </c>
      <c r="D14" s="142" t="s">
        <v>75</v>
      </c>
      <c r="E14" s="141" t="s">
        <v>76</v>
      </c>
      <c r="F14" s="141" t="s">
        <v>77</v>
      </c>
      <c r="G14" s="141" t="s">
        <v>78</v>
      </c>
      <c r="H14" s="146" t="s">
        <v>79</v>
      </c>
      <c r="I14" s="146" t="s">
        <v>80</v>
      </c>
    </row>
    <row r="15" spans="1:9" ht="15" x14ac:dyDescent="0.2">
      <c r="A15" s="140"/>
      <c r="B15" s="140"/>
      <c r="C15" s="141"/>
      <c r="D15" s="142" t="s">
        <v>81</v>
      </c>
      <c r="E15" s="145"/>
      <c r="F15" s="141"/>
      <c r="G15" s="145"/>
      <c r="H15" s="146" t="s">
        <v>82</v>
      </c>
      <c r="I15" s="147"/>
    </row>
    <row r="16" spans="1:9" ht="15" x14ac:dyDescent="0.2">
      <c r="A16" s="148"/>
      <c r="B16" s="148"/>
      <c r="C16" s="149"/>
      <c r="D16" s="150" t="s">
        <v>83</v>
      </c>
      <c r="E16" s="149"/>
      <c r="F16" s="149"/>
      <c r="G16" s="149"/>
      <c r="H16" s="151"/>
      <c r="I16" s="151"/>
    </row>
    <row r="17" spans="1:12" x14ac:dyDescent="0.2">
      <c r="A17" s="152">
        <v>1</v>
      </c>
      <c r="B17" s="153">
        <v>2</v>
      </c>
      <c r="C17" s="152">
        <v>3</v>
      </c>
      <c r="D17" s="152">
        <v>4</v>
      </c>
      <c r="E17" s="152">
        <v>5</v>
      </c>
      <c r="F17" s="152">
        <v>6</v>
      </c>
      <c r="G17" s="152">
        <v>7</v>
      </c>
      <c r="H17" s="152">
        <v>8</v>
      </c>
      <c r="I17" s="152">
        <v>9</v>
      </c>
    </row>
    <row r="18" spans="1:12" s="158" customFormat="1" ht="12.75" x14ac:dyDescent="0.2">
      <c r="A18" s="154"/>
      <c r="B18" s="155" t="s">
        <v>84</v>
      </c>
      <c r="C18" s="138"/>
      <c r="D18" s="156">
        <f>SUM(D19:D20)</f>
        <v>121674260</v>
      </c>
      <c r="E18" s="156">
        <f t="shared" ref="E18:I18" si="0">SUM(E19:E20)</f>
        <v>41652820</v>
      </c>
      <c r="F18" s="156">
        <f t="shared" si="0"/>
        <v>80021440</v>
      </c>
      <c r="G18" s="156">
        <f>SUM(G19:G20)</f>
        <v>32474866</v>
      </c>
      <c r="H18" s="156">
        <f t="shared" si="0"/>
        <v>11081617</v>
      </c>
      <c r="I18" s="156">
        <f t="shared" si="0"/>
        <v>21393249</v>
      </c>
      <c r="J18" s="157"/>
      <c r="K18" s="157"/>
    </row>
    <row r="19" spans="1:12" s="158" customFormat="1" ht="12.75" x14ac:dyDescent="0.2">
      <c r="A19" s="159"/>
      <c r="B19" s="160" t="s">
        <v>85</v>
      </c>
      <c r="C19" s="161"/>
      <c r="D19" s="162">
        <v>32915229</v>
      </c>
      <c r="E19" s="162">
        <v>3771364</v>
      </c>
      <c r="F19" s="162">
        <v>29143865</v>
      </c>
      <c r="G19" s="162">
        <v>13956404</v>
      </c>
      <c r="H19" s="162">
        <v>1414947</v>
      </c>
      <c r="I19" s="162">
        <v>12541457</v>
      </c>
      <c r="J19" s="157"/>
      <c r="K19" s="163"/>
      <c r="L19" s="163"/>
    </row>
    <row r="20" spans="1:12" s="158" customFormat="1" ht="12.75" x14ac:dyDescent="0.2">
      <c r="A20" s="159"/>
      <c r="B20" s="296" t="s">
        <v>86</v>
      </c>
      <c r="C20" s="297"/>
      <c r="D20" s="298">
        <v>88759031</v>
      </c>
      <c r="E20" s="298">
        <v>37881456</v>
      </c>
      <c r="F20" s="298">
        <v>50877575</v>
      </c>
      <c r="G20" s="298">
        <v>18518462</v>
      </c>
      <c r="H20" s="298">
        <v>9666670</v>
      </c>
      <c r="I20" s="298">
        <v>8851792</v>
      </c>
      <c r="J20" s="157"/>
      <c r="K20" s="163"/>
    </row>
    <row r="21" spans="1:12" s="158" customFormat="1" ht="23.25" thickBot="1" x14ac:dyDescent="0.25">
      <c r="A21" s="299" t="s">
        <v>87</v>
      </c>
      <c r="B21" s="300" t="s">
        <v>88</v>
      </c>
      <c r="C21" s="301"/>
      <c r="D21" s="302">
        <v>104831883</v>
      </c>
      <c r="E21" s="302">
        <v>33603925</v>
      </c>
      <c r="F21" s="302">
        <v>71227958</v>
      </c>
      <c r="G21" s="302">
        <v>27244784</v>
      </c>
      <c r="H21" s="302">
        <v>8746864</v>
      </c>
      <c r="I21" s="303">
        <v>18497920</v>
      </c>
      <c r="J21" s="157"/>
      <c r="K21" s="163"/>
    </row>
    <row r="22" spans="1:12" s="158" customFormat="1" ht="33.75" x14ac:dyDescent="0.2">
      <c r="A22" s="182" t="s">
        <v>187</v>
      </c>
      <c r="B22" s="187" t="s">
        <v>188</v>
      </c>
      <c r="C22" s="183"/>
      <c r="D22" s="184"/>
      <c r="E22" s="184"/>
      <c r="F22" s="184"/>
      <c r="G22" s="184"/>
      <c r="H22" s="184"/>
      <c r="I22" s="185"/>
      <c r="J22" s="157"/>
      <c r="K22" s="163"/>
    </row>
    <row r="23" spans="1:12" s="158" customFormat="1" ht="15" x14ac:dyDescent="0.25">
      <c r="A23" s="169"/>
      <c r="B23" s="170" t="s">
        <v>59</v>
      </c>
      <c r="C23" s="171"/>
      <c r="D23" s="172"/>
      <c r="E23" s="172"/>
      <c r="F23" s="172"/>
      <c r="G23" s="172"/>
      <c r="H23" s="172"/>
      <c r="I23" s="173"/>
      <c r="J23" s="157"/>
      <c r="K23" s="163"/>
    </row>
    <row r="24" spans="1:12" s="158" customFormat="1" ht="22.5" x14ac:dyDescent="0.2">
      <c r="A24" s="174"/>
      <c r="B24" s="186" t="s">
        <v>189</v>
      </c>
      <c r="C24" s="176" t="s">
        <v>190</v>
      </c>
      <c r="D24" s="177">
        <f>SUM(E24:F24)</f>
        <v>308320</v>
      </c>
      <c r="E24" s="177"/>
      <c r="F24" s="177">
        <v>308320</v>
      </c>
      <c r="G24" s="177"/>
      <c r="H24" s="177"/>
      <c r="I24" s="177"/>
      <c r="J24" s="157"/>
      <c r="K24" s="163"/>
    </row>
    <row r="25" spans="1:12" s="158" customFormat="1" x14ac:dyDescent="0.2">
      <c r="A25" s="178"/>
      <c r="B25" s="179" t="s">
        <v>89</v>
      </c>
      <c r="C25" s="180" t="s">
        <v>191</v>
      </c>
      <c r="D25" s="181"/>
      <c r="E25" s="181"/>
      <c r="F25" s="181"/>
      <c r="G25" s="181">
        <f>SUM(H25,I25)</f>
        <v>308320</v>
      </c>
      <c r="H25" s="181"/>
      <c r="I25" s="181">
        <v>308320</v>
      </c>
      <c r="J25" s="157"/>
      <c r="K25" s="163"/>
    </row>
    <row r="26" spans="1:12" ht="13.5" thickBot="1" x14ac:dyDescent="0.25">
      <c r="A26" s="164" t="s">
        <v>192</v>
      </c>
      <c r="B26" s="165" t="s">
        <v>193</v>
      </c>
      <c r="C26" s="166"/>
      <c r="D26" s="167">
        <v>100000</v>
      </c>
      <c r="E26" s="167">
        <v>0</v>
      </c>
      <c r="F26" s="167">
        <v>100000</v>
      </c>
      <c r="G26" s="167">
        <v>100000</v>
      </c>
      <c r="H26" s="167">
        <v>0</v>
      </c>
      <c r="I26" s="168">
        <v>100000</v>
      </c>
      <c r="J26" s="6"/>
    </row>
    <row r="27" spans="1:12" ht="22.5" x14ac:dyDescent="0.2">
      <c r="A27" s="304" t="s">
        <v>194</v>
      </c>
      <c r="B27" s="305" t="s">
        <v>195</v>
      </c>
      <c r="C27" s="306"/>
      <c r="D27" s="307"/>
      <c r="E27" s="307"/>
      <c r="F27" s="307"/>
      <c r="G27" s="307"/>
      <c r="H27" s="307"/>
      <c r="I27" s="308"/>
    </row>
    <row r="28" spans="1:12" ht="15" x14ac:dyDescent="0.25">
      <c r="A28" s="169"/>
      <c r="B28" s="170" t="s">
        <v>59</v>
      </c>
      <c r="C28" s="171"/>
      <c r="D28" s="172"/>
      <c r="E28" s="172"/>
      <c r="F28" s="172"/>
      <c r="G28" s="172"/>
      <c r="H28" s="172"/>
      <c r="I28" s="173"/>
    </row>
    <row r="29" spans="1:12" x14ac:dyDescent="0.2">
      <c r="A29" s="174"/>
      <c r="B29" s="175" t="s">
        <v>196</v>
      </c>
      <c r="C29" s="176" t="s">
        <v>90</v>
      </c>
      <c r="D29" s="177">
        <f>SUM(E29:F29)</f>
        <v>100000</v>
      </c>
      <c r="E29" s="177"/>
      <c r="F29" s="177">
        <v>100000</v>
      </c>
      <c r="G29" s="177"/>
      <c r="H29" s="177"/>
      <c r="I29" s="177"/>
    </row>
    <row r="30" spans="1:12" x14ac:dyDescent="0.2">
      <c r="A30" s="178"/>
      <c r="B30" s="179" t="s">
        <v>89</v>
      </c>
      <c r="C30" s="180" t="s">
        <v>91</v>
      </c>
      <c r="D30" s="181"/>
      <c r="E30" s="181"/>
      <c r="F30" s="181"/>
      <c r="G30" s="181">
        <f>SUM(H30,I30)</f>
        <v>100000</v>
      </c>
      <c r="H30" s="181"/>
      <c r="I30" s="309">
        <v>100000</v>
      </c>
    </row>
    <row r="31" spans="1:12" x14ac:dyDescent="0.2">
      <c r="A31" s="7"/>
      <c r="D31" s="6"/>
      <c r="E31" s="6"/>
      <c r="F31" s="6"/>
      <c r="G31" s="6"/>
      <c r="H31" s="6"/>
      <c r="I31" s="6"/>
    </row>
    <row r="32" spans="1:12" x14ac:dyDescent="0.2">
      <c r="A32" s="7"/>
      <c r="D32" s="6"/>
      <c r="E32" s="6"/>
      <c r="F32" s="6"/>
      <c r="G32" s="6"/>
      <c r="H32" s="6"/>
      <c r="I32" s="6"/>
    </row>
    <row r="33" spans="1:9" x14ac:dyDescent="0.2">
      <c r="A33" s="7"/>
      <c r="D33" s="6"/>
      <c r="E33" s="6"/>
      <c r="F33" s="6"/>
      <c r="G33" s="6"/>
      <c r="H33" s="6"/>
      <c r="I33" s="6"/>
    </row>
    <row r="34" spans="1:9" x14ac:dyDescent="0.2">
      <c r="A34" s="7"/>
      <c r="D34" s="6"/>
      <c r="E34" s="6"/>
      <c r="F34" s="6"/>
      <c r="G34" s="6"/>
      <c r="H34" s="6"/>
      <c r="I34" s="6"/>
    </row>
    <row r="35" spans="1:9" x14ac:dyDescent="0.2">
      <c r="A35" s="7"/>
      <c r="D35" s="6"/>
      <c r="E35" s="6"/>
      <c r="F35" s="6"/>
      <c r="G35" s="6"/>
      <c r="H35" s="6"/>
      <c r="I35" s="6"/>
    </row>
    <row r="36" spans="1:9" x14ac:dyDescent="0.2">
      <c r="A36" s="7"/>
      <c r="D36" s="6"/>
      <c r="E36" s="6"/>
      <c r="F36" s="6"/>
      <c r="G36" s="6"/>
      <c r="H36" s="6"/>
      <c r="I36" s="6"/>
    </row>
    <row r="37" spans="1:9" x14ac:dyDescent="0.2">
      <c r="A37" s="7"/>
      <c r="D37" s="6"/>
      <c r="E37" s="6"/>
      <c r="F37" s="6"/>
      <c r="G37" s="6"/>
      <c r="H37" s="6"/>
      <c r="I37" s="6"/>
    </row>
    <row r="38" spans="1:9" x14ac:dyDescent="0.2">
      <c r="A38" s="7"/>
      <c r="D38" s="6"/>
      <c r="E38" s="6"/>
      <c r="F38" s="6"/>
      <c r="G38" s="6"/>
      <c r="H38" s="6"/>
      <c r="I38" s="6"/>
    </row>
    <row r="39" spans="1:9" x14ac:dyDescent="0.2">
      <c r="A39" s="7"/>
      <c r="D39" s="6"/>
      <c r="E39" s="6"/>
      <c r="F39" s="6"/>
      <c r="G39" s="6"/>
      <c r="H39" s="6"/>
      <c r="I39" s="6"/>
    </row>
    <row r="40" spans="1:9" x14ac:dyDescent="0.2">
      <c r="A40" s="7"/>
      <c r="D40" s="6"/>
      <c r="E40" s="6"/>
      <c r="F40" s="6"/>
      <c r="G40" s="6"/>
      <c r="H40" s="6"/>
      <c r="I40" s="6"/>
    </row>
    <row r="41" spans="1:9" x14ac:dyDescent="0.2">
      <c r="A41" s="7"/>
      <c r="D41" s="6"/>
      <c r="E41" s="6"/>
      <c r="F41" s="6"/>
      <c r="G41" s="6"/>
      <c r="H41" s="6"/>
      <c r="I41" s="6"/>
    </row>
    <row r="42" spans="1:9" x14ac:dyDescent="0.2">
      <c r="A42" s="7"/>
      <c r="D42" s="6"/>
      <c r="E42" s="6"/>
      <c r="F42" s="6"/>
      <c r="G42" s="6"/>
      <c r="H42" s="6"/>
      <c r="I42" s="6"/>
    </row>
    <row r="43" spans="1:9" x14ac:dyDescent="0.2">
      <c r="A43" s="8"/>
      <c r="D43" s="9"/>
      <c r="E43" s="9"/>
      <c r="F43" s="9"/>
      <c r="G43" s="9"/>
      <c r="H43" s="9"/>
      <c r="I43" s="9"/>
    </row>
    <row r="44" spans="1:9" x14ac:dyDescent="0.2">
      <c r="A44" s="8"/>
    </row>
    <row r="45" spans="1:9" x14ac:dyDescent="0.2">
      <c r="A45" s="8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20" zoomScaleNormal="120" workbookViewId="0">
      <selection activeCell="B12" sqref="B12"/>
    </sheetView>
  </sheetViews>
  <sheetFormatPr defaultRowHeight="15" x14ac:dyDescent="0.25"/>
  <cols>
    <col min="1" max="1" width="3.7109375" customWidth="1"/>
    <col min="2" max="2" width="8.42578125" customWidth="1"/>
    <col min="3" max="3" width="48" customWidth="1"/>
    <col min="4" max="4" width="14.85546875" customWidth="1"/>
    <col min="5" max="5" width="14" customWidth="1"/>
    <col min="6" max="6" width="14.140625" customWidth="1"/>
    <col min="7" max="7" width="15.4257812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ht="12.75" customHeight="1" x14ac:dyDescent="0.25">
      <c r="F1" s="11" t="s">
        <v>126</v>
      </c>
    </row>
    <row r="2" spans="1:7" ht="12.75" customHeight="1" x14ac:dyDescent="0.25">
      <c r="F2" s="2" t="s">
        <v>184</v>
      </c>
    </row>
    <row r="3" spans="1:7" ht="12.75" customHeight="1" x14ac:dyDescent="0.25">
      <c r="F3" s="2" t="s">
        <v>186</v>
      </c>
    </row>
    <row r="4" spans="1:7" ht="12.75" customHeight="1" x14ac:dyDescent="0.25">
      <c r="F4" s="2" t="s">
        <v>197</v>
      </c>
    </row>
    <row r="5" spans="1:7" ht="12.75" customHeight="1" x14ac:dyDescent="0.25"/>
    <row r="6" spans="1:7" s="242" customFormat="1" ht="12.75" x14ac:dyDescent="0.2">
      <c r="A6" s="280" t="s">
        <v>198</v>
      </c>
      <c r="B6" s="280"/>
      <c r="C6" s="280"/>
      <c r="D6" s="280"/>
      <c r="E6" s="280"/>
      <c r="F6" s="280"/>
      <c r="G6" s="280"/>
    </row>
    <row r="7" spans="1:7" s="242" customFormat="1" ht="12.75" x14ac:dyDescent="0.2">
      <c r="A7" s="280" t="s">
        <v>199</v>
      </c>
      <c r="B7" s="280"/>
      <c r="C7" s="280"/>
      <c r="D7" s="280"/>
      <c r="E7" s="280"/>
      <c r="F7" s="280"/>
      <c r="G7" s="280"/>
    </row>
    <row r="8" spans="1:7" x14ac:dyDescent="0.25">
      <c r="A8" s="399" t="s">
        <v>200</v>
      </c>
      <c r="B8" s="399"/>
      <c r="C8" s="399"/>
      <c r="D8" s="399"/>
      <c r="E8" s="399"/>
      <c r="F8" s="399"/>
      <c r="G8" s="399"/>
    </row>
    <row r="9" spans="1:7" x14ac:dyDescent="0.25">
      <c r="A9" s="310"/>
      <c r="B9" s="310"/>
      <c r="C9" s="310"/>
      <c r="D9" s="310"/>
      <c r="E9" s="310"/>
      <c r="F9" s="310"/>
      <c r="G9" s="310"/>
    </row>
    <row r="10" spans="1:7" x14ac:dyDescent="0.25">
      <c r="A10" s="240"/>
      <c r="B10" s="240"/>
      <c r="C10" s="240"/>
      <c r="D10" s="240"/>
      <c r="E10" s="240"/>
      <c r="F10" s="240"/>
      <c r="G10" s="311" t="s">
        <v>2</v>
      </c>
    </row>
    <row r="11" spans="1:7" ht="15" customHeight="1" x14ac:dyDescent="0.25">
      <c r="A11" s="393"/>
      <c r="B11" s="312"/>
      <c r="C11" s="393"/>
      <c r="D11" s="396" t="s">
        <v>339</v>
      </c>
      <c r="E11" s="313"/>
      <c r="F11" s="314"/>
      <c r="G11" s="396" t="s">
        <v>339</v>
      </c>
    </row>
    <row r="12" spans="1:7" x14ac:dyDescent="0.25">
      <c r="A12" s="394"/>
      <c r="B12" s="315" t="s">
        <v>4</v>
      </c>
      <c r="C12" s="394"/>
      <c r="D12" s="397" t="s">
        <v>340</v>
      </c>
      <c r="E12" s="397"/>
      <c r="F12" s="397"/>
      <c r="G12" s="400" t="s">
        <v>340</v>
      </c>
    </row>
    <row r="13" spans="1:7" ht="17.25" customHeight="1" x14ac:dyDescent="0.25">
      <c r="A13" s="394" t="s">
        <v>66</v>
      </c>
      <c r="B13" s="316"/>
      <c r="C13" s="394" t="s">
        <v>201</v>
      </c>
      <c r="D13" s="397" t="s">
        <v>342</v>
      </c>
      <c r="E13" s="397" t="s">
        <v>202</v>
      </c>
      <c r="F13" s="397" t="s">
        <v>58</v>
      </c>
      <c r="G13" s="397" t="s">
        <v>341</v>
      </c>
    </row>
    <row r="14" spans="1:7" x14ac:dyDescent="0.25">
      <c r="A14" s="395"/>
      <c r="B14" s="316" t="s">
        <v>5</v>
      </c>
      <c r="C14" s="395"/>
      <c r="D14" s="398" t="s">
        <v>343</v>
      </c>
      <c r="E14" s="398"/>
      <c r="F14" s="398"/>
      <c r="G14" s="398"/>
    </row>
    <row r="15" spans="1:7" x14ac:dyDescent="0.25">
      <c r="A15" s="317">
        <v>1</v>
      </c>
      <c r="B15" s="317">
        <v>2</v>
      </c>
      <c r="C15" s="317">
        <v>3</v>
      </c>
      <c r="D15" s="317">
        <v>4</v>
      </c>
      <c r="E15" s="317">
        <v>5</v>
      </c>
      <c r="F15" s="317">
        <v>6</v>
      </c>
      <c r="G15" s="317">
        <v>7</v>
      </c>
    </row>
    <row r="16" spans="1:7" s="322" customFormat="1" x14ac:dyDescent="0.25">
      <c r="A16" s="318"/>
      <c r="B16" s="319">
        <v>801</v>
      </c>
      <c r="C16" s="320"/>
      <c r="D16" s="321"/>
      <c r="E16" s="321"/>
      <c r="F16" s="321"/>
      <c r="G16" s="321"/>
    </row>
    <row r="17" spans="1:7" s="77" customFormat="1" x14ac:dyDescent="0.25">
      <c r="A17" s="323" t="s">
        <v>203</v>
      </c>
      <c r="B17" s="324">
        <v>80101</v>
      </c>
      <c r="C17" s="325" t="s">
        <v>16</v>
      </c>
      <c r="D17" s="326">
        <v>523</v>
      </c>
      <c r="E17" s="326">
        <v>676057</v>
      </c>
      <c r="F17" s="326">
        <v>676580</v>
      </c>
      <c r="G17" s="326">
        <v>0</v>
      </c>
    </row>
    <row r="18" spans="1:7" s="77" customFormat="1" x14ac:dyDescent="0.25">
      <c r="A18" s="323" t="s">
        <v>204</v>
      </c>
      <c r="B18" s="324">
        <v>80102</v>
      </c>
      <c r="C18" s="327" t="s">
        <v>205</v>
      </c>
      <c r="D18" s="328">
        <v>0</v>
      </c>
      <c r="E18" s="328">
        <v>59850</v>
      </c>
      <c r="F18" s="328">
        <v>59850</v>
      </c>
      <c r="G18" s="328">
        <v>0</v>
      </c>
    </row>
    <row r="19" spans="1:7" s="77" customFormat="1" x14ac:dyDescent="0.25">
      <c r="A19" s="323" t="s">
        <v>206</v>
      </c>
      <c r="B19" s="324">
        <v>80104</v>
      </c>
      <c r="C19" s="327" t="s">
        <v>18</v>
      </c>
      <c r="D19" s="328">
        <v>4837</v>
      </c>
      <c r="E19" s="328">
        <v>2857479</v>
      </c>
      <c r="F19" s="328">
        <v>2862316</v>
      </c>
      <c r="G19" s="328">
        <v>0</v>
      </c>
    </row>
    <row r="20" spans="1:7" s="77" customFormat="1" x14ac:dyDescent="0.25">
      <c r="A20" s="323" t="s">
        <v>207</v>
      </c>
      <c r="B20" s="324">
        <v>80115</v>
      </c>
      <c r="C20" s="327" t="s">
        <v>208</v>
      </c>
      <c r="D20" s="328">
        <v>10901</v>
      </c>
      <c r="E20" s="328">
        <v>1147290</v>
      </c>
      <c r="F20" s="328">
        <v>1158191</v>
      </c>
      <c r="G20" s="328">
        <v>0</v>
      </c>
    </row>
    <row r="21" spans="1:7" s="77" customFormat="1" x14ac:dyDescent="0.25">
      <c r="A21" s="323" t="s">
        <v>209</v>
      </c>
      <c r="B21" s="324">
        <v>80120</v>
      </c>
      <c r="C21" s="327" t="s">
        <v>210</v>
      </c>
      <c r="D21" s="329">
        <v>664</v>
      </c>
      <c r="E21" s="328">
        <v>231535</v>
      </c>
      <c r="F21" s="328">
        <v>232199</v>
      </c>
      <c r="G21" s="328">
        <v>0</v>
      </c>
    </row>
    <row r="22" spans="1:7" s="77" customFormat="1" x14ac:dyDescent="0.25">
      <c r="A22" s="323" t="s">
        <v>211</v>
      </c>
      <c r="B22" s="324">
        <v>80132</v>
      </c>
      <c r="C22" s="327" t="s">
        <v>212</v>
      </c>
      <c r="D22" s="328">
        <v>225</v>
      </c>
      <c r="E22" s="328">
        <v>34000</v>
      </c>
      <c r="F22" s="328">
        <v>34225</v>
      </c>
      <c r="G22" s="330">
        <v>0</v>
      </c>
    </row>
    <row r="23" spans="1:7" s="77" customFormat="1" x14ac:dyDescent="0.25">
      <c r="A23" s="323" t="s">
        <v>213</v>
      </c>
      <c r="B23" s="324">
        <v>80134</v>
      </c>
      <c r="C23" s="327" t="s">
        <v>214</v>
      </c>
      <c r="D23" s="328">
        <v>0</v>
      </c>
      <c r="E23" s="328">
        <v>3200</v>
      </c>
      <c r="F23" s="328">
        <v>3200</v>
      </c>
      <c r="G23" s="328">
        <v>0</v>
      </c>
    </row>
    <row r="24" spans="1:7" s="77" customFormat="1" ht="25.5" x14ac:dyDescent="0.25">
      <c r="A24" s="331" t="s">
        <v>215</v>
      </c>
      <c r="B24" s="332">
        <v>80140</v>
      </c>
      <c r="C24" s="333" t="s">
        <v>216</v>
      </c>
      <c r="D24" s="328">
        <v>3</v>
      </c>
      <c r="E24" s="328">
        <v>445610</v>
      </c>
      <c r="F24" s="328">
        <v>445613</v>
      </c>
      <c r="G24" s="328">
        <v>0</v>
      </c>
    </row>
    <row r="25" spans="1:7" x14ac:dyDescent="0.25">
      <c r="A25" s="334" t="s">
        <v>217</v>
      </c>
      <c r="B25" s="335">
        <v>80148</v>
      </c>
      <c r="C25" s="327" t="s">
        <v>218</v>
      </c>
      <c r="D25" s="336">
        <v>27</v>
      </c>
      <c r="E25" s="336">
        <v>2465135</v>
      </c>
      <c r="F25" s="336">
        <v>2465162</v>
      </c>
      <c r="G25" s="336">
        <v>0</v>
      </c>
    </row>
    <row r="26" spans="1:7" s="77" customFormat="1" x14ac:dyDescent="0.25">
      <c r="A26" s="337"/>
      <c r="B26" s="338">
        <v>854</v>
      </c>
      <c r="C26" s="339"/>
      <c r="D26" s="340"/>
      <c r="E26" s="340"/>
      <c r="F26" s="340"/>
      <c r="G26" s="340"/>
    </row>
    <row r="27" spans="1:7" s="77" customFormat="1" x14ac:dyDescent="0.25">
      <c r="A27" s="323" t="s">
        <v>203</v>
      </c>
      <c r="B27" s="324">
        <v>85410</v>
      </c>
      <c r="C27" s="327" t="s">
        <v>30</v>
      </c>
      <c r="D27" s="328">
        <v>470</v>
      </c>
      <c r="E27" s="328">
        <v>490700</v>
      </c>
      <c r="F27" s="328">
        <v>491170</v>
      </c>
      <c r="G27" s="328">
        <v>0</v>
      </c>
    </row>
    <row r="28" spans="1:7" s="77" customFormat="1" x14ac:dyDescent="0.25">
      <c r="A28" s="323" t="s">
        <v>204</v>
      </c>
      <c r="B28" s="324">
        <v>85417</v>
      </c>
      <c r="C28" s="341" t="s">
        <v>219</v>
      </c>
      <c r="D28" s="328">
        <v>0</v>
      </c>
      <c r="E28" s="328">
        <v>80400</v>
      </c>
      <c r="F28" s="328">
        <v>80400</v>
      </c>
      <c r="G28" s="328">
        <v>0</v>
      </c>
    </row>
    <row r="29" spans="1:7" x14ac:dyDescent="0.25">
      <c r="A29" s="342" t="s">
        <v>206</v>
      </c>
      <c r="B29" s="343">
        <v>85420</v>
      </c>
      <c r="C29" s="344" t="s">
        <v>220</v>
      </c>
      <c r="D29" s="345">
        <v>4</v>
      </c>
      <c r="E29" s="345">
        <v>18212</v>
      </c>
      <c r="F29" s="345">
        <v>18216</v>
      </c>
      <c r="G29" s="346">
        <v>0</v>
      </c>
    </row>
    <row r="30" spans="1:7" s="350" customFormat="1" ht="18.75" customHeight="1" x14ac:dyDescent="0.25">
      <c r="A30" s="347"/>
      <c r="B30" s="347"/>
      <c r="C30" s="348" t="s">
        <v>221</v>
      </c>
      <c r="D30" s="349">
        <f>SUM(D17:D29)</f>
        <v>17654</v>
      </c>
      <c r="E30" s="349">
        <f>SUM(E17:E29)</f>
        <v>8509468</v>
      </c>
      <c r="F30" s="349">
        <f>SUM(F17:F29)</f>
        <v>8527122</v>
      </c>
      <c r="G30" s="349">
        <f>SUM(G17:G29)</f>
        <v>0</v>
      </c>
    </row>
    <row r="32" spans="1:7" x14ac:dyDescent="0.25">
      <c r="A32" s="93"/>
      <c r="B32" s="93"/>
      <c r="C32" s="241"/>
    </row>
    <row r="33" spans="1:3" x14ac:dyDescent="0.25">
      <c r="A33" s="93"/>
      <c r="B33" s="93"/>
      <c r="C33" s="241"/>
    </row>
    <row r="34" spans="1:3" x14ac:dyDescent="0.25">
      <c r="A34" s="93"/>
      <c r="B34" s="93"/>
      <c r="C34" s="2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Zał.Nr1</vt:lpstr>
      <vt:lpstr>Zał.Nr2</vt:lpstr>
      <vt:lpstr>Zał.Nr3</vt:lpstr>
      <vt:lpstr>Zał.Nr4</vt:lpstr>
      <vt:lpstr>Zał.Nr1!Tytuły_wydruku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2020-05-05T06:16:48Z</cp:lastPrinted>
  <dcterms:created xsi:type="dcterms:W3CDTF">2014-03-20T12:20:20Z</dcterms:created>
  <dcterms:modified xsi:type="dcterms:W3CDTF">2020-05-06T10:18:03Z</dcterms:modified>
</cp:coreProperties>
</file>