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1" r:id="rId2"/>
    <sheet name="Zał.Nr3" sheetId="17" r:id="rId3"/>
  </sheets>
  <definedNames>
    <definedName name="_xlnm.Print_Titles" localSheetId="0">Zał.Nr1!$7:$9</definedName>
  </definedNames>
  <calcPr calcId="162913"/>
</workbook>
</file>

<file path=xl/calcChain.xml><?xml version="1.0" encoding="utf-8"?>
<calcChain xmlns="http://schemas.openxmlformats.org/spreadsheetml/2006/main">
  <c r="G25" i="11" l="1"/>
  <c r="D24" i="11"/>
  <c r="E47" i="17" l="1"/>
  <c r="E46" i="17"/>
  <c r="E34" i="17"/>
  <c r="G290" i="9"/>
  <c r="G289" i="9" s="1"/>
  <c r="G287" i="9"/>
  <c r="G286" i="9" s="1"/>
  <c r="G280" i="9"/>
  <c r="G274" i="9"/>
  <c r="G268" i="9"/>
  <c r="G267" i="9" s="1"/>
  <c r="G262" i="9" s="1"/>
  <c r="G264" i="9"/>
  <c r="G263" i="9"/>
  <c r="G260" i="9"/>
  <c r="G259" i="9"/>
  <c r="G257" i="9"/>
  <c r="G256" i="9"/>
  <c r="G254" i="9"/>
  <c r="G253" i="9"/>
  <c r="G251" i="9"/>
  <c r="G247" i="9"/>
  <c r="G246" i="9"/>
  <c r="G245" i="9"/>
  <c r="G236" i="9"/>
  <c r="F236" i="9"/>
  <c r="G223" i="9"/>
  <c r="F223" i="9"/>
  <c r="G216" i="9"/>
  <c r="G211" i="9" s="1"/>
  <c r="F216" i="9"/>
  <c r="F211" i="9"/>
  <c r="G207" i="9"/>
  <c r="G206" i="9"/>
  <c r="F196" i="9"/>
  <c r="G190" i="9"/>
  <c r="F190" i="9"/>
  <c r="G186" i="9"/>
  <c r="F186" i="9"/>
  <c r="F185" i="9" s="1"/>
  <c r="F184" i="9" s="1"/>
  <c r="G185" i="9"/>
  <c r="G184" i="9" s="1"/>
  <c r="G181" i="9"/>
  <c r="G180" i="9" s="1"/>
  <c r="G179" i="9" s="1"/>
  <c r="G177" i="9"/>
  <c r="G176" i="9" s="1"/>
  <c r="G174" i="9"/>
  <c r="G173" i="9"/>
  <c r="G171" i="9"/>
  <c r="G170" i="9" s="1"/>
  <c r="G167" i="9"/>
  <c r="G166" i="9"/>
  <c r="G164" i="9"/>
  <c r="G163" i="9" s="1"/>
  <c r="G161" i="9"/>
  <c r="G160" i="9"/>
  <c r="G158" i="9"/>
  <c r="G157" i="9" s="1"/>
  <c r="G155" i="9"/>
  <c r="G154" i="9"/>
  <c r="G152" i="9"/>
  <c r="G151" i="9" s="1"/>
  <c r="G149" i="9"/>
  <c r="G148" i="9"/>
  <c r="G145" i="9"/>
  <c r="G144" i="9"/>
  <c r="G143" i="9"/>
  <c r="F138" i="9"/>
  <c r="F132" i="9"/>
  <c r="F126" i="9"/>
  <c r="F123" i="9"/>
  <c r="F119" i="9"/>
  <c r="F115" i="9"/>
  <c r="F111" i="9"/>
  <c r="F107" i="9"/>
  <c r="F105" i="9"/>
  <c r="F102" i="9"/>
  <c r="F100" i="9"/>
  <c r="F98" i="9"/>
  <c r="F96" i="9"/>
  <c r="F94" i="9"/>
  <c r="F92" i="9"/>
  <c r="F87" i="9"/>
  <c r="F85" i="9"/>
  <c r="F78" i="9"/>
  <c r="F75" i="9"/>
  <c r="F74" i="9"/>
  <c r="F70" i="9" s="1"/>
  <c r="F38" i="9" s="1"/>
  <c r="G72" i="9"/>
  <c r="G71" i="9" s="1"/>
  <c r="G70" i="9" s="1"/>
  <c r="G67" i="9"/>
  <c r="G66" i="9" s="1"/>
  <c r="G64" i="9"/>
  <c r="G63" i="9"/>
  <c r="G61" i="9"/>
  <c r="G60" i="9" s="1"/>
  <c r="G54" i="9"/>
  <c r="G53" i="9" s="1"/>
  <c r="G52" i="9" s="1"/>
  <c r="G45" i="9"/>
  <c r="G44" i="9" s="1"/>
  <c r="G39" i="9" s="1"/>
  <c r="G41" i="9"/>
  <c r="G40" i="9"/>
  <c r="G24" i="9"/>
  <c r="G20" i="9" s="1"/>
  <c r="G12" i="9" s="1"/>
  <c r="G11" i="9" s="1"/>
  <c r="G10" i="9" s="1"/>
  <c r="F24" i="9"/>
  <c r="F20" i="9" s="1"/>
  <c r="F17" i="9"/>
  <c r="F14" i="9"/>
  <c r="F13" i="9" s="1"/>
  <c r="F12" i="9" s="1"/>
  <c r="F11" i="9" s="1"/>
  <c r="G59" i="9" l="1"/>
  <c r="F37" i="9"/>
  <c r="F10" i="9"/>
  <c r="G147" i="9"/>
  <c r="G38" i="9"/>
  <c r="G37" i="9" s="1"/>
  <c r="G285" i="9"/>
</calcChain>
</file>

<file path=xl/sharedStrings.xml><?xml version="1.0" encoding="utf-8"?>
<sst xmlns="http://schemas.openxmlformats.org/spreadsheetml/2006/main" count="658" uniqueCount="215">
  <si>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</si>
  <si>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</si>
  <si>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</si>
  <si>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</si>
  <si>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</si>
  <si>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</si>
  <si>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</si>
  <si>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</si>
  <si>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</si>
  <si>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</si>
  <si>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</si>
  <si>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</si>
  <si>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</si>
  <si>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</si>
  <si>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</si>
  <si>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</si>
  <si>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</si>
  <si>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</si>
  <si>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</si>
  <si>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</si>
  <si>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</si>
  <si>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</si>
  <si>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</si>
  <si>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</si>
  <si>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</si>
  <si>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</si>
  <si>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</si>
  <si>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Edukacyjna opieka wychowawcza</t>
  </si>
  <si>
    <t>Internaty i bursy szkolne</t>
  </si>
  <si>
    <t>Rodzina</t>
  </si>
  <si>
    <t>WYDATKI OGÓŁEM:</t>
  </si>
  <si>
    <t>Wydatki na zadania własne:</t>
  </si>
  <si>
    <t>Transport i łączność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</si>
  <si>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</si>
  <si>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</si>
  <si>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</si>
  <si>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</si>
  <si>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</si>
  <si>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</si>
  <si>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Wydział Polityki Społecznej i Zdrowia Publicznego</t>
  </si>
  <si>
    <t>852</t>
  </si>
  <si>
    <t>Miejski Ośrodek Pomocy Rodzinie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</si>
  <si>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</si>
  <si>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</si>
  <si>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</si>
  <si>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</si>
  <si>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>Gospodarka komunalna i ochrona środowiska</t>
  </si>
  <si>
    <t>Wydział Gospodarki Komunalnej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</si>
  <si>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</si>
  <si>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</si>
  <si>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</si>
  <si>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</si>
  <si>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</si>
  <si>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</si>
  <si>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</si>
  <si>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</si>
  <si>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</si>
  <si>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</si>
  <si>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</si>
  <si>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</si>
  <si>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</si>
  <si>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</si>
  <si>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</si>
  <si>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</si>
  <si>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</si>
  <si>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</si>
  <si>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</si>
  <si>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</si>
  <si>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</si>
  <si>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</si>
  <si>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</si>
  <si>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</si>
  <si>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</si>
  <si>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</si>
  <si>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</si>
  <si>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</si>
  <si>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</si>
  <si>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</si>
  <si>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</si>
  <si>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</si>
  <si>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</si>
  <si>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</si>
  <si>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</si>
  <si>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</si>
  <si>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Załącznik Nr 2</t>
  </si>
  <si>
    <t>Dział</t>
  </si>
  <si>
    <t xml:space="preserve">Prezydenta Miasta Włocławek </t>
  </si>
  <si>
    <t>Administracja publiczna</t>
  </si>
  <si>
    <t>Gospodarka mieszkaniowa</t>
  </si>
  <si>
    <t>75095</t>
  </si>
  <si>
    <t>Różne rozliczenia</t>
  </si>
  <si>
    <t>Rezerwy ogólne i celowe</t>
  </si>
  <si>
    <t>4810</t>
  </si>
  <si>
    <t xml:space="preserve">rezerwy </t>
  </si>
  <si>
    <t xml:space="preserve"> - rezerwa celowa</t>
  </si>
  <si>
    <t>Ośrodki pomocy społecznej</t>
  </si>
  <si>
    <t>Działalność placówek opiekuńczo - wychowawczych</t>
  </si>
  <si>
    <t>Centrum Opieki nad Dzieckiem ul. Żytnia 55</t>
  </si>
  <si>
    <t>Bezpieczeństwo publiczne i ochrona</t>
  </si>
  <si>
    <t>przeciwpożarowa</t>
  </si>
  <si>
    <t>2.35</t>
  </si>
  <si>
    <t>Razem wydatki /Dom Pomocy Społecznej ul. Dobrzyńska 102, Dom Pomocy Społecznej ul. Nowomiejska 19, Wydział Polityki Społecznej i Zdrowia Publicznego/</t>
  </si>
  <si>
    <t>dz.852</t>
  </si>
  <si>
    <t>rozdz. 85295</t>
  </si>
  <si>
    <t>Szkoły podstawowe specjalne</t>
  </si>
  <si>
    <t>Technika</t>
  </si>
  <si>
    <t>Szkoły zawodowe specjalne</t>
  </si>
  <si>
    <t>Młodzieżowe ośrodki wychowawcze</t>
  </si>
  <si>
    <t>Domy pomocy społecznej</t>
  </si>
  <si>
    <t>75421</t>
  </si>
  <si>
    <t>Zarządzanie kryzysowe</t>
  </si>
  <si>
    <t>Lokalny transport zbiorowy</t>
  </si>
  <si>
    <t>Wydział Dróg, Transportu Zbiorowego i Energii</t>
  </si>
  <si>
    <t xml:space="preserve">składki na ubezpieczenia społeczne </t>
  </si>
  <si>
    <t>zakup usług remontowych</t>
  </si>
  <si>
    <t>Administracja Zasobów Komunalnych</t>
  </si>
  <si>
    <t>75085</t>
  </si>
  <si>
    <t>Wspólna obsługa jednostek samorządu terytorialnego</t>
  </si>
  <si>
    <t>Centrum Usług Wspólnych Placówek Oświatowych</t>
  </si>
  <si>
    <t xml:space="preserve">Licea ogólnokształcące </t>
  </si>
  <si>
    <t>Szkoły artystyczne</t>
  </si>
  <si>
    <t xml:space="preserve">Placówki kształcenia ustawicznego i centra </t>
  </si>
  <si>
    <t xml:space="preserve"> kształcenia zawodowego</t>
  </si>
  <si>
    <t>Stołówki szkolne i przedszkolne</t>
  </si>
  <si>
    <t>851</t>
  </si>
  <si>
    <t>Ochrona zdrowia</t>
  </si>
  <si>
    <t>Dom Pomocy Społecznej ul. Nowomiejska 19</t>
  </si>
  <si>
    <t>wydatki osobowe niezaliczone do wynagrodzeń</t>
  </si>
  <si>
    <t>Dom Pomocy Społecznej ul. Dobrzyńska 102</t>
  </si>
  <si>
    <t>4230</t>
  </si>
  <si>
    <t>zakup leków, wyrobów medycznych i produktów</t>
  </si>
  <si>
    <t>biobójczych</t>
  </si>
  <si>
    <t>75416</t>
  </si>
  <si>
    <t>Straż gminna (miejska)</t>
  </si>
  <si>
    <t>Straż Miejska</t>
  </si>
  <si>
    <t>2910</t>
  </si>
  <si>
    <t xml:space="preserve">zwrot dotacji oraz płatności, w tym wykorzystanych </t>
  </si>
  <si>
    <t xml:space="preserve">niezgodnie z przeznaczeniem lub wykorzystanych </t>
  </si>
  <si>
    <t>z naruszeniem procedur, o których mowa w art. 184</t>
  </si>
  <si>
    <t>ustawy, pobranych nienależnie lub w nadmiernej</t>
  </si>
  <si>
    <t>wysokości</t>
  </si>
  <si>
    <t>4560</t>
  </si>
  <si>
    <t xml:space="preserve">odsetki od dotacji oraz płatności: wykorzystanych </t>
  </si>
  <si>
    <t>z naruszeniem procedur, o których mowa w art. 184 ustawy,</t>
  </si>
  <si>
    <t>pobranych nienależnie lub w nadmiernej wysokości</t>
  </si>
  <si>
    <t>Tworzenie i funkcjonowanie żłobków</t>
  </si>
  <si>
    <t>Miejski Zespół Żłobków</t>
  </si>
  <si>
    <t>"Wsparcie osób starszych i kadry świadczącej usługi społeczne w zakresie przeciwdziałania rozprzestrzenianiu się COVID-19, łagodzenia jego skutków na terenie województwa kujawsko-pomorskiego"</t>
  </si>
  <si>
    <t>Rozdział</t>
  </si>
  <si>
    <t>Ogółem:</t>
  </si>
  <si>
    <t>0960</t>
  </si>
  <si>
    <t>wpływy z otrzymanych spadków, zapisów i darowizn</t>
  </si>
  <si>
    <t>w postaci pieniężnej</t>
  </si>
  <si>
    <r>
      <t xml:space="preserve">Organ - </t>
    </r>
    <r>
      <rPr>
        <i/>
        <sz val="8"/>
        <rFont val="Arial CE"/>
        <charset val="238"/>
      </rPr>
      <t>projekt pn. "Wsparcie osób starszych i kadry</t>
    </r>
  </si>
  <si>
    <t xml:space="preserve">świadczącej usługi społeczne w zakresie przeciwdziałania </t>
  </si>
  <si>
    <t>rozprzestrzeniania  się COVID-19, łagodzenia jego skutków</t>
  </si>
  <si>
    <t>na terenie województwa kujawsko - pomorskiego"</t>
  </si>
  <si>
    <t>2059</t>
  </si>
  <si>
    <t>Drogi publiczne w miastach na prawach powiatu</t>
  </si>
  <si>
    <t>Miejski Zarząd Infrastruktury Drogowej i Transportu</t>
  </si>
  <si>
    <t>75023</t>
  </si>
  <si>
    <t>Urzędy gmin (miast i miast na prawach powiatu)</t>
  </si>
  <si>
    <t>Wydział Organizacyjno-Prawny i Kadr</t>
  </si>
  <si>
    <t>Wydział Edukacji</t>
  </si>
  <si>
    <t xml:space="preserve">dotacja celowa z budżetu dla pozostałych jednostek </t>
  </si>
  <si>
    <t>zaliczanych do sektora finansów publicznych</t>
  </si>
  <si>
    <t>Miejska Jadłodajnia "U Św. Antoniego"</t>
  </si>
  <si>
    <t>zakup środków żywności</t>
  </si>
  <si>
    <t>podatek od towarów i usług (VAT)</t>
  </si>
  <si>
    <t>Placówka Opiekuńczo - Wychowawcza Nr 1 "Maluch"</t>
  </si>
  <si>
    <t xml:space="preserve"> ul. Sielska 3</t>
  </si>
  <si>
    <t>Placówka Opiekuńczo - Wychowawcza Nr 2 "Calineczka"</t>
  </si>
  <si>
    <t>Wydział Polityki Społecznej i Zdrowia Publicznego -</t>
  </si>
  <si>
    <t xml:space="preserve">projekt pn. "Wsparcie osób starszych i kadry świadczącej </t>
  </si>
  <si>
    <t xml:space="preserve">usługi społeczne w zakresie przeciwdziałania </t>
  </si>
  <si>
    <t>rozprzestrzeniania  się COVID-19,łagodzenia jego  skutków</t>
  </si>
  <si>
    <t>na terenie województwa kujawsko-pomorskiego"</t>
  </si>
  <si>
    <t>Dom Pomocy Społecznej ul. Dobrzyńska 102 -</t>
  </si>
  <si>
    <t>Dom Pomocy Społecznej ul. Nowomiejska 19 -</t>
  </si>
  <si>
    <t>Pozostałe zadania w zakresie polityki społecznej</t>
  </si>
  <si>
    <t>Poradnie psychologiczno - pedagogiczne, w tym</t>
  </si>
  <si>
    <t>poradnie specjalistyczne</t>
  </si>
  <si>
    <t xml:space="preserve"> </t>
  </si>
  <si>
    <t>Gospodarka odpadami komunalnymi</t>
  </si>
  <si>
    <t>do Zarządzenia NR 193/2020</t>
  </si>
  <si>
    <t>z dnia 17 czerwca 2020 r.</t>
  </si>
  <si>
    <t xml:space="preserve">Dotacje udzielane z budżetu jednostki samorządu terytorialnego </t>
  </si>
  <si>
    <t>dla jednostek sektora finansów publicznych na 2020 rok</t>
  </si>
  <si>
    <t>Nazwa zadania</t>
  </si>
  <si>
    <t>Kwota dotacji</t>
  </si>
  <si>
    <t>dotacje celowe</t>
  </si>
  <si>
    <t>Pozostała działalność  - dotacja dla uczelni wyższej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</si>
  <si>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</si>
  <si>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</si>
  <si>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Zarządzanie kryzysowe - dotacja celowa dla Wojewódzkiego Szpitala Specjalistycznego im. Ks. Jerzego Popiełuszki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</si>
  <si>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</si>
  <si>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</si>
  <si>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</si>
  <si>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</si>
  <si>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</si>
  <si>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</si>
  <si>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</si>
  <si>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</si>
  <si>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</si>
  <si>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</si>
  <si>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</si>
  <si>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</si>
  <si>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</si>
  <si>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</si>
  <si>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</si>
  <si>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Razem</t>
  </si>
  <si>
    <t>dotacje podmiotowe</t>
  </si>
  <si>
    <t>Galerie i biura wystaw artystycznych</t>
  </si>
  <si>
    <t>Pozostałe instytucje kultury</t>
  </si>
  <si>
    <t>Biblioteki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</si>
</sst>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b/>
      <i/>
      <sz val="9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u/>
      <sz val="7"/>
      <name val="Arial CE"/>
      <charset val="238"/>
    </font>
    <font>
      <b/>
      <sz val="14"/>
      <name val="Arial CE"/>
      <family val="2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</borders>
  <cellStyleXfs count="2">
    <xf numFmtId="0" fontId="0" fillId="0" borderId="0"/>
    <xf numFmtId="0" fontId="3" fillId="0" borderId="0"/>
  </cellStyleXfs>
  <cellXfs count="25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0" fontId="11" fillId="0" borderId="16" xfId="0" applyFont="1" applyBorder="1"/>
    <xf numFmtId="3" fontId="1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right"/>
    </xf>
    <xf numFmtId="0" fontId="12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3" fontId="11" fillId="0" borderId="18" xfId="0" applyNumberFormat="1" applyFont="1" applyBorder="1" applyAlignment="1">
      <alignment horizontal="right"/>
    </xf>
    <xf numFmtId="0" fontId="6" fillId="0" borderId="6" xfId="0" applyFont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2" fillId="0" borderId="4" xfId="0" applyFont="1" applyBorder="1"/>
    <xf numFmtId="0" fontId="6" fillId="0" borderId="9" xfId="0" applyFont="1" applyBorder="1"/>
    <xf numFmtId="3" fontId="12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center"/>
    </xf>
    <xf numFmtId="0" fontId="13" fillId="0" borderId="16" xfId="0" applyFont="1" applyBorder="1"/>
    <xf numFmtId="3" fontId="6" fillId="0" borderId="5" xfId="0" applyNumberFormat="1" applyFont="1" applyBorder="1"/>
    <xf numFmtId="3" fontId="12" fillId="0" borderId="4" xfId="0" applyNumberFormat="1" applyFont="1" applyBorder="1"/>
    <xf numFmtId="3" fontId="6" fillId="0" borderId="9" xfId="0" applyNumberFormat="1" applyFont="1" applyBorder="1"/>
    <xf numFmtId="49" fontId="13" fillId="0" borderId="4" xfId="0" applyNumberFormat="1" applyFont="1" applyBorder="1" applyAlignment="1">
      <alignment horizontal="right"/>
    </xf>
    <xf numFmtId="0" fontId="13" fillId="0" borderId="20" xfId="0" applyFont="1" applyBorder="1"/>
    <xf numFmtId="3" fontId="13" fillId="0" borderId="18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center"/>
    </xf>
    <xf numFmtId="3" fontId="13" fillId="0" borderId="18" xfId="0" applyNumberFormat="1" applyFont="1" applyBorder="1"/>
    <xf numFmtId="3" fontId="11" fillId="0" borderId="4" xfId="0" applyNumberFormat="1" applyFont="1" applyBorder="1"/>
    <xf numFmtId="3" fontId="10" fillId="0" borderId="4" xfId="0" applyNumberFormat="1" applyFont="1" applyBorder="1" applyAlignment="1">
      <alignment horizontal="right"/>
    </xf>
    <xf numFmtId="0" fontId="11" fillId="0" borderId="4" xfId="0" applyFont="1" applyBorder="1"/>
    <xf numFmtId="3" fontId="10" fillId="0" borderId="7" xfId="0" applyNumberFormat="1" applyFont="1" applyBorder="1"/>
    <xf numFmtId="0" fontId="6" fillId="0" borderId="0" xfId="0" applyFont="1" applyBorder="1"/>
    <xf numFmtId="0" fontId="12" fillId="0" borderId="4" xfId="0" applyFont="1" applyBorder="1" applyAlignment="1">
      <alignment horizontal="right"/>
    </xf>
    <xf numFmtId="3" fontId="6" fillId="0" borderId="0" xfId="0" applyNumberFormat="1" applyFont="1" applyBorder="1"/>
    <xf numFmtId="3" fontId="17" fillId="0" borderId="15" xfId="0" applyNumberFormat="1" applyFont="1" applyBorder="1"/>
    <xf numFmtId="3" fontId="12" fillId="0" borderId="4" xfId="0" applyNumberFormat="1" applyFont="1" applyBorder="1" applyAlignment="1"/>
    <xf numFmtId="0" fontId="14" fillId="0" borderId="16" xfId="0" applyFont="1" applyBorder="1" applyAlignment="1">
      <alignment vertical="center"/>
    </xf>
    <xf numFmtId="0" fontId="13" fillId="0" borderId="6" xfId="0" applyFont="1" applyBorder="1"/>
    <xf numFmtId="3" fontId="13" fillId="0" borderId="4" xfId="0" applyNumberFormat="1" applyFont="1" applyBorder="1" applyAlignment="1">
      <alignment horizontal="center"/>
    </xf>
    <xf numFmtId="3" fontId="13" fillId="0" borderId="4" xfId="0" applyNumberFormat="1" applyFont="1" applyBorder="1"/>
    <xf numFmtId="0" fontId="11" fillId="0" borderId="4" xfId="0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21" xfId="0" applyFont="1" applyBorder="1"/>
    <xf numFmtId="0" fontId="11" fillId="0" borderId="5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2" fillId="0" borderId="8" xfId="0" applyNumberFormat="1" applyFont="1" applyBorder="1"/>
    <xf numFmtId="3" fontId="12" fillId="0" borderId="7" xfId="0" applyNumberFormat="1" applyFont="1" applyBorder="1"/>
    <xf numFmtId="3" fontId="13" fillId="0" borderId="19" xfId="0" applyNumberFormat="1" applyFont="1" applyBorder="1"/>
    <xf numFmtId="0" fontId="6" fillId="0" borderId="7" xfId="0" applyFont="1" applyBorder="1" applyAlignment="1">
      <alignment horizontal="right"/>
    </xf>
    <xf numFmtId="0" fontId="0" fillId="0" borderId="9" xfId="0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3" fillId="0" borderId="0" xfId="1"/>
    <xf numFmtId="0" fontId="18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9" fillId="0" borderId="22" xfId="1" applyFont="1" applyBorder="1" applyAlignment="1">
      <alignment vertical="center"/>
    </xf>
    <xf numFmtId="0" fontId="19" fillId="0" borderId="23" xfId="1" applyFont="1" applyBorder="1" applyAlignment="1">
      <alignment vertical="center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19" fillId="0" borderId="25" xfId="1" applyFont="1" applyBorder="1" applyAlignment="1">
      <alignment horizontal="center" vertical="center"/>
    </xf>
    <xf numFmtId="0" fontId="19" fillId="0" borderId="4" xfId="1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4" xfId="1" applyFont="1" applyBorder="1" applyAlignment="1">
      <alignment vertical="center"/>
    </xf>
    <xf numFmtId="3" fontId="19" fillId="0" borderId="24" xfId="1" applyNumberFormat="1" applyFont="1" applyBorder="1" applyAlignment="1">
      <alignment vertical="center"/>
    </xf>
    <xf numFmtId="4" fontId="19" fillId="0" borderId="0" xfId="1" applyNumberFormat="1" applyFont="1"/>
    <xf numFmtId="0" fontId="19" fillId="0" borderId="0" xfId="1" applyFont="1"/>
    <xf numFmtId="0" fontId="18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19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49" fontId="4" fillId="0" borderId="26" xfId="1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0" fontId="4" fillId="2" borderId="27" xfId="1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/>
    <xf numFmtId="0" fontId="25" fillId="0" borderId="0" xfId="0" applyFont="1"/>
    <xf numFmtId="0" fontId="12" fillId="0" borderId="8" xfId="0" applyNumberFormat="1" applyFont="1" applyBorder="1"/>
    <xf numFmtId="3" fontId="12" fillId="0" borderId="9" xfId="0" applyNumberFormat="1" applyFont="1" applyBorder="1"/>
    <xf numFmtId="0" fontId="12" fillId="0" borderId="6" xfId="0" applyFont="1" applyBorder="1"/>
    <xf numFmtId="0" fontId="12" fillId="0" borderId="8" xfId="0" applyFont="1" applyBorder="1"/>
    <xf numFmtId="0" fontId="13" fillId="0" borderId="17" xfId="0" applyFont="1" applyBorder="1"/>
    <xf numFmtId="3" fontId="13" fillId="0" borderId="19" xfId="0" applyNumberFormat="1" applyFont="1" applyBorder="1" applyAlignment="1">
      <alignment horizontal="right"/>
    </xf>
    <xf numFmtId="0" fontId="13" fillId="0" borderId="0" xfId="0" applyFont="1" applyBorder="1"/>
    <xf numFmtId="3" fontId="0" fillId="0" borderId="0" xfId="0" applyNumberFormat="1" applyBorder="1"/>
    <xf numFmtId="3" fontId="15" fillId="0" borderId="4" xfId="0" applyNumberFormat="1" applyFont="1" applyBorder="1"/>
    <xf numFmtId="0" fontId="14" fillId="0" borderId="5" xfId="0" applyFont="1" applyBorder="1" applyAlignment="1">
      <alignment vertical="center"/>
    </xf>
    <xf numFmtId="0" fontId="14" fillId="0" borderId="0" xfId="0" applyFont="1" applyBorder="1"/>
    <xf numFmtId="0" fontId="16" fillId="0" borderId="0" xfId="0" applyFont="1" applyBorder="1"/>
    <xf numFmtId="3" fontId="12" fillId="0" borderId="5" xfId="0" applyNumberFormat="1" applyFont="1" applyBorder="1"/>
    <xf numFmtId="3" fontId="13" fillId="0" borderId="4" xfId="0" applyNumberFormat="1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3" fontId="0" fillId="0" borderId="0" xfId="0" applyNumberFormat="1"/>
    <xf numFmtId="49" fontId="10" fillId="0" borderId="7" xfId="0" applyNumberFormat="1" applyFont="1" applyBorder="1" applyAlignment="1">
      <alignment horizontal="right"/>
    </xf>
    <xf numFmtId="0" fontId="11" fillId="0" borderId="34" xfId="0" applyFont="1" applyBorder="1"/>
    <xf numFmtId="0" fontId="6" fillId="0" borderId="17" xfId="0" applyFont="1" applyBorder="1"/>
    <xf numFmtId="3" fontId="11" fillId="0" borderId="19" xfId="0" applyNumberFormat="1" applyFont="1" applyBorder="1" applyAlignment="1">
      <alignment horizontal="right"/>
    </xf>
    <xf numFmtId="3" fontId="11" fillId="0" borderId="19" xfId="0" applyNumberFormat="1" applyFont="1" applyBorder="1"/>
    <xf numFmtId="0" fontId="23" fillId="2" borderId="26" xfId="0" quotePrefix="1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centerContinuous" vertical="center" wrapText="1"/>
    </xf>
    <xf numFmtId="0" fontId="27" fillId="0" borderId="0" xfId="0" applyFont="1" applyAlignment="1">
      <alignment horizontal="center"/>
    </xf>
    <xf numFmtId="49" fontId="11" fillId="0" borderId="4" xfId="0" applyNumberFormat="1" applyFont="1" applyBorder="1" applyAlignment="1">
      <alignment horizontal="right"/>
    </xf>
    <xf numFmtId="3" fontId="11" fillId="0" borderId="6" xfId="0" applyNumberFormat="1" applyFont="1" applyBorder="1"/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NumberFormat="1" applyFont="1" applyBorder="1"/>
    <xf numFmtId="0" fontId="13" fillId="0" borderId="18" xfId="0" applyFont="1" applyBorder="1" applyAlignment="1">
      <alignment vertical="center"/>
    </xf>
    <xf numFmtId="0" fontId="13" fillId="0" borderId="5" xfId="0" applyFont="1" applyBorder="1"/>
    <xf numFmtId="49" fontId="12" fillId="0" borderId="7" xfId="0" applyNumberFormat="1" applyFont="1" applyBorder="1" applyAlignment="1">
      <alignment horizontal="right"/>
    </xf>
    <xf numFmtId="0" fontId="11" fillId="0" borderId="0" xfId="0" applyFont="1" applyBorder="1"/>
    <xf numFmtId="3" fontId="6" fillId="0" borderId="21" xfId="0" applyNumberFormat="1" applyFont="1" applyBorder="1"/>
    <xf numFmtId="0" fontId="17" fillId="0" borderId="4" xfId="0" applyNumberFormat="1" applyFont="1" applyBorder="1" applyAlignment="1">
      <alignment horizontal="center"/>
    </xf>
    <xf numFmtId="0" fontId="17" fillId="0" borderId="4" xfId="0" applyNumberFormat="1" applyFont="1" applyBorder="1"/>
    <xf numFmtId="0" fontId="12" fillId="0" borderId="0" xfId="0" applyFont="1"/>
    <xf numFmtId="3" fontId="17" fillId="0" borderId="15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0" fillId="0" borderId="21" xfId="0" applyBorder="1"/>
    <xf numFmtId="3" fontId="13" fillId="0" borderId="19" xfId="0" applyNumberFormat="1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8" fillId="3" borderId="24" xfId="0" applyFont="1" applyFill="1" applyBorder="1" applyAlignment="1">
      <alignment horizontal="center" vertical="center"/>
    </xf>
    <xf numFmtId="0" fontId="24" fillId="0" borderId="0" xfId="0" applyFont="1"/>
    <xf numFmtId="0" fontId="29" fillId="0" borderId="22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31" fillId="0" borderId="24" xfId="0" applyFont="1" applyBorder="1" applyAlignment="1">
      <alignment vertical="top"/>
    </xf>
    <xf numFmtId="0" fontId="31" fillId="0" borderId="21" xfId="0" applyFont="1" applyBorder="1" applyAlignment="1">
      <alignment vertical="top" wrapText="1"/>
    </xf>
    <xf numFmtId="3" fontId="31" fillId="0" borderId="24" xfId="0" applyNumberFormat="1" applyFont="1" applyBorder="1" applyAlignment="1">
      <alignment vertical="center"/>
    </xf>
    <xf numFmtId="0" fontId="31" fillId="0" borderId="24" xfId="0" applyFont="1" applyBorder="1" applyAlignment="1">
      <alignment vertical="top" wrapText="1"/>
    </xf>
    <xf numFmtId="0" fontId="31" fillId="0" borderId="1" xfId="0" applyFont="1" applyBorder="1" applyAlignment="1">
      <alignment vertical="top"/>
    </xf>
    <xf numFmtId="0" fontId="31" fillId="0" borderId="1" xfId="0" applyFont="1" applyBorder="1"/>
    <xf numFmtId="0" fontId="31" fillId="0" borderId="24" xfId="0" applyFont="1" applyBorder="1"/>
    <xf numFmtId="3" fontId="31" fillId="0" borderId="24" xfId="0" applyNumberFormat="1" applyFont="1" applyBorder="1"/>
    <xf numFmtId="0" fontId="31" fillId="0" borderId="8" xfId="0" applyFont="1" applyBorder="1"/>
    <xf numFmtId="0" fontId="31" fillId="0" borderId="21" xfId="0" applyFont="1" applyBorder="1"/>
    <xf numFmtId="0" fontId="31" fillId="0" borderId="23" xfId="0" applyFont="1" applyBorder="1"/>
    <xf numFmtId="3" fontId="31" fillId="0" borderId="9" xfId="0" applyNumberFormat="1" applyFont="1" applyBorder="1"/>
    <xf numFmtId="0" fontId="6" fillId="0" borderId="25" xfId="0" applyFont="1" applyBorder="1"/>
    <xf numFmtId="0" fontId="6" fillId="0" borderId="24" xfId="0" applyFont="1" applyBorder="1"/>
    <xf numFmtId="0" fontId="31" fillId="0" borderId="25" xfId="0" applyFont="1" applyBorder="1"/>
    <xf numFmtId="0" fontId="13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3" fontId="13" fillId="0" borderId="24" xfId="0" applyNumberFormat="1" applyFont="1" applyBorder="1"/>
    <xf numFmtId="0" fontId="32" fillId="0" borderId="0" xfId="0" applyFont="1"/>
    <xf numFmtId="0" fontId="6" fillId="0" borderId="22" xfId="0" applyFont="1" applyBorder="1"/>
    <xf numFmtId="3" fontId="6" fillId="0" borderId="24" xfId="0" applyNumberFormat="1" applyFont="1" applyBorder="1"/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3" fontId="5" fillId="0" borderId="27" xfId="1" applyNumberFormat="1" applyFont="1" applyBorder="1" applyAlignment="1">
      <alignment vertical="center"/>
    </xf>
    <xf numFmtId="0" fontId="19" fillId="2" borderId="35" xfId="1" applyFont="1" applyFill="1" applyBorder="1" applyAlignment="1">
      <alignment vertical="center" wrapText="1"/>
    </xf>
    <xf numFmtId="0" fontId="18" fillId="2" borderId="36" xfId="0" applyFont="1" applyFill="1" applyBorder="1" applyAlignment="1">
      <alignment horizontal="center" vertical="center"/>
    </xf>
    <xf numFmtId="3" fontId="19" fillId="2" borderId="36" xfId="0" applyNumberFormat="1" applyFont="1" applyFill="1" applyBorder="1" applyAlignment="1">
      <alignment horizontal="right" vertical="center"/>
    </xf>
    <xf numFmtId="3" fontId="19" fillId="2" borderId="37" xfId="0" applyNumberFormat="1" applyFont="1" applyFill="1" applyBorder="1" applyAlignment="1">
      <alignment horizontal="right" vertic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8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customWidth="1"/>
    <col min="12" max="12" width="11" customWidth="1"/>
  </cols>
  <sheetData>
    <row r="1" spans="1:11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1" ht="12.75" customHeight="1" x14ac:dyDescent="0.25">
      <c r="A2" s="2"/>
      <c r="B2" s="2"/>
      <c r="C2" s="4"/>
      <c r="D2" s="5"/>
      <c r="E2" s="5"/>
      <c r="F2" s="5" t="s">
        <v>184</v>
      </c>
      <c r="G2" s="2"/>
      <c r="H2" s="2"/>
    </row>
    <row r="3" spans="1:11" ht="12.75" customHeight="1" x14ac:dyDescent="0.25">
      <c r="A3" s="2"/>
      <c r="B3" s="2"/>
      <c r="C3" s="4"/>
      <c r="D3" s="5"/>
      <c r="E3" s="5"/>
      <c r="F3" s="5" t="s">
        <v>86</v>
      </c>
      <c r="G3" s="2"/>
      <c r="H3" s="2"/>
    </row>
    <row r="4" spans="1:11" ht="12.75" customHeight="1" x14ac:dyDescent="0.25">
      <c r="A4" s="2"/>
      <c r="B4" s="2"/>
      <c r="C4" s="4"/>
      <c r="D4" s="5"/>
      <c r="E4" s="5"/>
      <c r="F4" s="5" t="s">
        <v>185</v>
      </c>
      <c r="G4" s="2"/>
      <c r="H4" s="2"/>
    </row>
    <row r="5" spans="1:11" ht="33.75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1" ht="27" customHeight="1" x14ac:dyDescent="0.25">
      <c r="A6" s="2"/>
      <c r="B6" s="2"/>
      <c r="C6" s="4"/>
      <c r="D6" s="4"/>
      <c r="E6" s="10"/>
      <c r="F6" s="2"/>
      <c r="G6" s="11"/>
      <c r="H6" s="11" t="s">
        <v>2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3</v>
      </c>
      <c r="K7" s="192"/>
    </row>
    <row r="8" spans="1:11" x14ac:dyDescent="0.25">
      <c r="A8" s="19" t="s">
        <v>4</v>
      </c>
      <c r="B8" s="19" t="s">
        <v>5</v>
      </c>
      <c r="C8" s="20" t="s">
        <v>6</v>
      </c>
      <c r="D8" s="21" t="s">
        <v>7</v>
      </c>
      <c r="E8" s="22"/>
      <c r="F8" s="23" t="s">
        <v>8</v>
      </c>
      <c r="G8" s="19" t="s">
        <v>9</v>
      </c>
      <c r="H8" s="19" t="s">
        <v>10</v>
      </c>
      <c r="K8" s="24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4" customHeight="1" thickBot="1" x14ac:dyDescent="0.3">
      <c r="A10" s="30"/>
      <c r="B10" s="30"/>
      <c r="C10" s="31"/>
      <c r="D10" s="32" t="s">
        <v>11</v>
      </c>
      <c r="E10" s="33"/>
      <c r="F10" s="34">
        <f t="shared" ref="F10:G11" si="0">SUM(F11)</f>
        <v>46497</v>
      </c>
      <c r="G10" s="34">
        <f t="shared" si="0"/>
        <v>66097</v>
      </c>
      <c r="H10" s="34">
        <v>762424554</v>
      </c>
      <c r="I10" s="24"/>
    </row>
    <row r="11" spans="1:11" ht="24" customHeight="1" thickBot="1" x14ac:dyDescent="0.3">
      <c r="A11" s="30"/>
      <c r="B11" s="30"/>
      <c r="C11" s="31"/>
      <c r="D11" s="35" t="s">
        <v>13</v>
      </c>
      <c r="E11" s="36"/>
      <c r="F11" s="37">
        <f t="shared" si="0"/>
        <v>46497</v>
      </c>
      <c r="G11" s="37">
        <f t="shared" si="0"/>
        <v>66097</v>
      </c>
      <c r="H11" s="37">
        <v>632371417</v>
      </c>
      <c r="I11" s="24"/>
    </row>
    <row r="12" spans="1:11" s="69" customFormat="1" ht="21" customHeight="1" thickTop="1" thickBot="1" x14ac:dyDescent="0.3">
      <c r="A12" s="39">
        <v>852</v>
      </c>
      <c r="B12" s="39"/>
      <c r="C12" s="40"/>
      <c r="D12" s="41" t="s">
        <v>19</v>
      </c>
      <c r="E12" s="55"/>
      <c r="F12" s="56">
        <f>SUM(F13,F20)</f>
        <v>46497</v>
      </c>
      <c r="G12" s="56">
        <f>SUM(G13,G20)</f>
        <v>66097</v>
      </c>
      <c r="H12" s="56">
        <v>22493062</v>
      </c>
      <c r="I12" s="68"/>
    </row>
    <row r="13" spans="1:11" s="69" customFormat="1" ht="12.75" customHeight="1" thickTop="1" x14ac:dyDescent="0.25">
      <c r="A13" s="39"/>
      <c r="B13" s="66">
        <v>85202</v>
      </c>
      <c r="C13" s="31"/>
      <c r="D13" s="45" t="s">
        <v>108</v>
      </c>
      <c r="E13" s="77"/>
      <c r="F13" s="58">
        <f>SUM(F14,F17)</f>
        <v>18000</v>
      </c>
      <c r="G13" s="48" t="s">
        <v>12</v>
      </c>
      <c r="H13" s="47">
        <v>1848608</v>
      </c>
      <c r="I13" s="68"/>
    </row>
    <row r="14" spans="1:11" s="69" customFormat="1" ht="12.75" customHeight="1" x14ac:dyDescent="0.25">
      <c r="A14" s="39"/>
      <c r="B14" s="39"/>
      <c r="C14" s="31"/>
      <c r="D14" s="49" t="s">
        <v>126</v>
      </c>
      <c r="E14" s="59"/>
      <c r="F14" s="60">
        <f>SUM(F16)</f>
        <v>9000</v>
      </c>
      <c r="G14" s="51" t="s">
        <v>12</v>
      </c>
      <c r="H14" s="82">
        <v>698315</v>
      </c>
      <c r="I14" s="68"/>
    </row>
    <row r="15" spans="1:11" s="69" customFormat="1" ht="12.75" customHeight="1" x14ac:dyDescent="0.25">
      <c r="A15" s="39"/>
      <c r="B15" s="39"/>
      <c r="C15" s="31" t="s">
        <v>150</v>
      </c>
      <c r="D15" s="43" t="s">
        <v>151</v>
      </c>
      <c r="E15" s="87"/>
      <c r="F15" s="62"/>
      <c r="G15" s="63"/>
      <c r="H15" s="76"/>
      <c r="I15" s="68"/>
    </row>
    <row r="16" spans="1:11" s="69" customFormat="1" ht="12.75" customHeight="1" x14ac:dyDescent="0.25">
      <c r="A16" s="39"/>
      <c r="B16" s="39"/>
      <c r="C16" s="31"/>
      <c r="D16" s="43" t="s">
        <v>152</v>
      </c>
      <c r="E16" s="87"/>
      <c r="F16" s="62">
        <v>9000</v>
      </c>
      <c r="G16" s="63" t="s">
        <v>12</v>
      </c>
      <c r="H16" s="76">
        <v>9000</v>
      </c>
      <c r="I16" s="68"/>
    </row>
    <row r="17" spans="1:9" s="69" customFormat="1" ht="12.75" customHeight="1" x14ac:dyDescent="0.25">
      <c r="A17" s="39"/>
      <c r="B17" s="39"/>
      <c r="C17" s="31"/>
      <c r="D17" s="49" t="s">
        <v>128</v>
      </c>
      <c r="E17" s="59"/>
      <c r="F17" s="60">
        <f>SUM(F19)</f>
        <v>9000</v>
      </c>
      <c r="G17" s="51" t="s">
        <v>12</v>
      </c>
      <c r="H17" s="82">
        <v>633410</v>
      </c>
      <c r="I17" s="68"/>
    </row>
    <row r="18" spans="1:9" s="69" customFormat="1" ht="12.75" customHeight="1" x14ac:dyDescent="0.25">
      <c r="A18" s="39"/>
      <c r="B18" s="39"/>
      <c r="C18" s="31" t="s">
        <v>150</v>
      </c>
      <c r="D18" s="43" t="s">
        <v>151</v>
      </c>
      <c r="E18" s="87"/>
      <c r="F18" s="64"/>
      <c r="G18" s="64"/>
      <c r="H18" s="95"/>
      <c r="I18" s="68"/>
    </row>
    <row r="19" spans="1:9" s="69" customFormat="1" ht="12.75" customHeight="1" x14ac:dyDescent="0.25">
      <c r="A19" s="39"/>
      <c r="B19" s="39"/>
      <c r="C19" s="31"/>
      <c r="D19" s="43" t="s">
        <v>152</v>
      </c>
      <c r="E19" s="87"/>
      <c r="F19" s="62">
        <v>9000</v>
      </c>
      <c r="G19" s="63" t="s">
        <v>12</v>
      </c>
      <c r="H19" s="76">
        <v>9000</v>
      </c>
      <c r="I19" s="68"/>
    </row>
    <row r="20" spans="1:9" s="69" customFormat="1" ht="12.75" customHeight="1" x14ac:dyDescent="0.25">
      <c r="A20" s="39"/>
      <c r="B20" s="57">
        <v>85295</v>
      </c>
      <c r="C20" s="31"/>
      <c r="D20" s="45" t="s">
        <v>18</v>
      </c>
      <c r="E20" s="77"/>
      <c r="F20" s="58">
        <f>SUM(F24)</f>
        <v>28497</v>
      </c>
      <c r="G20" s="58">
        <f>SUM(G24)</f>
        <v>66097</v>
      </c>
      <c r="H20" s="47">
        <v>2164809</v>
      </c>
      <c r="I20" s="109"/>
    </row>
    <row r="21" spans="1:9" s="69" customFormat="1" ht="12.75" customHeight="1" x14ac:dyDescent="0.25">
      <c r="A21" s="39"/>
      <c r="B21" s="57"/>
      <c r="C21" s="31"/>
      <c r="D21" s="97" t="s">
        <v>153</v>
      </c>
      <c r="E21" s="42"/>
      <c r="F21" s="54"/>
      <c r="G21" s="44"/>
      <c r="H21" s="30"/>
      <c r="I21" s="68"/>
    </row>
    <row r="22" spans="1:9" s="178" customFormat="1" ht="12.75" customHeight="1" x14ac:dyDescent="0.25">
      <c r="A22" s="175"/>
      <c r="B22" s="85"/>
      <c r="C22" s="193"/>
      <c r="D22" s="176" t="s">
        <v>154</v>
      </c>
      <c r="E22" s="194"/>
      <c r="F22" s="64"/>
      <c r="G22" s="65"/>
      <c r="H22" s="83"/>
      <c r="I22" s="177"/>
    </row>
    <row r="23" spans="1:9" s="178" customFormat="1" ht="12.75" customHeight="1" x14ac:dyDescent="0.25">
      <c r="A23" s="175"/>
      <c r="B23" s="85"/>
      <c r="C23" s="193"/>
      <c r="D23" s="176" t="s">
        <v>155</v>
      </c>
      <c r="E23" s="194"/>
      <c r="F23" s="64"/>
      <c r="G23" s="65"/>
      <c r="H23" s="83"/>
      <c r="I23" s="177"/>
    </row>
    <row r="24" spans="1:9" s="69" customFormat="1" ht="12.75" customHeight="1" x14ac:dyDescent="0.25">
      <c r="A24" s="39"/>
      <c r="B24" s="57"/>
      <c r="C24" s="78"/>
      <c r="D24" s="92" t="s">
        <v>156</v>
      </c>
      <c r="E24" s="79"/>
      <c r="F24" s="80">
        <f>SUM(F30:F36)</f>
        <v>28497</v>
      </c>
      <c r="G24" s="80">
        <f>SUM(G30:G36)</f>
        <v>66097</v>
      </c>
      <c r="H24" s="82">
        <v>270720</v>
      </c>
      <c r="I24" s="68"/>
    </row>
    <row r="25" spans="1:9" s="69" customFormat="1" ht="12.75" customHeight="1" x14ac:dyDescent="0.25">
      <c r="A25" s="39"/>
      <c r="B25" s="57"/>
      <c r="C25" s="31" t="s">
        <v>20</v>
      </c>
      <c r="D25" s="43" t="s">
        <v>21</v>
      </c>
      <c r="E25" s="42"/>
      <c r="F25" s="30"/>
      <c r="G25" s="44"/>
      <c r="H25" s="54"/>
      <c r="I25" s="68"/>
    </row>
    <row r="26" spans="1:9" s="69" customFormat="1" ht="12.75" customHeight="1" x14ac:dyDescent="0.25">
      <c r="A26" s="39"/>
      <c r="B26" s="57"/>
      <c r="C26" s="31"/>
      <c r="D26" s="43" t="s">
        <v>22</v>
      </c>
      <c r="E26" s="42"/>
      <c r="F26" s="30"/>
      <c r="G26" s="44"/>
      <c r="H26" s="54"/>
      <c r="I26" s="68"/>
    </row>
    <row r="27" spans="1:9" s="69" customFormat="1" ht="12.75" customHeight="1" x14ac:dyDescent="0.25">
      <c r="A27" s="39"/>
      <c r="B27" s="57"/>
      <c r="C27" s="31"/>
      <c r="D27" s="43" t="s">
        <v>23</v>
      </c>
      <c r="E27" s="42"/>
      <c r="F27" s="30"/>
      <c r="G27" s="44"/>
      <c r="H27" s="54"/>
      <c r="I27" s="68"/>
    </row>
    <row r="28" spans="1:9" s="69" customFormat="1" ht="12.75" customHeight="1" x14ac:dyDescent="0.25">
      <c r="A28" s="39"/>
      <c r="B28" s="57"/>
      <c r="C28" s="31"/>
      <c r="D28" s="43" t="s">
        <v>24</v>
      </c>
      <c r="E28" s="42"/>
      <c r="F28" s="30"/>
      <c r="G28" s="44"/>
      <c r="H28" s="54"/>
      <c r="I28" s="68"/>
    </row>
    <row r="29" spans="1:9" s="69" customFormat="1" ht="12.75" customHeight="1" x14ac:dyDescent="0.25">
      <c r="A29" s="39"/>
      <c r="B29" s="57"/>
      <c r="C29" s="31"/>
      <c r="D29" s="75" t="s">
        <v>25</v>
      </c>
      <c r="E29" s="42"/>
      <c r="F29" s="30"/>
      <c r="G29" s="44"/>
      <c r="H29" s="54"/>
      <c r="I29" s="68"/>
    </row>
    <row r="30" spans="1:9" s="69" customFormat="1" ht="12.75" customHeight="1" x14ac:dyDescent="0.25">
      <c r="A30" s="39"/>
      <c r="B30" s="57"/>
      <c r="C30" s="31"/>
      <c r="D30" s="75" t="s">
        <v>26</v>
      </c>
      <c r="E30" s="42"/>
      <c r="F30" s="44" t="s">
        <v>12</v>
      </c>
      <c r="G30" s="54">
        <v>66097</v>
      </c>
      <c r="H30" s="30">
        <v>242223</v>
      </c>
      <c r="I30" s="68"/>
    </row>
    <row r="31" spans="1:9" s="69" customFormat="1" ht="12.75" customHeight="1" x14ac:dyDescent="0.25">
      <c r="A31" s="39"/>
      <c r="B31" s="57"/>
      <c r="C31" s="31" t="s">
        <v>157</v>
      </c>
      <c r="D31" s="43" t="s">
        <v>21</v>
      </c>
      <c r="E31" s="42"/>
      <c r="F31" s="30"/>
      <c r="G31" s="44"/>
      <c r="H31" s="54"/>
      <c r="I31" s="68"/>
    </row>
    <row r="32" spans="1:9" s="69" customFormat="1" ht="12.75" customHeight="1" x14ac:dyDescent="0.25">
      <c r="A32" s="39"/>
      <c r="B32" s="57"/>
      <c r="C32" s="31"/>
      <c r="D32" s="43" t="s">
        <v>22</v>
      </c>
      <c r="E32" s="42"/>
      <c r="F32" s="30"/>
      <c r="G32" s="44"/>
      <c r="H32" s="54"/>
      <c r="I32" s="68"/>
    </row>
    <row r="33" spans="1:12" s="69" customFormat="1" ht="12.75" customHeight="1" x14ac:dyDescent="0.25">
      <c r="A33" s="39"/>
      <c r="B33" s="57"/>
      <c r="C33" s="31"/>
      <c r="D33" s="43" t="s">
        <v>23</v>
      </c>
      <c r="E33" s="42"/>
      <c r="F33" s="30"/>
      <c r="G33" s="44"/>
      <c r="H33" s="54"/>
      <c r="I33" s="68"/>
    </row>
    <row r="34" spans="1:12" s="69" customFormat="1" ht="12.75" customHeight="1" x14ac:dyDescent="0.25">
      <c r="A34" s="39"/>
      <c r="B34" s="57"/>
      <c r="C34" s="31"/>
      <c r="D34" s="43" t="s">
        <v>24</v>
      </c>
      <c r="E34" s="42"/>
      <c r="F34" s="30"/>
      <c r="G34" s="44"/>
      <c r="H34" s="54"/>
      <c r="I34" s="68"/>
    </row>
    <row r="35" spans="1:12" s="69" customFormat="1" ht="12.75" customHeight="1" x14ac:dyDescent="0.25">
      <c r="A35" s="39"/>
      <c r="B35" s="57"/>
      <c r="C35" s="31"/>
      <c r="D35" s="75" t="s">
        <v>25</v>
      </c>
      <c r="E35" s="42"/>
      <c r="F35" s="30"/>
      <c r="G35" s="44"/>
      <c r="H35" s="54"/>
      <c r="I35" s="68"/>
    </row>
    <row r="36" spans="1:12" s="69" customFormat="1" ht="12.75" customHeight="1" x14ac:dyDescent="0.25">
      <c r="A36" s="39"/>
      <c r="B36" s="57"/>
      <c r="C36" s="31"/>
      <c r="D36" s="75" t="s">
        <v>26</v>
      </c>
      <c r="E36" s="42"/>
      <c r="F36" s="30">
        <v>28497</v>
      </c>
      <c r="G36" s="44" t="s">
        <v>12</v>
      </c>
      <c r="H36" s="30">
        <v>28497</v>
      </c>
      <c r="I36" s="68"/>
    </row>
    <row r="37" spans="1:12" ht="20.25" customHeight="1" thickBot="1" x14ac:dyDescent="0.3">
      <c r="A37" s="57"/>
      <c r="B37" s="57"/>
      <c r="C37" s="31"/>
      <c r="D37" s="32" t="s">
        <v>30</v>
      </c>
      <c r="E37" s="33"/>
      <c r="F37" s="34">
        <f>SUM(F38)</f>
        <v>565171</v>
      </c>
      <c r="G37" s="34">
        <f>SUM(G38)</f>
        <v>584771</v>
      </c>
      <c r="H37" s="34">
        <v>816284700</v>
      </c>
      <c r="I37" s="24"/>
    </row>
    <row r="38" spans="1:12" ht="24" customHeight="1" thickBot="1" x14ac:dyDescent="0.3">
      <c r="A38" s="57"/>
      <c r="B38" s="57"/>
      <c r="C38" s="31"/>
      <c r="D38" s="35" t="s">
        <v>31</v>
      </c>
      <c r="E38" s="36"/>
      <c r="F38" s="37">
        <f>SUM(F39,F52,F59,F70,F143,F147,F179,F184,F245,F251,F262,F285)</f>
        <v>565171</v>
      </c>
      <c r="G38" s="37">
        <f>SUM(G39,G52,G59,G70,G143,G147,G179,G184,G245,G251,G262,G285)</f>
        <v>584771</v>
      </c>
      <c r="H38" s="37">
        <v>686302742</v>
      </c>
      <c r="I38" s="24"/>
    </row>
    <row r="39" spans="1:12" ht="19.5" customHeight="1" thickTop="1" thickBot="1" x14ac:dyDescent="0.3">
      <c r="A39" s="84">
        <v>600</v>
      </c>
      <c r="B39" s="39"/>
      <c r="C39" s="40"/>
      <c r="D39" s="41" t="s">
        <v>32</v>
      </c>
      <c r="E39" s="55"/>
      <c r="F39" s="38" t="s">
        <v>12</v>
      </c>
      <c r="G39" s="56">
        <f>SUM(G40,G44)</f>
        <v>40147</v>
      </c>
      <c r="H39" s="37">
        <v>103470237</v>
      </c>
    </row>
    <row r="40" spans="1:12" ht="12.75" customHeight="1" thickTop="1" x14ac:dyDescent="0.25">
      <c r="A40" s="84"/>
      <c r="B40" s="57">
        <v>60004</v>
      </c>
      <c r="C40" s="31"/>
      <c r="D40" s="45" t="s">
        <v>111</v>
      </c>
      <c r="E40" s="71"/>
      <c r="F40" s="48" t="s">
        <v>12</v>
      </c>
      <c r="G40" s="58">
        <f>SUM(G41)</f>
        <v>19057</v>
      </c>
      <c r="H40" s="47">
        <v>34522814</v>
      </c>
    </row>
    <row r="41" spans="1:12" ht="12.75" customHeight="1" x14ac:dyDescent="0.25">
      <c r="A41" s="84"/>
      <c r="B41" s="57"/>
      <c r="C41" s="31"/>
      <c r="D41" s="74" t="s">
        <v>112</v>
      </c>
      <c r="E41" s="59"/>
      <c r="F41" s="51" t="s">
        <v>12</v>
      </c>
      <c r="G41" s="60">
        <f>SUM(G42:G43)</f>
        <v>19057</v>
      </c>
      <c r="H41" s="60">
        <v>28939814</v>
      </c>
    </row>
    <row r="42" spans="1:12" ht="12.75" customHeight="1" x14ac:dyDescent="0.25">
      <c r="A42" s="84"/>
      <c r="B42" s="57"/>
      <c r="C42" s="52" t="s">
        <v>34</v>
      </c>
      <c r="D42" s="53" t="s">
        <v>35</v>
      </c>
      <c r="E42" s="61"/>
      <c r="F42" s="63" t="s">
        <v>12</v>
      </c>
      <c r="G42" s="62">
        <v>13209</v>
      </c>
      <c r="H42" s="62">
        <v>2000</v>
      </c>
      <c r="K42" s="182"/>
      <c r="L42" s="182"/>
    </row>
    <row r="43" spans="1:12" ht="12.75" customHeight="1" x14ac:dyDescent="0.25">
      <c r="A43" s="84"/>
      <c r="B43" s="57"/>
      <c r="C43" s="66">
        <v>4300</v>
      </c>
      <c r="D43" s="43" t="s">
        <v>37</v>
      </c>
      <c r="E43" s="89"/>
      <c r="F43" s="63" t="s">
        <v>12</v>
      </c>
      <c r="G43" s="62">
        <v>5848</v>
      </c>
      <c r="H43" s="62">
        <v>28097694</v>
      </c>
      <c r="L43" s="182"/>
    </row>
    <row r="44" spans="1:12" ht="12.75" customHeight="1" x14ac:dyDescent="0.25">
      <c r="A44" s="84"/>
      <c r="B44" s="57">
        <v>60015</v>
      </c>
      <c r="C44" s="31"/>
      <c r="D44" s="45" t="s">
        <v>158</v>
      </c>
      <c r="E44" s="71"/>
      <c r="F44" s="48" t="s">
        <v>12</v>
      </c>
      <c r="G44" s="58">
        <f>SUM(G45)</f>
        <v>21090</v>
      </c>
      <c r="H44" s="47">
        <v>46870677</v>
      </c>
    </row>
    <row r="45" spans="1:12" ht="12.75" customHeight="1" x14ac:dyDescent="0.25">
      <c r="A45" s="84"/>
      <c r="B45" s="57"/>
      <c r="C45" s="31"/>
      <c r="D45" s="49" t="s">
        <v>159</v>
      </c>
      <c r="E45" s="59"/>
      <c r="F45" s="51" t="s">
        <v>12</v>
      </c>
      <c r="G45" s="50">
        <f>SUM(G46:G51)</f>
        <v>21090</v>
      </c>
      <c r="H45" s="50">
        <v>9728677</v>
      </c>
    </row>
    <row r="46" spans="1:12" ht="12.75" customHeight="1" x14ac:dyDescent="0.25">
      <c r="A46" s="84"/>
      <c r="B46" s="57"/>
      <c r="C46" s="66">
        <v>4110</v>
      </c>
      <c r="D46" s="43" t="s">
        <v>113</v>
      </c>
      <c r="E46" s="87"/>
      <c r="F46" s="63" t="s">
        <v>12</v>
      </c>
      <c r="G46" s="62">
        <v>516</v>
      </c>
      <c r="H46" s="63" t="s">
        <v>12</v>
      </c>
    </row>
    <row r="47" spans="1:12" ht="12.75" customHeight="1" x14ac:dyDescent="0.25">
      <c r="A47" s="84"/>
      <c r="B47" s="57"/>
      <c r="C47" s="66">
        <v>4120</v>
      </c>
      <c r="D47" s="43" t="s">
        <v>44</v>
      </c>
      <c r="E47" s="87"/>
      <c r="F47" s="63"/>
      <c r="G47" s="63"/>
      <c r="H47" s="63"/>
    </row>
    <row r="48" spans="1:12" ht="12.75" customHeight="1" x14ac:dyDescent="0.25">
      <c r="A48" s="84"/>
      <c r="B48" s="57"/>
      <c r="C48" s="66"/>
      <c r="D48" s="43" t="s">
        <v>45</v>
      </c>
      <c r="E48" s="87"/>
      <c r="F48" s="63" t="s">
        <v>12</v>
      </c>
      <c r="G48" s="62">
        <v>74</v>
      </c>
      <c r="H48" s="63" t="s">
        <v>12</v>
      </c>
    </row>
    <row r="49" spans="1:9" ht="12.75" customHeight="1" x14ac:dyDescent="0.25">
      <c r="A49" s="84"/>
      <c r="B49" s="57"/>
      <c r="C49" s="102">
        <v>4170</v>
      </c>
      <c r="D49" s="103" t="s">
        <v>38</v>
      </c>
      <c r="E49" s="87"/>
      <c r="F49" s="63" t="s">
        <v>12</v>
      </c>
      <c r="G49" s="62">
        <v>3000</v>
      </c>
      <c r="H49" s="63" t="s">
        <v>12</v>
      </c>
    </row>
    <row r="50" spans="1:9" ht="12.75" customHeight="1" x14ac:dyDescent="0.25">
      <c r="A50" s="84"/>
      <c r="B50" s="57"/>
      <c r="C50" s="52" t="s">
        <v>34</v>
      </c>
      <c r="D50" s="53" t="s">
        <v>35</v>
      </c>
      <c r="E50" s="87"/>
      <c r="F50" s="63" t="s">
        <v>12</v>
      </c>
      <c r="G50" s="62">
        <v>14000</v>
      </c>
      <c r="H50" s="76">
        <v>122533</v>
      </c>
    </row>
    <row r="51" spans="1:9" ht="12.75" customHeight="1" x14ac:dyDescent="0.25">
      <c r="A51" s="98"/>
      <c r="B51" s="99"/>
      <c r="C51" s="107">
        <v>4300</v>
      </c>
      <c r="D51" s="45" t="s">
        <v>37</v>
      </c>
      <c r="E51" s="100"/>
      <c r="F51" s="73" t="s">
        <v>12</v>
      </c>
      <c r="G51" s="72">
        <v>3500</v>
      </c>
      <c r="H51" s="105">
        <v>6989737</v>
      </c>
    </row>
    <row r="52" spans="1:9" ht="12.75" customHeight="1" thickBot="1" x14ac:dyDescent="0.3">
      <c r="A52" s="23">
        <v>700</v>
      </c>
      <c r="B52" s="39"/>
      <c r="C52" s="40"/>
      <c r="D52" s="41" t="s">
        <v>88</v>
      </c>
      <c r="E52" s="55"/>
      <c r="F52" s="38" t="s">
        <v>12</v>
      </c>
      <c r="G52" s="56">
        <f>SUM(G53)</f>
        <v>14801</v>
      </c>
      <c r="H52" s="37">
        <v>45811492</v>
      </c>
    </row>
    <row r="53" spans="1:9" ht="12.75" customHeight="1" thickTop="1" x14ac:dyDescent="0.25">
      <c r="A53" s="23"/>
      <c r="B53" s="57">
        <v>70095</v>
      </c>
      <c r="C53" s="31"/>
      <c r="D53" s="45" t="s">
        <v>18</v>
      </c>
      <c r="E53" s="71"/>
      <c r="F53" s="48" t="s">
        <v>12</v>
      </c>
      <c r="G53" s="58">
        <f>SUM(G54)</f>
        <v>14801</v>
      </c>
      <c r="H53" s="47">
        <v>42773674</v>
      </c>
    </row>
    <row r="54" spans="1:9" ht="12.75" customHeight="1" x14ac:dyDescent="0.25">
      <c r="A54" s="23"/>
      <c r="B54" s="76"/>
      <c r="C54" s="31"/>
      <c r="D54" s="74" t="s">
        <v>115</v>
      </c>
      <c r="E54" s="59"/>
      <c r="F54" s="51" t="s">
        <v>12</v>
      </c>
      <c r="G54" s="60">
        <f>SUM(G55:G58)</f>
        <v>14801</v>
      </c>
      <c r="H54" s="50">
        <v>26724674</v>
      </c>
    </row>
    <row r="55" spans="1:9" ht="12.75" customHeight="1" x14ac:dyDescent="0.25">
      <c r="A55" s="23"/>
      <c r="B55" s="57"/>
      <c r="C55" s="52" t="s">
        <v>34</v>
      </c>
      <c r="D55" s="53" t="s">
        <v>35</v>
      </c>
      <c r="E55" s="61"/>
      <c r="F55" s="63" t="s">
        <v>12</v>
      </c>
      <c r="G55" s="62">
        <v>901</v>
      </c>
      <c r="H55" s="62">
        <v>59372</v>
      </c>
    </row>
    <row r="56" spans="1:9" ht="12.75" customHeight="1" x14ac:dyDescent="0.25">
      <c r="A56" s="23"/>
      <c r="B56" s="57"/>
      <c r="C56" s="66">
        <v>4260</v>
      </c>
      <c r="D56" s="43" t="s">
        <v>36</v>
      </c>
      <c r="E56" s="61"/>
      <c r="F56" s="63" t="s">
        <v>12</v>
      </c>
      <c r="G56" s="62">
        <v>11100</v>
      </c>
      <c r="H56" s="62">
        <v>6680000</v>
      </c>
    </row>
    <row r="57" spans="1:9" ht="12.75" customHeight="1" x14ac:dyDescent="0.25">
      <c r="A57" s="23"/>
      <c r="B57" s="57"/>
      <c r="C57" s="66">
        <v>4270</v>
      </c>
      <c r="D57" s="43" t="s">
        <v>114</v>
      </c>
      <c r="E57" s="61"/>
      <c r="F57" s="63" t="s">
        <v>12</v>
      </c>
      <c r="G57" s="62">
        <v>1700</v>
      </c>
      <c r="H57" s="62">
        <v>7105000</v>
      </c>
    </row>
    <row r="58" spans="1:9" ht="12.75" customHeight="1" x14ac:dyDescent="0.25">
      <c r="A58" s="23"/>
      <c r="B58" s="57"/>
      <c r="C58" s="66">
        <v>4300</v>
      </c>
      <c r="D58" s="43" t="s">
        <v>37</v>
      </c>
      <c r="E58" s="61"/>
      <c r="F58" s="63" t="s">
        <v>12</v>
      </c>
      <c r="G58" s="62">
        <v>1100</v>
      </c>
      <c r="H58" s="62">
        <v>3635000</v>
      </c>
    </row>
    <row r="59" spans="1:9" ht="12.75" customHeight="1" thickBot="1" x14ac:dyDescent="0.3">
      <c r="A59" s="84">
        <v>750</v>
      </c>
      <c r="B59" s="39"/>
      <c r="C59" s="40"/>
      <c r="D59" s="41" t="s">
        <v>87</v>
      </c>
      <c r="E59" s="55"/>
      <c r="F59" s="38" t="s">
        <v>12</v>
      </c>
      <c r="G59" s="56">
        <f>SUM(G60,G63,G66)</f>
        <v>48069</v>
      </c>
      <c r="H59" s="37">
        <v>58771015</v>
      </c>
      <c r="I59" s="24"/>
    </row>
    <row r="60" spans="1:9" ht="12.75" customHeight="1" thickTop="1" x14ac:dyDescent="0.25">
      <c r="A60" s="84"/>
      <c r="B60" s="31" t="s">
        <v>160</v>
      </c>
      <c r="C60" s="66"/>
      <c r="D60" s="45" t="s">
        <v>161</v>
      </c>
      <c r="E60" s="168"/>
      <c r="F60" s="48" t="s">
        <v>12</v>
      </c>
      <c r="G60" s="58">
        <f>SUM(G61)</f>
        <v>25500</v>
      </c>
      <c r="H60" s="47">
        <v>28326355</v>
      </c>
    </row>
    <row r="61" spans="1:9" ht="12.75" customHeight="1" x14ac:dyDescent="0.25">
      <c r="A61" s="84"/>
      <c r="B61" s="57"/>
      <c r="C61" s="66"/>
      <c r="D61" s="49" t="s">
        <v>162</v>
      </c>
      <c r="E61" s="59"/>
      <c r="F61" s="51" t="s">
        <v>12</v>
      </c>
      <c r="G61" s="60">
        <f>SUM(G62:G62)</f>
        <v>25500</v>
      </c>
      <c r="H61" s="50">
        <v>24823231</v>
      </c>
    </row>
    <row r="62" spans="1:9" ht="12.75" customHeight="1" x14ac:dyDescent="0.25">
      <c r="A62" s="84"/>
      <c r="B62" s="57"/>
      <c r="C62" s="52" t="s">
        <v>34</v>
      </c>
      <c r="D62" s="53" t="s">
        <v>35</v>
      </c>
      <c r="E62" s="87"/>
      <c r="F62" s="63" t="s">
        <v>12</v>
      </c>
      <c r="G62" s="62">
        <v>25500</v>
      </c>
      <c r="H62" s="62">
        <v>460125</v>
      </c>
    </row>
    <row r="63" spans="1:9" s="69" customFormat="1" ht="12.75" customHeight="1" x14ac:dyDescent="0.25">
      <c r="A63" s="84"/>
      <c r="B63" s="31" t="s">
        <v>116</v>
      </c>
      <c r="C63" s="66"/>
      <c r="D63" s="45" t="s">
        <v>117</v>
      </c>
      <c r="E63" s="71"/>
      <c r="F63" s="48" t="s">
        <v>12</v>
      </c>
      <c r="G63" s="58">
        <f>SUM(G64)</f>
        <v>2569</v>
      </c>
      <c r="H63" s="47">
        <v>5613502</v>
      </c>
      <c r="I63" s="68"/>
    </row>
    <row r="64" spans="1:9" s="69" customFormat="1" ht="12.75" customHeight="1" x14ac:dyDescent="0.25">
      <c r="A64" s="84"/>
      <c r="B64" s="31"/>
      <c r="C64" s="31"/>
      <c r="D64" s="49" t="s">
        <v>118</v>
      </c>
      <c r="E64" s="59"/>
      <c r="F64" s="51" t="s">
        <v>12</v>
      </c>
      <c r="G64" s="50">
        <f>SUM(G65)</f>
        <v>2569</v>
      </c>
      <c r="H64" s="50">
        <v>5613502</v>
      </c>
      <c r="I64" s="68"/>
    </row>
    <row r="65" spans="1:9" s="69" customFormat="1" ht="12.75" customHeight="1" x14ac:dyDescent="0.25">
      <c r="A65" s="84"/>
      <c r="B65" s="57"/>
      <c r="C65" s="52" t="s">
        <v>34</v>
      </c>
      <c r="D65" s="53" t="s">
        <v>35</v>
      </c>
      <c r="E65" s="87"/>
      <c r="F65" s="63" t="s">
        <v>12</v>
      </c>
      <c r="G65" s="62">
        <v>2569</v>
      </c>
      <c r="H65" s="62">
        <v>85000</v>
      </c>
      <c r="I65" s="68"/>
    </row>
    <row r="66" spans="1:9" ht="12.75" customHeight="1" x14ac:dyDescent="0.25">
      <c r="A66" s="84"/>
      <c r="B66" s="31" t="s">
        <v>89</v>
      </c>
      <c r="C66" s="66"/>
      <c r="D66" s="45" t="s">
        <v>18</v>
      </c>
      <c r="E66" s="168"/>
      <c r="F66" s="48" t="s">
        <v>12</v>
      </c>
      <c r="G66" s="58">
        <f>SUM(G67)</f>
        <v>20000</v>
      </c>
      <c r="H66" s="47">
        <v>16879046</v>
      </c>
    </row>
    <row r="67" spans="1:9" ht="12.75" customHeight="1" x14ac:dyDescent="0.25">
      <c r="A67" s="84"/>
      <c r="B67" s="31"/>
      <c r="C67" s="66"/>
      <c r="D67" s="49" t="s">
        <v>162</v>
      </c>
      <c r="E67" s="59"/>
      <c r="F67" s="51" t="s">
        <v>12</v>
      </c>
      <c r="G67" s="60">
        <f>SUM(G68)</f>
        <v>20000</v>
      </c>
      <c r="H67" s="50">
        <v>35877</v>
      </c>
    </row>
    <row r="68" spans="1:9" ht="12.75" customHeight="1" x14ac:dyDescent="0.25">
      <c r="A68" s="84"/>
      <c r="B68" s="31"/>
      <c r="C68" s="52" t="s">
        <v>34</v>
      </c>
      <c r="D68" s="53" t="s">
        <v>35</v>
      </c>
      <c r="E68" s="87"/>
      <c r="F68" s="63" t="s">
        <v>12</v>
      </c>
      <c r="G68" s="62">
        <v>20000</v>
      </c>
      <c r="H68" s="62">
        <v>11028</v>
      </c>
    </row>
    <row r="69" spans="1:9" ht="12.75" customHeight="1" x14ac:dyDescent="0.25">
      <c r="A69" s="39">
        <v>754</v>
      </c>
      <c r="B69" s="39"/>
      <c r="C69" s="40"/>
      <c r="D69" s="41" t="s">
        <v>98</v>
      </c>
      <c r="E69" s="55"/>
      <c r="F69" s="63"/>
      <c r="G69" s="62"/>
      <c r="H69" s="76"/>
    </row>
    <row r="70" spans="1:9" ht="12.75" customHeight="1" thickBot="1" x14ac:dyDescent="0.3">
      <c r="A70" s="39"/>
      <c r="B70" s="39"/>
      <c r="C70" s="40"/>
      <c r="D70" s="41" t="s">
        <v>99</v>
      </c>
      <c r="E70" s="55"/>
      <c r="F70" s="37">
        <f>SUM(F71,F74)</f>
        <v>504067</v>
      </c>
      <c r="G70" s="37">
        <f>SUM(G71,G74)</f>
        <v>4662</v>
      </c>
      <c r="H70" s="37">
        <v>5729778</v>
      </c>
    </row>
    <row r="71" spans="1:9" ht="12.75" customHeight="1" thickTop="1" x14ac:dyDescent="0.25">
      <c r="A71" s="39"/>
      <c r="B71" s="31" t="s">
        <v>132</v>
      </c>
      <c r="C71" s="66"/>
      <c r="D71" s="45" t="s">
        <v>133</v>
      </c>
      <c r="E71" s="168"/>
      <c r="F71" s="48" t="s">
        <v>12</v>
      </c>
      <c r="G71" s="58">
        <f>SUM(G72)</f>
        <v>4662</v>
      </c>
      <c r="H71" s="47">
        <v>4781252</v>
      </c>
    </row>
    <row r="72" spans="1:9" ht="12.75" customHeight="1" x14ac:dyDescent="0.25">
      <c r="A72" s="39"/>
      <c r="B72" s="57"/>
      <c r="C72" s="66"/>
      <c r="D72" s="49" t="s">
        <v>134</v>
      </c>
      <c r="E72" s="59"/>
      <c r="F72" s="51" t="s">
        <v>12</v>
      </c>
      <c r="G72" s="60">
        <f>SUM(G73:G73)</f>
        <v>4662</v>
      </c>
      <c r="H72" s="50">
        <v>4090444</v>
      </c>
    </row>
    <row r="73" spans="1:9" ht="12.75" customHeight="1" x14ac:dyDescent="0.25">
      <c r="A73" s="39"/>
      <c r="B73" s="57"/>
      <c r="C73" s="52" t="s">
        <v>34</v>
      </c>
      <c r="D73" s="53" t="s">
        <v>35</v>
      </c>
      <c r="E73" s="89"/>
      <c r="F73" s="44" t="s">
        <v>12</v>
      </c>
      <c r="G73" s="54">
        <v>4662</v>
      </c>
      <c r="H73" s="54">
        <v>115415</v>
      </c>
    </row>
    <row r="74" spans="1:9" ht="12.75" customHeight="1" x14ac:dyDescent="0.25">
      <c r="A74" s="84"/>
      <c r="B74" s="31" t="s">
        <v>109</v>
      </c>
      <c r="C74" s="66"/>
      <c r="D74" s="45" t="s">
        <v>110</v>
      </c>
      <c r="E74" s="168"/>
      <c r="F74" s="58">
        <f>SUM(F75,F78,F85,F87,F92,F94,F96,F98,F100,F102,F105,F107,F111,F115,F119,F123,F126,F132,F138)</f>
        <v>504067</v>
      </c>
      <c r="G74" s="48" t="s">
        <v>12</v>
      </c>
      <c r="H74" s="47">
        <v>607526</v>
      </c>
    </row>
    <row r="75" spans="1:9" ht="12.75" customHeight="1" x14ac:dyDescent="0.25">
      <c r="A75" s="84"/>
      <c r="B75" s="57"/>
      <c r="C75" s="31"/>
      <c r="D75" s="74" t="s">
        <v>112</v>
      </c>
      <c r="E75" s="59"/>
      <c r="F75" s="60">
        <f>SUM(F76:F77)</f>
        <v>19057</v>
      </c>
      <c r="G75" s="51" t="s">
        <v>12</v>
      </c>
      <c r="H75" s="60">
        <v>19057</v>
      </c>
    </row>
    <row r="76" spans="1:9" ht="12.75" customHeight="1" x14ac:dyDescent="0.25">
      <c r="A76" s="63"/>
      <c r="B76" s="57"/>
      <c r="C76" s="52" t="s">
        <v>34</v>
      </c>
      <c r="D76" s="53" t="s">
        <v>35</v>
      </c>
      <c r="E76" s="61"/>
      <c r="F76" s="62">
        <v>13209</v>
      </c>
      <c r="G76" s="63" t="s">
        <v>12</v>
      </c>
      <c r="H76" s="62">
        <v>13209</v>
      </c>
    </row>
    <row r="77" spans="1:9" ht="12.75" customHeight="1" x14ac:dyDescent="0.25">
      <c r="A77" s="63"/>
      <c r="B77" s="57"/>
      <c r="C77" s="66">
        <v>4300</v>
      </c>
      <c r="D77" s="43" t="s">
        <v>37</v>
      </c>
      <c r="E77" s="89"/>
      <c r="F77" s="62">
        <v>5848</v>
      </c>
      <c r="G77" s="63" t="s">
        <v>12</v>
      </c>
      <c r="H77" s="62">
        <v>5848</v>
      </c>
    </row>
    <row r="78" spans="1:9" ht="12.75" customHeight="1" x14ac:dyDescent="0.25">
      <c r="A78" s="63"/>
      <c r="B78" s="57"/>
      <c r="C78" s="31"/>
      <c r="D78" s="49" t="s">
        <v>159</v>
      </c>
      <c r="E78" s="59"/>
      <c r="F78" s="50">
        <f>SUM(F79:F84)</f>
        <v>21090</v>
      </c>
      <c r="G78" s="51" t="s">
        <v>12</v>
      </c>
      <c r="H78" s="50">
        <v>21090</v>
      </c>
    </row>
    <row r="79" spans="1:9" ht="12.75" customHeight="1" x14ac:dyDescent="0.25">
      <c r="A79" s="63"/>
      <c r="B79" s="57"/>
      <c r="C79" s="66">
        <v>4110</v>
      </c>
      <c r="D79" s="43" t="s">
        <v>113</v>
      </c>
      <c r="E79" s="87"/>
      <c r="F79" s="62">
        <v>516</v>
      </c>
      <c r="G79" s="63" t="s">
        <v>12</v>
      </c>
      <c r="H79" s="62">
        <v>516</v>
      </c>
    </row>
    <row r="80" spans="1:9" ht="12.75" customHeight="1" x14ac:dyDescent="0.25">
      <c r="A80" s="63"/>
      <c r="B80" s="57"/>
      <c r="C80" s="66">
        <v>4120</v>
      </c>
      <c r="D80" s="43" t="s">
        <v>44</v>
      </c>
      <c r="E80" s="87"/>
      <c r="F80" s="63"/>
      <c r="G80" s="63"/>
      <c r="H80" s="63"/>
    </row>
    <row r="81" spans="1:8" ht="12.75" customHeight="1" x14ac:dyDescent="0.25">
      <c r="A81" s="63"/>
      <c r="B81" s="57"/>
      <c r="C81" s="66"/>
      <c r="D81" s="43" t="s">
        <v>45</v>
      </c>
      <c r="E81" s="87"/>
      <c r="F81" s="62">
        <v>74</v>
      </c>
      <c r="G81" s="63" t="s">
        <v>12</v>
      </c>
      <c r="H81" s="62">
        <v>74</v>
      </c>
    </row>
    <row r="82" spans="1:8" ht="12.75" customHeight="1" x14ac:dyDescent="0.25">
      <c r="A82" s="63"/>
      <c r="B82" s="57"/>
      <c r="C82" s="102">
        <v>4170</v>
      </c>
      <c r="D82" s="103" t="s">
        <v>38</v>
      </c>
      <c r="E82" s="87"/>
      <c r="F82" s="62">
        <v>3000</v>
      </c>
      <c r="G82" s="63" t="s">
        <v>12</v>
      </c>
      <c r="H82" s="62">
        <v>3000</v>
      </c>
    </row>
    <row r="83" spans="1:8" ht="12.75" customHeight="1" x14ac:dyDescent="0.25">
      <c r="A83" s="63"/>
      <c r="B83" s="57"/>
      <c r="C83" s="52" t="s">
        <v>34</v>
      </c>
      <c r="D83" s="53" t="s">
        <v>35</v>
      </c>
      <c r="E83" s="87"/>
      <c r="F83" s="62">
        <v>14000</v>
      </c>
      <c r="G83" s="63" t="s">
        <v>12</v>
      </c>
      <c r="H83" s="62">
        <v>14000</v>
      </c>
    </row>
    <row r="84" spans="1:8" ht="12.75" customHeight="1" x14ac:dyDescent="0.25">
      <c r="A84" s="63"/>
      <c r="B84" s="57"/>
      <c r="C84" s="66">
        <v>4300</v>
      </c>
      <c r="D84" s="43" t="s">
        <v>37</v>
      </c>
      <c r="E84" s="87"/>
      <c r="F84" s="62">
        <v>3500</v>
      </c>
      <c r="G84" s="63" t="s">
        <v>12</v>
      </c>
      <c r="H84" s="62">
        <v>3500</v>
      </c>
    </row>
    <row r="85" spans="1:8" ht="12.75" customHeight="1" x14ac:dyDescent="0.25">
      <c r="A85" s="63"/>
      <c r="B85" s="57"/>
      <c r="C85" s="66"/>
      <c r="D85" s="49" t="s">
        <v>48</v>
      </c>
      <c r="E85" s="59"/>
      <c r="F85" s="60">
        <f>SUM(F86:F86)</f>
        <v>3803</v>
      </c>
      <c r="G85" s="51" t="s">
        <v>12</v>
      </c>
      <c r="H85" s="60">
        <v>3803</v>
      </c>
    </row>
    <row r="86" spans="1:8" ht="12.75" customHeight="1" x14ac:dyDescent="0.25">
      <c r="A86" s="63"/>
      <c r="B86" s="57"/>
      <c r="C86" s="88">
        <v>4210</v>
      </c>
      <c r="D86" s="53" t="s">
        <v>35</v>
      </c>
      <c r="E86" s="61"/>
      <c r="F86" s="62">
        <v>3803</v>
      </c>
      <c r="G86" s="44" t="s">
        <v>12</v>
      </c>
      <c r="H86" s="76">
        <v>3803</v>
      </c>
    </row>
    <row r="87" spans="1:8" ht="12.75" customHeight="1" x14ac:dyDescent="0.25">
      <c r="A87" s="63"/>
      <c r="B87" s="57"/>
      <c r="C87" s="31"/>
      <c r="D87" s="74" t="s">
        <v>115</v>
      </c>
      <c r="E87" s="59"/>
      <c r="F87" s="60">
        <f>SUM(F88:F91)</f>
        <v>14801</v>
      </c>
      <c r="G87" s="51" t="s">
        <v>12</v>
      </c>
      <c r="H87" s="50">
        <v>14801</v>
      </c>
    </row>
    <row r="88" spans="1:8" ht="12.75" customHeight="1" x14ac:dyDescent="0.25">
      <c r="A88" s="63"/>
      <c r="B88" s="57"/>
      <c r="C88" s="52" t="s">
        <v>34</v>
      </c>
      <c r="D88" s="53" t="s">
        <v>35</v>
      </c>
      <c r="E88" s="61"/>
      <c r="F88" s="62">
        <v>901</v>
      </c>
      <c r="G88" s="63" t="s">
        <v>12</v>
      </c>
      <c r="H88" s="62">
        <v>901</v>
      </c>
    </row>
    <row r="89" spans="1:8" ht="12.75" customHeight="1" x14ac:dyDescent="0.25">
      <c r="A89" s="63"/>
      <c r="B89" s="57"/>
      <c r="C89" s="66">
        <v>4260</v>
      </c>
      <c r="D89" s="43" t="s">
        <v>36</v>
      </c>
      <c r="E89" s="61"/>
      <c r="F89" s="62">
        <v>11100</v>
      </c>
      <c r="G89" s="63" t="s">
        <v>12</v>
      </c>
      <c r="H89" s="62">
        <v>11100</v>
      </c>
    </row>
    <row r="90" spans="1:8" ht="12.75" customHeight="1" x14ac:dyDescent="0.25">
      <c r="A90" s="63"/>
      <c r="B90" s="57"/>
      <c r="C90" s="66">
        <v>4270</v>
      </c>
      <c r="D90" s="43" t="s">
        <v>114</v>
      </c>
      <c r="E90" s="61"/>
      <c r="F90" s="62">
        <v>1700</v>
      </c>
      <c r="G90" s="63" t="s">
        <v>12</v>
      </c>
      <c r="H90" s="62">
        <v>1700</v>
      </c>
    </row>
    <row r="91" spans="1:8" ht="12.75" customHeight="1" x14ac:dyDescent="0.25">
      <c r="A91" s="63"/>
      <c r="B91" s="57"/>
      <c r="C91" s="66">
        <v>4300</v>
      </c>
      <c r="D91" s="43" t="s">
        <v>37</v>
      </c>
      <c r="E91" s="61"/>
      <c r="F91" s="62">
        <v>1100</v>
      </c>
      <c r="G91" s="63" t="s">
        <v>12</v>
      </c>
      <c r="H91" s="62">
        <v>1100</v>
      </c>
    </row>
    <row r="92" spans="1:8" ht="12.75" customHeight="1" x14ac:dyDescent="0.25">
      <c r="A92" s="63"/>
      <c r="B92" s="57"/>
      <c r="C92" s="66"/>
      <c r="D92" s="49" t="s">
        <v>134</v>
      </c>
      <c r="E92" s="59"/>
      <c r="F92" s="60">
        <f>SUM(F93:F93)</f>
        <v>4662</v>
      </c>
      <c r="G92" s="51" t="s">
        <v>12</v>
      </c>
      <c r="H92" s="50">
        <v>4662</v>
      </c>
    </row>
    <row r="93" spans="1:8" ht="12.75" customHeight="1" x14ac:dyDescent="0.25">
      <c r="A93" s="63"/>
      <c r="B93" s="57"/>
      <c r="C93" s="52" t="s">
        <v>34</v>
      </c>
      <c r="D93" s="53" t="s">
        <v>35</v>
      </c>
      <c r="E93" s="89"/>
      <c r="F93" s="54">
        <v>4662</v>
      </c>
      <c r="G93" s="44" t="s">
        <v>12</v>
      </c>
      <c r="H93" s="54">
        <v>4662</v>
      </c>
    </row>
    <row r="94" spans="1:8" ht="12.75" customHeight="1" x14ac:dyDescent="0.25">
      <c r="A94" s="63"/>
      <c r="B94" s="57"/>
      <c r="C94" s="66"/>
      <c r="D94" s="49" t="s">
        <v>162</v>
      </c>
      <c r="E94" s="59"/>
      <c r="F94" s="60">
        <f>SUM(F95:F95)</f>
        <v>45500</v>
      </c>
      <c r="G94" s="51" t="s">
        <v>12</v>
      </c>
      <c r="H94" s="50">
        <v>45500</v>
      </c>
    </row>
    <row r="95" spans="1:8" ht="12.75" customHeight="1" x14ac:dyDescent="0.25">
      <c r="A95" s="63"/>
      <c r="B95" s="57"/>
      <c r="C95" s="52" t="s">
        <v>34</v>
      </c>
      <c r="D95" s="53" t="s">
        <v>35</v>
      </c>
      <c r="E95" s="87"/>
      <c r="F95" s="62">
        <v>45500</v>
      </c>
      <c r="G95" s="63" t="s">
        <v>12</v>
      </c>
      <c r="H95" s="62">
        <v>45500</v>
      </c>
    </row>
    <row r="96" spans="1:8" ht="12.75" customHeight="1" x14ac:dyDescent="0.25">
      <c r="A96" s="63"/>
      <c r="B96" s="57"/>
      <c r="C96" s="31"/>
      <c r="D96" s="49" t="s">
        <v>118</v>
      </c>
      <c r="E96" s="59"/>
      <c r="F96" s="50">
        <f>SUM(F97)</f>
        <v>2569</v>
      </c>
      <c r="G96" s="51" t="s">
        <v>12</v>
      </c>
      <c r="H96" s="50">
        <v>2569</v>
      </c>
    </row>
    <row r="97" spans="1:8" ht="12.75" customHeight="1" x14ac:dyDescent="0.25">
      <c r="A97" s="63"/>
      <c r="B97" s="57"/>
      <c r="C97" s="52" t="s">
        <v>34</v>
      </c>
      <c r="D97" s="53" t="s">
        <v>35</v>
      </c>
      <c r="E97" s="87"/>
      <c r="F97" s="62">
        <v>2569</v>
      </c>
      <c r="G97" s="63"/>
      <c r="H97" s="62">
        <v>2569</v>
      </c>
    </row>
    <row r="98" spans="1:8" ht="12.75" customHeight="1" x14ac:dyDescent="0.25">
      <c r="A98" s="63"/>
      <c r="B98" s="57"/>
      <c r="C98" s="31"/>
      <c r="D98" s="49" t="s">
        <v>16</v>
      </c>
      <c r="E98" s="59"/>
      <c r="F98" s="50">
        <f>SUM(F99:F99)</f>
        <v>71725</v>
      </c>
      <c r="G98" s="51" t="s">
        <v>12</v>
      </c>
      <c r="H98" s="50">
        <v>121739</v>
      </c>
    </row>
    <row r="99" spans="1:8" ht="12.75" customHeight="1" x14ac:dyDescent="0.25">
      <c r="A99" s="63"/>
      <c r="B99" s="57"/>
      <c r="C99" s="52" t="s">
        <v>34</v>
      </c>
      <c r="D99" s="53" t="s">
        <v>35</v>
      </c>
      <c r="E99" s="87"/>
      <c r="F99" s="76">
        <v>71725</v>
      </c>
      <c r="G99" s="63" t="s">
        <v>12</v>
      </c>
      <c r="H99" s="76">
        <v>121739</v>
      </c>
    </row>
    <row r="100" spans="1:8" ht="12.75" customHeight="1" x14ac:dyDescent="0.25">
      <c r="A100" s="63"/>
      <c r="B100" s="57"/>
      <c r="C100" s="31"/>
      <c r="D100" s="49" t="s">
        <v>163</v>
      </c>
      <c r="E100" s="59"/>
      <c r="F100" s="60">
        <f>SUM(F101:F101)</f>
        <v>3617</v>
      </c>
      <c r="G100" s="51" t="s">
        <v>12</v>
      </c>
      <c r="H100" s="50">
        <v>3617</v>
      </c>
    </row>
    <row r="101" spans="1:8" ht="12.75" customHeight="1" x14ac:dyDescent="0.25">
      <c r="A101" s="63"/>
      <c r="B101" s="57"/>
      <c r="C101" s="66">
        <v>4300</v>
      </c>
      <c r="D101" s="43" t="s">
        <v>37</v>
      </c>
      <c r="E101" s="87"/>
      <c r="F101" s="62">
        <v>3617</v>
      </c>
      <c r="G101" s="63" t="s">
        <v>12</v>
      </c>
      <c r="H101" s="76">
        <v>3617</v>
      </c>
    </row>
    <row r="102" spans="1:8" ht="12.75" customHeight="1" x14ac:dyDescent="0.25">
      <c r="A102" s="63"/>
      <c r="B102" s="57"/>
      <c r="C102" s="31"/>
      <c r="D102" s="49" t="s">
        <v>39</v>
      </c>
      <c r="E102" s="59"/>
      <c r="F102" s="60">
        <f>SUM(F103:F104)</f>
        <v>30000</v>
      </c>
      <c r="G102" s="51" t="s">
        <v>12</v>
      </c>
      <c r="H102" s="82">
        <v>30000</v>
      </c>
    </row>
    <row r="103" spans="1:8" ht="12.75" customHeight="1" x14ac:dyDescent="0.25">
      <c r="A103" s="63"/>
      <c r="B103" s="57"/>
      <c r="C103" s="195">
        <v>2800</v>
      </c>
      <c r="D103" s="196" t="s">
        <v>164</v>
      </c>
      <c r="E103" s="61"/>
      <c r="F103" s="63"/>
      <c r="G103" s="63"/>
      <c r="H103" s="76"/>
    </row>
    <row r="104" spans="1:8" ht="12.75" customHeight="1" x14ac:dyDescent="0.25">
      <c r="A104" s="63"/>
      <c r="B104" s="57"/>
      <c r="C104" s="66"/>
      <c r="D104" s="197" t="s">
        <v>165</v>
      </c>
      <c r="E104" s="61"/>
      <c r="F104" s="62">
        <v>30000</v>
      </c>
      <c r="G104" s="63" t="s">
        <v>12</v>
      </c>
      <c r="H104" s="76">
        <v>30000</v>
      </c>
    </row>
    <row r="105" spans="1:8" ht="12.75" customHeight="1" x14ac:dyDescent="0.25">
      <c r="A105" s="63"/>
      <c r="B105" s="57"/>
      <c r="C105" s="31"/>
      <c r="D105" s="74" t="s">
        <v>47</v>
      </c>
      <c r="E105" s="59"/>
      <c r="F105" s="60">
        <f>SUM(F106)</f>
        <v>76991</v>
      </c>
      <c r="G105" s="51" t="s">
        <v>12</v>
      </c>
      <c r="H105" s="50">
        <v>76991</v>
      </c>
    </row>
    <row r="106" spans="1:8" ht="12.75" customHeight="1" x14ac:dyDescent="0.25">
      <c r="A106" s="63"/>
      <c r="B106" s="57"/>
      <c r="C106" s="66">
        <v>4300</v>
      </c>
      <c r="D106" s="43" t="s">
        <v>37</v>
      </c>
      <c r="E106" s="42"/>
      <c r="F106" s="62">
        <v>76991</v>
      </c>
      <c r="G106" s="63" t="s">
        <v>12</v>
      </c>
      <c r="H106" s="76">
        <v>76991</v>
      </c>
    </row>
    <row r="107" spans="1:8" ht="12.75" customHeight="1" x14ac:dyDescent="0.25">
      <c r="A107" s="63"/>
      <c r="B107" s="57"/>
      <c r="C107" s="31"/>
      <c r="D107" s="49" t="s">
        <v>126</v>
      </c>
      <c r="E107" s="59"/>
      <c r="F107" s="60">
        <f>SUM(F108:F110)</f>
        <v>36232</v>
      </c>
      <c r="G107" s="51" t="s">
        <v>12</v>
      </c>
      <c r="H107" s="82">
        <v>36232</v>
      </c>
    </row>
    <row r="108" spans="1:8" ht="12.75" customHeight="1" x14ac:dyDescent="0.25">
      <c r="A108" s="73"/>
      <c r="B108" s="99"/>
      <c r="C108" s="107">
        <v>3020</v>
      </c>
      <c r="D108" s="198" t="s">
        <v>127</v>
      </c>
      <c r="E108" s="100"/>
      <c r="F108" s="72">
        <v>11164</v>
      </c>
      <c r="G108" s="73" t="s">
        <v>12</v>
      </c>
      <c r="H108" s="72">
        <v>11164</v>
      </c>
    </row>
    <row r="109" spans="1:8" ht="12.75" customHeight="1" x14ac:dyDescent="0.25">
      <c r="A109" s="63"/>
      <c r="B109" s="57"/>
      <c r="C109" s="52" t="s">
        <v>34</v>
      </c>
      <c r="D109" s="53" t="s">
        <v>35</v>
      </c>
      <c r="E109" s="87"/>
      <c r="F109" s="62">
        <v>24976</v>
      </c>
      <c r="G109" s="63" t="s">
        <v>12</v>
      </c>
      <c r="H109" s="62">
        <v>24976</v>
      </c>
    </row>
    <row r="110" spans="1:8" ht="12.75" customHeight="1" x14ac:dyDescent="0.25">
      <c r="A110" s="63"/>
      <c r="B110" s="57"/>
      <c r="C110" s="66">
        <v>4300</v>
      </c>
      <c r="D110" s="43" t="s">
        <v>33</v>
      </c>
      <c r="E110" s="87"/>
      <c r="F110" s="62">
        <v>92</v>
      </c>
      <c r="G110" s="63" t="s">
        <v>12</v>
      </c>
      <c r="H110" s="62">
        <v>92</v>
      </c>
    </row>
    <row r="111" spans="1:8" ht="12.75" customHeight="1" x14ac:dyDescent="0.25">
      <c r="A111" s="63"/>
      <c r="B111" s="57"/>
      <c r="C111" s="31"/>
      <c r="D111" s="49" t="s">
        <v>128</v>
      </c>
      <c r="E111" s="59"/>
      <c r="F111" s="60">
        <f>SUM(F112:F114)</f>
        <v>10000</v>
      </c>
      <c r="G111" s="51" t="s">
        <v>12</v>
      </c>
      <c r="H111" s="82">
        <v>10000</v>
      </c>
    </row>
    <row r="112" spans="1:8" ht="12.75" customHeight="1" x14ac:dyDescent="0.25">
      <c r="A112" s="63"/>
      <c r="B112" s="57"/>
      <c r="C112" s="52" t="s">
        <v>34</v>
      </c>
      <c r="D112" s="53" t="s">
        <v>35</v>
      </c>
      <c r="E112" s="87"/>
      <c r="F112" s="62">
        <v>5000</v>
      </c>
      <c r="G112" s="63" t="s">
        <v>12</v>
      </c>
      <c r="H112" s="62">
        <v>5000</v>
      </c>
    </row>
    <row r="113" spans="1:8" ht="12.75" customHeight="1" x14ac:dyDescent="0.25">
      <c r="A113" s="63"/>
      <c r="B113" s="57"/>
      <c r="C113" s="31" t="s">
        <v>129</v>
      </c>
      <c r="D113" s="75" t="s">
        <v>130</v>
      </c>
      <c r="E113" s="87"/>
      <c r="F113" s="62"/>
      <c r="G113" s="63"/>
      <c r="H113" s="62"/>
    </row>
    <row r="114" spans="1:8" ht="12.75" customHeight="1" x14ac:dyDescent="0.25">
      <c r="A114" s="63"/>
      <c r="B114" s="57"/>
      <c r="C114" s="31"/>
      <c r="D114" s="75" t="s">
        <v>131</v>
      </c>
      <c r="E114" s="87"/>
      <c r="F114" s="91">
        <v>5000</v>
      </c>
      <c r="G114" s="63" t="s">
        <v>12</v>
      </c>
      <c r="H114" s="91">
        <v>5000</v>
      </c>
    </row>
    <row r="115" spans="1:8" ht="12.75" customHeight="1" x14ac:dyDescent="0.25">
      <c r="A115" s="63"/>
      <c r="B115" s="57"/>
      <c r="C115" s="31"/>
      <c r="D115" s="49" t="s">
        <v>41</v>
      </c>
      <c r="E115" s="59"/>
      <c r="F115" s="60">
        <f>SUM(F116:F118)</f>
        <v>36441</v>
      </c>
      <c r="G115" s="51" t="s">
        <v>12</v>
      </c>
      <c r="H115" s="82">
        <v>36441</v>
      </c>
    </row>
    <row r="116" spans="1:8" ht="12.75" customHeight="1" x14ac:dyDescent="0.25">
      <c r="A116" s="63"/>
      <c r="B116" s="57"/>
      <c r="C116" s="66">
        <v>3020</v>
      </c>
      <c r="D116" s="103" t="s">
        <v>127</v>
      </c>
      <c r="E116" s="61"/>
      <c r="F116" s="62">
        <v>237</v>
      </c>
      <c r="G116" s="63" t="s">
        <v>12</v>
      </c>
      <c r="H116" s="62">
        <v>237</v>
      </c>
    </row>
    <row r="117" spans="1:8" ht="12.75" customHeight="1" x14ac:dyDescent="0.25">
      <c r="A117" s="63"/>
      <c r="B117" s="57"/>
      <c r="C117" s="52" t="s">
        <v>34</v>
      </c>
      <c r="D117" s="53" t="s">
        <v>35</v>
      </c>
      <c r="E117" s="61"/>
      <c r="F117" s="62">
        <v>34607</v>
      </c>
      <c r="G117" s="62"/>
      <c r="H117" s="62">
        <v>34607</v>
      </c>
    </row>
    <row r="118" spans="1:8" ht="12.75" customHeight="1" x14ac:dyDescent="0.25">
      <c r="A118" s="63"/>
      <c r="B118" s="57"/>
      <c r="C118" s="66">
        <v>4300</v>
      </c>
      <c r="D118" s="43" t="s">
        <v>33</v>
      </c>
      <c r="E118" s="61"/>
      <c r="F118" s="62">
        <v>1597</v>
      </c>
      <c r="G118" s="62"/>
      <c r="H118" s="62">
        <v>1597</v>
      </c>
    </row>
    <row r="119" spans="1:8" ht="12.75" customHeight="1" x14ac:dyDescent="0.25">
      <c r="A119" s="63"/>
      <c r="B119" s="57"/>
      <c r="C119" s="78"/>
      <c r="D119" s="199" t="s">
        <v>166</v>
      </c>
      <c r="E119" s="79"/>
      <c r="F119" s="80">
        <f>SUM(F120:F122)</f>
        <v>65000</v>
      </c>
      <c r="G119" s="81" t="s">
        <v>12</v>
      </c>
      <c r="H119" s="82">
        <v>65000</v>
      </c>
    </row>
    <row r="120" spans="1:8" ht="12.75" customHeight="1" x14ac:dyDescent="0.25">
      <c r="A120" s="63"/>
      <c r="B120" s="57"/>
      <c r="C120" s="52" t="s">
        <v>34</v>
      </c>
      <c r="D120" s="53" t="s">
        <v>35</v>
      </c>
      <c r="E120" s="173"/>
      <c r="F120" s="62">
        <v>25000</v>
      </c>
      <c r="G120" s="63" t="s">
        <v>12</v>
      </c>
      <c r="H120" s="62">
        <v>25000</v>
      </c>
    </row>
    <row r="121" spans="1:8" ht="12.75" customHeight="1" x14ac:dyDescent="0.25">
      <c r="A121" s="63"/>
      <c r="B121" s="57"/>
      <c r="C121" s="102">
        <v>4220</v>
      </c>
      <c r="D121" s="103" t="s">
        <v>167</v>
      </c>
      <c r="E121" s="42"/>
      <c r="F121" s="62">
        <v>30000</v>
      </c>
      <c r="G121" s="63" t="s">
        <v>12</v>
      </c>
      <c r="H121" s="62">
        <v>30000</v>
      </c>
    </row>
    <row r="122" spans="1:8" ht="12.75" customHeight="1" x14ac:dyDescent="0.25">
      <c r="A122" s="63"/>
      <c r="B122" s="57"/>
      <c r="C122" s="66">
        <v>4530</v>
      </c>
      <c r="D122" s="43" t="s">
        <v>168</v>
      </c>
      <c r="E122" s="42"/>
      <c r="F122" s="62">
        <v>10000</v>
      </c>
      <c r="G122" s="63" t="s">
        <v>12</v>
      </c>
      <c r="H122" s="62">
        <v>10000</v>
      </c>
    </row>
    <row r="123" spans="1:8" ht="12.75" customHeight="1" x14ac:dyDescent="0.25">
      <c r="A123" s="63"/>
      <c r="B123" s="57"/>
      <c r="C123" s="31"/>
      <c r="D123" s="49" t="s">
        <v>146</v>
      </c>
      <c r="E123" s="59"/>
      <c r="F123" s="60">
        <f>SUM(F124:F125)</f>
        <v>12579</v>
      </c>
      <c r="G123" s="51" t="s">
        <v>12</v>
      </c>
      <c r="H123" s="50">
        <v>12579</v>
      </c>
    </row>
    <row r="124" spans="1:8" ht="12.75" customHeight="1" x14ac:dyDescent="0.25">
      <c r="A124" s="63"/>
      <c r="B124" s="57"/>
      <c r="C124" s="66">
        <v>3020</v>
      </c>
      <c r="D124" s="103" t="s">
        <v>127</v>
      </c>
      <c r="E124" s="87"/>
      <c r="F124" s="62">
        <v>4553</v>
      </c>
      <c r="G124" s="63" t="s">
        <v>12</v>
      </c>
      <c r="H124" s="76">
        <v>4553</v>
      </c>
    </row>
    <row r="125" spans="1:8" ht="12.75" customHeight="1" x14ac:dyDescent="0.25">
      <c r="A125" s="63"/>
      <c r="B125" s="57"/>
      <c r="C125" s="52" t="s">
        <v>34</v>
      </c>
      <c r="D125" s="53" t="s">
        <v>35</v>
      </c>
      <c r="E125" s="87"/>
      <c r="F125" s="62">
        <v>8026</v>
      </c>
      <c r="G125" s="63" t="s">
        <v>12</v>
      </c>
      <c r="H125" s="76">
        <v>8026</v>
      </c>
    </row>
    <row r="126" spans="1:8" ht="12.75" customHeight="1" x14ac:dyDescent="0.25">
      <c r="A126" s="63"/>
      <c r="B126" s="57"/>
      <c r="C126" s="31"/>
      <c r="D126" s="49" t="s">
        <v>97</v>
      </c>
      <c r="E126" s="59"/>
      <c r="F126" s="60">
        <f>SUM(F127:F130)</f>
        <v>22000</v>
      </c>
      <c r="G126" s="51" t="s">
        <v>12</v>
      </c>
      <c r="H126" s="82">
        <v>22000</v>
      </c>
    </row>
    <row r="127" spans="1:8" ht="12.75" customHeight="1" x14ac:dyDescent="0.25">
      <c r="A127" s="63"/>
      <c r="B127" s="57"/>
      <c r="C127" s="66">
        <v>3020</v>
      </c>
      <c r="D127" s="103" t="s">
        <v>127</v>
      </c>
      <c r="E127" s="87"/>
      <c r="F127" s="62">
        <v>2500</v>
      </c>
      <c r="G127" s="63" t="s">
        <v>12</v>
      </c>
      <c r="H127" s="62">
        <v>2500</v>
      </c>
    </row>
    <row r="128" spans="1:8" ht="12.75" customHeight="1" x14ac:dyDescent="0.25">
      <c r="A128" s="63"/>
      <c r="B128" s="57"/>
      <c r="C128" s="88">
        <v>4210</v>
      </c>
      <c r="D128" s="53" t="s">
        <v>35</v>
      </c>
      <c r="E128" s="87"/>
      <c r="F128" s="62">
        <v>16500</v>
      </c>
      <c r="G128" s="63" t="s">
        <v>12</v>
      </c>
      <c r="H128" s="62">
        <v>16500</v>
      </c>
    </row>
    <row r="129" spans="1:8" ht="12.75" customHeight="1" x14ac:dyDescent="0.25">
      <c r="A129" s="63"/>
      <c r="B129" s="57"/>
      <c r="C129" s="31" t="s">
        <v>129</v>
      </c>
      <c r="D129" s="75" t="s">
        <v>130</v>
      </c>
      <c r="E129" s="87"/>
      <c r="F129" s="62"/>
      <c r="G129" s="63"/>
      <c r="H129" s="62"/>
    </row>
    <row r="130" spans="1:8" ht="12.75" customHeight="1" x14ac:dyDescent="0.25">
      <c r="A130" s="63"/>
      <c r="B130" s="57"/>
      <c r="C130" s="31"/>
      <c r="D130" s="75" t="s">
        <v>131</v>
      </c>
      <c r="E130" s="87"/>
      <c r="F130" s="62">
        <v>3000</v>
      </c>
      <c r="G130" s="63" t="s">
        <v>12</v>
      </c>
      <c r="H130" s="62">
        <v>3000</v>
      </c>
    </row>
    <row r="131" spans="1:8" ht="12.75" customHeight="1" x14ac:dyDescent="0.25">
      <c r="A131" s="63"/>
      <c r="B131" s="57"/>
      <c r="C131" s="66"/>
      <c r="D131" s="200" t="s">
        <v>169</v>
      </c>
      <c r="E131" s="61"/>
      <c r="F131" s="54"/>
      <c r="G131" s="54"/>
      <c r="H131" s="30"/>
    </row>
    <row r="132" spans="1:8" ht="12.75" customHeight="1" x14ac:dyDescent="0.25">
      <c r="A132" s="63"/>
      <c r="B132" s="57"/>
      <c r="C132" s="31"/>
      <c r="D132" s="49" t="s">
        <v>170</v>
      </c>
      <c r="E132" s="59"/>
      <c r="F132" s="60">
        <f>SUM(F133:F136)</f>
        <v>17300</v>
      </c>
      <c r="G132" s="51" t="s">
        <v>12</v>
      </c>
      <c r="H132" s="82">
        <v>17300</v>
      </c>
    </row>
    <row r="133" spans="1:8" ht="12.75" customHeight="1" x14ac:dyDescent="0.25">
      <c r="A133" s="63"/>
      <c r="B133" s="57"/>
      <c r="C133" s="88">
        <v>4210</v>
      </c>
      <c r="D133" s="53" t="s">
        <v>35</v>
      </c>
      <c r="E133" s="87"/>
      <c r="F133" s="62">
        <v>10000</v>
      </c>
      <c r="G133" s="63" t="s">
        <v>12</v>
      </c>
      <c r="H133" s="62">
        <v>10000</v>
      </c>
    </row>
    <row r="134" spans="1:8" ht="12.75" customHeight="1" x14ac:dyDescent="0.25">
      <c r="A134" s="63"/>
      <c r="B134" s="57"/>
      <c r="C134" s="102">
        <v>4220</v>
      </c>
      <c r="D134" s="103" t="s">
        <v>167</v>
      </c>
      <c r="E134" s="87"/>
      <c r="F134" s="62">
        <v>3300</v>
      </c>
      <c r="G134" s="63" t="s">
        <v>12</v>
      </c>
      <c r="H134" s="62">
        <v>3300</v>
      </c>
    </row>
    <row r="135" spans="1:8" ht="12.75" customHeight="1" x14ac:dyDescent="0.25">
      <c r="A135" s="63"/>
      <c r="B135" s="57"/>
      <c r="C135" s="31" t="s">
        <v>129</v>
      </c>
      <c r="D135" s="75" t="s">
        <v>130</v>
      </c>
      <c r="E135" s="87"/>
      <c r="F135" s="62"/>
      <c r="G135" s="63"/>
      <c r="H135" s="62"/>
    </row>
    <row r="136" spans="1:8" ht="12.75" customHeight="1" x14ac:dyDescent="0.25">
      <c r="A136" s="63"/>
      <c r="B136" s="57"/>
      <c r="C136" s="31"/>
      <c r="D136" s="75" t="s">
        <v>131</v>
      </c>
      <c r="E136" s="87"/>
      <c r="F136" s="62">
        <v>4000</v>
      </c>
      <c r="G136" s="63" t="s">
        <v>12</v>
      </c>
      <c r="H136" s="62">
        <v>4000</v>
      </c>
    </row>
    <row r="137" spans="1:8" ht="12.75" customHeight="1" x14ac:dyDescent="0.25">
      <c r="A137" s="63"/>
      <c r="B137" s="57"/>
      <c r="C137" s="66"/>
      <c r="D137" s="200" t="s">
        <v>171</v>
      </c>
      <c r="E137" s="61"/>
      <c r="F137" s="54"/>
      <c r="G137" s="54"/>
      <c r="H137" s="30"/>
    </row>
    <row r="138" spans="1:8" ht="12.75" customHeight="1" x14ac:dyDescent="0.25">
      <c r="A138" s="63"/>
      <c r="B138" s="57"/>
      <c r="C138" s="31"/>
      <c r="D138" s="49" t="s">
        <v>170</v>
      </c>
      <c r="E138" s="59"/>
      <c r="F138" s="60">
        <f>SUM(F139:F142)</f>
        <v>10700</v>
      </c>
      <c r="G138" s="51" t="s">
        <v>12</v>
      </c>
      <c r="H138" s="82">
        <v>10700</v>
      </c>
    </row>
    <row r="139" spans="1:8" ht="12.75" customHeight="1" x14ac:dyDescent="0.25">
      <c r="A139" s="63"/>
      <c r="B139" s="57"/>
      <c r="C139" s="88">
        <v>4210</v>
      </c>
      <c r="D139" s="53" t="s">
        <v>35</v>
      </c>
      <c r="E139" s="87"/>
      <c r="F139" s="62">
        <v>6000</v>
      </c>
      <c r="G139" s="63" t="s">
        <v>12</v>
      </c>
      <c r="H139" s="62">
        <v>6000</v>
      </c>
    </row>
    <row r="140" spans="1:8" ht="12.75" customHeight="1" x14ac:dyDescent="0.25">
      <c r="A140" s="63"/>
      <c r="B140" s="57"/>
      <c r="C140" s="102">
        <v>4220</v>
      </c>
      <c r="D140" s="103" t="s">
        <v>167</v>
      </c>
      <c r="E140" s="87"/>
      <c r="F140" s="62">
        <v>1700</v>
      </c>
      <c r="G140" s="63" t="s">
        <v>12</v>
      </c>
      <c r="H140" s="62">
        <v>1700</v>
      </c>
    </row>
    <row r="141" spans="1:8" ht="12.75" customHeight="1" x14ac:dyDescent="0.25">
      <c r="A141" s="63"/>
      <c r="B141" s="57"/>
      <c r="C141" s="31" t="s">
        <v>129</v>
      </c>
      <c r="D141" s="75" t="s">
        <v>130</v>
      </c>
      <c r="E141" s="87"/>
      <c r="F141" s="62"/>
      <c r="G141" s="63" t="s">
        <v>12</v>
      </c>
      <c r="H141" s="62"/>
    </row>
    <row r="142" spans="1:8" ht="12.75" customHeight="1" x14ac:dyDescent="0.25">
      <c r="A142" s="63"/>
      <c r="B142" s="57"/>
      <c r="C142" s="31"/>
      <c r="D142" s="75" t="s">
        <v>131</v>
      </c>
      <c r="E142" s="87"/>
      <c r="F142" s="62">
        <v>3000</v>
      </c>
      <c r="G142" s="63" t="s">
        <v>12</v>
      </c>
      <c r="H142" s="62">
        <v>3000</v>
      </c>
    </row>
    <row r="143" spans="1:8" ht="12.75" customHeight="1" thickBot="1" x14ac:dyDescent="0.3">
      <c r="A143" s="39">
        <v>758</v>
      </c>
      <c r="B143" s="39"/>
      <c r="C143" s="40"/>
      <c r="D143" s="41" t="s">
        <v>90</v>
      </c>
      <c r="E143" s="55"/>
      <c r="F143" s="38" t="s">
        <v>12</v>
      </c>
      <c r="G143" s="37">
        <f>SUM(G144)</f>
        <v>66421</v>
      </c>
      <c r="H143" s="37">
        <v>23370283</v>
      </c>
    </row>
    <row r="144" spans="1:8" ht="12.75" customHeight="1" thickTop="1" x14ac:dyDescent="0.25">
      <c r="A144" s="39"/>
      <c r="B144" s="57">
        <v>75818</v>
      </c>
      <c r="C144" s="31"/>
      <c r="D144" s="67" t="s">
        <v>91</v>
      </c>
      <c r="E144" s="77"/>
      <c r="F144" s="48" t="s">
        <v>12</v>
      </c>
      <c r="G144" s="47">
        <f>SUM(G145)</f>
        <v>66421</v>
      </c>
      <c r="H144" s="47">
        <v>23370283</v>
      </c>
    </row>
    <row r="145" spans="1:9" ht="12.75" customHeight="1" x14ac:dyDescent="0.25">
      <c r="A145" s="39"/>
      <c r="B145" s="57"/>
      <c r="C145" s="31" t="s">
        <v>92</v>
      </c>
      <c r="D145" s="75" t="s">
        <v>93</v>
      </c>
      <c r="E145" s="61"/>
      <c r="F145" s="44" t="s">
        <v>12</v>
      </c>
      <c r="G145" s="54">
        <f>SUM(G146:G146)</f>
        <v>66421</v>
      </c>
      <c r="H145" s="30">
        <v>19488794</v>
      </c>
    </row>
    <row r="146" spans="1:9" ht="12.75" customHeight="1" x14ac:dyDescent="0.25">
      <c r="A146" s="39"/>
      <c r="B146" s="57"/>
      <c r="C146" s="31"/>
      <c r="D146" s="53" t="s">
        <v>94</v>
      </c>
      <c r="E146" s="169"/>
      <c r="F146" s="63" t="s">
        <v>12</v>
      </c>
      <c r="G146" s="54">
        <v>66421</v>
      </c>
      <c r="H146" s="30">
        <v>15495527</v>
      </c>
    </row>
    <row r="147" spans="1:9" s="69" customFormat="1" ht="12.75" customHeight="1" thickBot="1" x14ac:dyDescent="0.3">
      <c r="A147" s="23">
        <v>801</v>
      </c>
      <c r="B147" s="39"/>
      <c r="C147" s="40"/>
      <c r="D147" s="41" t="s">
        <v>14</v>
      </c>
      <c r="E147" s="55"/>
      <c r="F147" s="38" t="s">
        <v>12</v>
      </c>
      <c r="G147" s="56">
        <f>SUM(G148,G151,G154,G157,G160,G163,G166,G170,G173,G176)</f>
        <v>56544</v>
      </c>
      <c r="H147" s="37">
        <v>235043976</v>
      </c>
      <c r="I147" s="109"/>
    </row>
    <row r="148" spans="1:9" s="69" customFormat="1" ht="12.75" customHeight="1" thickTop="1" x14ac:dyDescent="0.25">
      <c r="A148" s="23"/>
      <c r="B148" s="57">
        <v>80101</v>
      </c>
      <c r="C148" s="31"/>
      <c r="D148" s="45" t="s">
        <v>15</v>
      </c>
      <c r="E148" s="71"/>
      <c r="F148" s="48" t="s">
        <v>12</v>
      </c>
      <c r="G148" s="58">
        <f>SUM(G149)</f>
        <v>32079</v>
      </c>
      <c r="H148" s="47">
        <v>62959782</v>
      </c>
      <c r="I148" s="68"/>
    </row>
    <row r="149" spans="1:9" s="69" customFormat="1" ht="12.75" customHeight="1" x14ac:dyDescent="0.25">
      <c r="A149" s="23"/>
      <c r="B149" s="57"/>
      <c r="C149" s="31"/>
      <c r="D149" s="49" t="s">
        <v>16</v>
      </c>
      <c r="E149" s="59"/>
      <c r="F149" s="51" t="s">
        <v>12</v>
      </c>
      <c r="G149" s="50">
        <f>SUM(G150:G150)</f>
        <v>32079</v>
      </c>
      <c r="H149" s="50">
        <v>56093564</v>
      </c>
      <c r="I149" s="68"/>
    </row>
    <row r="150" spans="1:9" s="69" customFormat="1" ht="12.75" customHeight="1" x14ac:dyDescent="0.25">
      <c r="A150" s="23"/>
      <c r="B150" s="57"/>
      <c r="C150" s="52" t="s">
        <v>34</v>
      </c>
      <c r="D150" s="53" t="s">
        <v>35</v>
      </c>
      <c r="E150" s="87"/>
      <c r="F150" s="63" t="s">
        <v>12</v>
      </c>
      <c r="G150" s="76">
        <v>32079</v>
      </c>
      <c r="H150" s="76">
        <v>691382</v>
      </c>
      <c r="I150" s="68"/>
    </row>
    <row r="151" spans="1:9" s="69" customFormat="1" ht="12.75" customHeight="1" x14ac:dyDescent="0.25">
      <c r="A151" s="23"/>
      <c r="B151" s="57">
        <v>80102</v>
      </c>
      <c r="C151" s="31"/>
      <c r="D151" s="45" t="s">
        <v>104</v>
      </c>
      <c r="E151" s="71"/>
      <c r="F151" s="48" t="s">
        <v>12</v>
      </c>
      <c r="G151" s="58">
        <f>SUM(G152)</f>
        <v>1775</v>
      </c>
      <c r="H151" s="47">
        <v>9985420</v>
      </c>
      <c r="I151" s="68"/>
    </row>
    <row r="152" spans="1:9" s="69" customFormat="1" ht="12.75" customHeight="1" x14ac:dyDescent="0.25">
      <c r="A152" s="23"/>
      <c r="B152" s="57"/>
      <c r="C152" s="31"/>
      <c r="D152" s="49" t="s">
        <v>16</v>
      </c>
      <c r="E152" s="59"/>
      <c r="F152" s="51" t="s">
        <v>12</v>
      </c>
      <c r="G152" s="50">
        <f>SUM(G153)</f>
        <v>1775</v>
      </c>
      <c r="H152" s="50">
        <v>7485420</v>
      </c>
      <c r="I152" s="68"/>
    </row>
    <row r="153" spans="1:9" s="69" customFormat="1" ht="12.75" customHeight="1" x14ac:dyDescent="0.25">
      <c r="A153" s="23"/>
      <c r="B153" s="57"/>
      <c r="C153" s="52" t="s">
        <v>34</v>
      </c>
      <c r="D153" s="53" t="s">
        <v>35</v>
      </c>
      <c r="E153" s="87"/>
      <c r="F153" s="63" t="s">
        <v>12</v>
      </c>
      <c r="G153" s="62">
        <v>1775</v>
      </c>
      <c r="H153" s="62">
        <v>30827</v>
      </c>
      <c r="I153" s="68"/>
    </row>
    <row r="154" spans="1:9" s="69" customFormat="1" ht="12.75" customHeight="1" x14ac:dyDescent="0.25">
      <c r="A154" s="23"/>
      <c r="B154" s="57">
        <v>80104</v>
      </c>
      <c r="C154" s="31"/>
      <c r="D154" s="45" t="s">
        <v>17</v>
      </c>
      <c r="E154" s="71"/>
      <c r="F154" s="48" t="s">
        <v>12</v>
      </c>
      <c r="G154" s="58">
        <f>SUM(G155)</f>
        <v>6284</v>
      </c>
      <c r="H154" s="105">
        <v>33623976</v>
      </c>
      <c r="I154" s="68"/>
    </row>
    <row r="155" spans="1:9" s="69" customFormat="1" ht="12.75" customHeight="1" x14ac:dyDescent="0.25">
      <c r="A155" s="23"/>
      <c r="B155" s="39"/>
      <c r="C155" s="31"/>
      <c r="D155" s="49" t="s">
        <v>16</v>
      </c>
      <c r="E155" s="59"/>
      <c r="F155" s="51" t="s">
        <v>12</v>
      </c>
      <c r="G155" s="50">
        <f>SUM(G156:G156)</f>
        <v>6284</v>
      </c>
      <c r="H155" s="82">
        <v>24426624</v>
      </c>
      <c r="I155" s="68"/>
    </row>
    <row r="156" spans="1:9" s="69" customFormat="1" ht="12.75" customHeight="1" x14ac:dyDescent="0.25">
      <c r="A156" s="23"/>
      <c r="B156" s="39"/>
      <c r="C156" s="52" t="s">
        <v>34</v>
      </c>
      <c r="D156" s="53" t="s">
        <v>35</v>
      </c>
      <c r="E156" s="87"/>
      <c r="F156" s="63" t="s">
        <v>12</v>
      </c>
      <c r="G156" s="62">
        <v>6284</v>
      </c>
      <c r="H156" s="76">
        <v>541099</v>
      </c>
      <c r="I156" s="68"/>
    </row>
    <row r="157" spans="1:9" s="69" customFormat="1" ht="12.75" customHeight="1" x14ac:dyDescent="0.25">
      <c r="A157" s="23"/>
      <c r="B157" s="57">
        <v>80115</v>
      </c>
      <c r="C157" s="31"/>
      <c r="D157" s="45" t="s">
        <v>105</v>
      </c>
      <c r="E157" s="71"/>
      <c r="F157" s="48" t="s">
        <v>12</v>
      </c>
      <c r="G157" s="58">
        <f>SUM(G158)</f>
        <v>3617</v>
      </c>
      <c r="H157" s="47">
        <v>34787920</v>
      </c>
      <c r="I157" s="68"/>
    </row>
    <row r="158" spans="1:9" s="69" customFormat="1" ht="12.75" customHeight="1" x14ac:dyDescent="0.25">
      <c r="A158" s="23"/>
      <c r="B158" s="57"/>
      <c r="C158" s="31"/>
      <c r="D158" s="49" t="s">
        <v>16</v>
      </c>
      <c r="E158" s="59"/>
      <c r="F158" s="51" t="s">
        <v>12</v>
      </c>
      <c r="G158" s="50">
        <f>SUM(G159:G159)</f>
        <v>3617</v>
      </c>
      <c r="H158" s="50">
        <v>30617686</v>
      </c>
      <c r="I158" s="68"/>
    </row>
    <row r="159" spans="1:9" s="69" customFormat="1" ht="12" customHeight="1" x14ac:dyDescent="0.25">
      <c r="A159" s="23"/>
      <c r="B159" s="57"/>
      <c r="C159" s="52" t="s">
        <v>34</v>
      </c>
      <c r="D159" s="53" t="s">
        <v>35</v>
      </c>
      <c r="E159" s="87"/>
      <c r="F159" s="63" t="s">
        <v>12</v>
      </c>
      <c r="G159" s="62">
        <v>3617</v>
      </c>
      <c r="H159" s="76">
        <v>316119</v>
      </c>
      <c r="I159" s="68"/>
    </row>
    <row r="160" spans="1:9" s="69" customFormat="1" ht="12.75" customHeight="1" x14ac:dyDescent="0.25">
      <c r="A160" s="23"/>
      <c r="B160" s="66">
        <v>80120</v>
      </c>
      <c r="C160" s="31"/>
      <c r="D160" s="67" t="s">
        <v>119</v>
      </c>
      <c r="E160" s="71"/>
      <c r="F160" s="48" t="s">
        <v>12</v>
      </c>
      <c r="G160" s="58">
        <f>SUM(G161)</f>
        <v>1866</v>
      </c>
      <c r="H160" s="47">
        <v>21740176</v>
      </c>
      <c r="I160" s="68"/>
    </row>
    <row r="161" spans="1:9" s="69" customFormat="1" ht="12.75" customHeight="1" x14ac:dyDescent="0.25">
      <c r="A161" s="23"/>
      <c r="B161" s="57"/>
      <c r="C161" s="31"/>
      <c r="D161" s="49" t="s">
        <v>16</v>
      </c>
      <c r="E161" s="59"/>
      <c r="F161" s="51" t="s">
        <v>12</v>
      </c>
      <c r="G161" s="50">
        <f>SUM(G162)</f>
        <v>1866</v>
      </c>
      <c r="H161" s="50">
        <v>15711561</v>
      </c>
      <c r="I161" s="68"/>
    </row>
    <row r="162" spans="1:9" s="69" customFormat="1" ht="12.75" customHeight="1" x14ac:dyDescent="0.25">
      <c r="A162" s="23"/>
      <c r="B162" s="57"/>
      <c r="C162" s="52" t="s">
        <v>34</v>
      </c>
      <c r="D162" s="53" t="s">
        <v>35</v>
      </c>
      <c r="E162" s="87"/>
      <c r="F162" s="63" t="s">
        <v>12</v>
      </c>
      <c r="G162" s="62">
        <v>1866</v>
      </c>
      <c r="H162" s="62">
        <v>146189</v>
      </c>
      <c r="I162" s="68"/>
    </row>
    <row r="163" spans="1:9" s="69" customFormat="1" ht="12.75" customHeight="1" x14ac:dyDescent="0.25">
      <c r="A163" s="23"/>
      <c r="B163" s="57">
        <v>80132</v>
      </c>
      <c r="C163" s="31"/>
      <c r="D163" s="67" t="s">
        <v>120</v>
      </c>
      <c r="E163" s="71"/>
      <c r="F163" s="48" t="s">
        <v>12</v>
      </c>
      <c r="G163" s="58">
        <f>SUM(G164)</f>
        <v>1139</v>
      </c>
      <c r="H163" s="47">
        <v>5532421</v>
      </c>
      <c r="I163" s="68"/>
    </row>
    <row r="164" spans="1:9" s="69" customFormat="1" ht="12.75" customHeight="1" x14ac:dyDescent="0.25">
      <c r="A164" s="23"/>
      <c r="B164" s="57"/>
      <c r="C164" s="31"/>
      <c r="D164" s="49" t="s">
        <v>16</v>
      </c>
      <c r="E164" s="59"/>
      <c r="F164" s="51" t="s">
        <v>12</v>
      </c>
      <c r="G164" s="50">
        <f>SUM(G165)</f>
        <v>1139</v>
      </c>
      <c r="H164" s="50">
        <v>5532421</v>
      </c>
      <c r="I164" s="68"/>
    </row>
    <row r="165" spans="1:9" s="69" customFormat="1" ht="12.75" customHeight="1" x14ac:dyDescent="0.25">
      <c r="A165" s="29"/>
      <c r="B165" s="99"/>
      <c r="C165" s="201" t="s">
        <v>34</v>
      </c>
      <c r="D165" s="170" t="s">
        <v>35</v>
      </c>
      <c r="E165" s="100"/>
      <c r="F165" s="73" t="s">
        <v>12</v>
      </c>
      <c r="G165" s="72">
        <v>1139</v>
      </c>
      <c r="H165" s="72">
        <v>29535</v>
      </c>
      <c r="I165" s="68"/>
    </row>
    <row r="166" spans="1:9" s="69" customFormat="1" ht="12.75" customHeight="1" x14ac:dyDescent="0.25">
      <c r="A166" s="23"/>
      <c r="B166" s="57">
        <v>80134</v>
      </c>
      <c r="C166" s="31"/>
      <c r="D166" s="67" t="s">
        <v>106</v>
      </c>
      <c r="E166" s="71"/>
      <c r="F166" s="48" t="s">
        <v>12</v>
      </c>
      <c r="G166" s="58">
        <f>SUM(G167)</f>
        <v>1700</v>
      </c>
      <c r="H166" s="47">
        <v>7206386</v>
      </c>
      <c r="I166" s="68"/>
    </row>
    <row r="167" spans="1:9" s="69" customFormat="1" ht="12.75" customHeight="1" x14ac:dyDescent="0.25">
      <c r="A167" s="23"/>
      <c r="B167" s="57"/>
      <c r="C167" s="31"/>
      <c r="D167" s="49" t="s">
        <v>16</v>
      </c>
      <c r="E167" s="59"/>
      <c r="F167" s="51" t="s">
        <v>12</v>
      </c>
      <c r="G167" s="50">
        <f>SUM(G168)</f>
        <v>1700</v>
      </c>
      <c r="H167" s="50">
        <v>7106386</v>
      </c>
      <c r="I167" s="68"/>
    </row>
    <row r="168" spans="1:9" s="69" customFormat="1" ht="12.75" customHeight="1" x14ac:dyDescent="0.25">
      <c r="A168" s="23"/>
      <c r="B168" s="57"/>
      <c r="C168" s="52" t="s">
        <v>34</v>
      </c>
      <c r="D168" s="53" t="s">
        <v>35</v>
      </c>
      <c r="E168" s="87"/>
      <c r="F168" s="63" t="s">
        <v>12</v>
      </c>
      <c r="G168" s="62">
        <v>1700</v>
      </c>
      <c r="H168" s="62">
        <v>28494</v>
      </c>
      <c r="I168" s="68"/>
    </row>
    <row r="169" spans="1:9" s="69" customFormat="1" ht="12.75" customHeight="1" x14ac:dyDescent="0.25">
      <c r="A169" s="23"/>
      <c r="B169" s="57">
        <v>80140</v>
      </c>
      <c r="C169" s="52"/>
      <c r="D169" s="179" t="s">
        <v>121</v>
      </c>
      <c r="E169" s="87"/>
      <c r="F169" s="62"/>
      <c r="G169" s="62"/>
      <c r="H169" s="62"/>
      <c r="I169" s="68"/>
    </row>
    <row r="170" spans="1:9" s="69" customFormat="1" ht="12.75" customHeight="1" x14ac:dyDescent="0.25">
      <c r="A170" s="23"/>
      <c r="B170" s="57"/>
      <c r="C170" s="31"/>
      <c r="D170" s="45" t="s">
        <v>122</v>
      </c>
      <c r="E170" s="71"/>
      <c r="F170" s="48" t="s">
        <v>12</v>
      </c>
      <c r="G170" s="58">
        <f>SUM(G171)</f>
        <v>4279</v>
      </c>
      <c r="H170" s="47">
        <v>4893999</v>
      </c>
      <c r="I170" s="68"/>
    </row>
    <row r="171" spans="1:9" s="69" customFormat="1" ht="12.75" customHeight="1" x14ac:dyDescent="0.25">
      <c r="A171" s="23"/>
      <c r="B171" s="57"/>
      <c r="C171" s="31"/>
      <c r="D171" s="49" t="s">
        <v>16</v>
      </c>
      <c r="E171" s="59"/>
      <c r="F171" s="51" t="s">
        <v>12</v>
      </c>
      <c r="G171" s="50">
        <f>SUM(G172)</f>
        <v>4279</v>
      </c>
      <c r="H171" s="50">
        <v>4893999</v>
      </c>
      <c r="I171" s="68"/>
    </row>
    <row r="172" spans="1:9" s="69" customFormat="1" ht="12.75" customHeight="1" x14ac:dyDescent="0.25">
      <c r="A172" s="23"/>
      <c r="B172" s="57"/>
      <c r="C172" s="52" t="s">
        <v>34</v>
      </c>
      <c r="D172" s="53" t="s">
        <v>35</v>
      </c>
      <c r="E172" s="87"/>
      <c r="F172" s="63" t="s">
        <v>12</v>
      </c>
      <c r="G172" s="62">
        <v>4279</v>
      </c>
      <c r="H172" s="62">
        <v>52700</v>
      </c>
      <c r="I172" s="68"/>
    </row>
    <row r="173" spans="1:9" s="69" customFormat="1" ht="12.75" customHeight="1" x14ac:dyDescent="0.25">
      <c r="A173" s="23"/>
      <c r="B173" s="57">
        <v>80148</v>
      </c>
      <c r="C173" s="31"/>
      <c r="D173" s="45" t="s">
        <v>123</v>
      </c>
      <c r="E173" s="71"/>
      <c r="F173" s="48" t="s">
        <v>12</v>
      </c>
      <c r="G173" s="58">
        <f>SUM(G174)</f>
        <v>188</v>
      </c>
      <c r="H173" s="47">
        <v>2783809</v>
      </c>
      <c r="I173" s="68"/>
    </row>
    <row r="174" spans="1:9" s="69" customFormat="1" ht="12.75" customHeight="1" x14ac:dyDescent="0.25">
      <c r="A174" s="23"/>
      <c r="B174" s="57"/>
      <c r="C174" s="31"/>
      <c r="D174" s="49" t="s">
        <v>16</v>
      </c>
      <c r="E174" s="59"/>
      <c r="F174" s="51" t="s">
        <v>12</v>
      </c>
      <c r="G174" s="50">
        <f>SUM(G175)</f>
        <v>188</v>
      </c>
      <c r="H174" s="50">
        <v>2783809</v>
      </c>
      <c r="I174" s="68"/>
    </row>
    <row r="175" spans="1:9" s="69" customFormat="1" ht="12.75" customHeight="1" x14ac:dyDescent="0.25">
      <c r="A175" s="23"/>
      <c r="B175" s="57"/>
      <c r="C175" s="52" t="s">
        <v>34</v>
      </c>
      <c r="D175" s="53" t="s">
        <v>35</v>
      </c>
      <c r="E175" s="87"/>
      <c r="F175" s="63" t="s">
        <v>12</v>
      </c>
      <c r="G175" s="62">
        <v>188</v>
      </c>
      <c r="H175" s="62">
        <v>46040</v>
      </c>
      <c r="I175" s="68"/>
    </row>
    <row r="176" spans="1:9" s="69" customFormat="1" ht="12.75" customHeight="1" x14ac:dyDescent="0.25">
      <c r="A176" s="23"/>
      <c r="B176" s="57">
        <v>80195</v>
      </c>
      <c r="C176" s="31"/>
      <c r="D176" s="45" t="s">
        <v>18</v>
      </c>
      <c r="E176" s="71"/>
      <c r="F176" s="48" t="s">
        <v>12</v>
      </c>
      <c r="G176" s="58">
        <f>SUM(G177)</f>
        <v>3617</v>
      </c>
      <c r="H176" s="47">
        <v>17953645</v>
      </c>
      <c r="I176" s="68"/>
    </row>
    <row r="177" spans="1:9" s="69" customFormat="1" ht="12.75" customHeight="1" x14ac:dyDescent="0.25">
      <c r="A177" s="23"/>
      <c r="B177" s="57"/>
      <c r="C177" s="31"/>
      <c r="D177" s="49" t="s">
        <v>163</v>
      </c>
      <c r="E177" s="59"/>
      <c r="F177" s="51" t="s">
        <v>12</v>
      </c>
      <c r="G177" s="60">
        <f>SUM(G178:G178)</f>
        <v>3617</v>
      </c>
      <c r="H177" s="50">
        <v>1242872</v>
      </c>
      <c r="I177" s="68"/>
    </row>
    <row r="178" spans="1:9" s="69" customFormat="1" ht="12.75" customHeight="1" x14ac:dyDescent="0.25">
      <c r="A178" s="23"/>
      <c r="B178" s="57"/>
      <c r="C178" s="66">
        <v>4300</v>
      </c>
      <c r="D178" s="43" t="s">
        <v>37</v>
      </c>
      <c r="E178" s="87"/>
      <c r="F178" s="63" t="s">
        <v>12</v>
      </c>
      <c r="G178" s="62">
        <v>3617</v>
      </c>
      <c r="H178" s="76">
        <v>177000</v>
      </c>
      <c r="I178" s="68"/>
    </row>
    <row r="179" spans="1:9" s="69" customFormat="1" ht="12.75" customHeight="1" thickBot="1" x14ac:dyDescent="0.3">
      <c r="A179" s="40" t="s">
        <v>124</v>
      </c>
      <c r="B179" s="39"/>
      <c r="C179" s="40"/>
      <c r="D179" s="41" t="s">
        <v>125</v>
      </c>
      <c r="E179" s="55"/>
      <c r="F179" s="38" t="s">
        <v>12</v>
      </c>
      <c r="G179" s="56">
        <f>SUM(G180)</f>
        <v>30000</v>
      </c>
      <c r="H179" s="37">
        <v>3367478</v>
      </c>
      <c r="I179" s="68"/>
    </row>
    <row r="180" spans="1:9" s="69" customFormat="1" ht="12.75" customHeight="1" thickTop="1" x14ac:dyDescent="0.25">
      <c r="A180" s="40"/>
      <c r="B180" s="57">
        <v>85195</v>
      </c>
      <c r="C180" s="31"/>
      <c r="D180" s="45" t="s">
        <v>18</v>
      </c>
      <c r="E180" s="71"/>
      <c r="F180" s="48" t="s">
        <v>12</v>
      </c>
      <c r="G180" s="47">
        <f>SUM(G181)</f>
        <v>30000</v>
      </c>
      <c r="H180" s="105">
        <v>155300</v>
      </c>
      <c r="I180" s="68"/>
    </row>
    <row r="181" spans="1:9" s="69" customFormat="1" ht="12.75" customHeight="1" x14ac:dyDescent="0.25">
      <c r="A181" s="40"/>
      <c r="B181" s="39"/>
      <c r="C181" s="31"/>
      <c r="D181" s="49" t="s">
        <v>39</v>
      </c>
      <c r="E181" s="59"/>
      <c r="F181" s="51" t="s">
        <v>12</v>
      </c>
      <c r="G181" s="60">
        <f>SUM(G182:G183)</f>
        <v>30000</v>
      </c>
      <c r="H181" s="106">
        <v>155300</v>
      </c>
      <c r="I181" s="68"/>
    </row>
    <row r="182" spans="1:9" s="69" customFormat="1" ht="12.75" customHeight="1" x14ac:dyDescent="0.25">
      <c r="A182" s="40"/>
      <c r="B182" s="39"/>
      <c r="C182" s="195">
        <v>2800</v>
      </c>
      <c r="D182" s="196" t="s">
        <v>164</v>
      </c>
      <c r="E182" s="61"/>
      <c r="F182" s="63"/>
      <c r="G182" s="63"/>
      <c r="H182" s="76"/>
      <c r="I182" s="68"/>
    </row>
    <row r="183" spans="1:9" s="69" customFormat="1" ht="12.75" customHeight="1" x14ac:dyDescent="0.25">
      <c r="A183" s="40"/>
      <c r="B183" s="39"/>
      <c r="C183" s="66"/>
      <c r="D183" s="197" t="s">
        <v>165</v>
      </c>
      <c r="E183" s="61"/>
      <c r="F183" s="63" t="s">
        <v>12</v>
      </c>
      <c r="G183" s="62">
        <v>30000</v>
      </c>
      <c r="H183" s="63" t="s">
        <v>12</v>
      </c>
      <c r="I183" s="68"/>
    </row>
    <row r="184" spans="1:9" s="69" customFormat="1" ht="12.75" customHeight="1" thickBot="1" x14ac:dyDescent="0.3">
      <c r="A184" s="40" t="s">
        <v>40</v>
      </c>
      <c r="B184" s="39"/>
      <c r="C184" s="40"/>
      <c r="D184" s="41" t="s">
        <v>19</v>
      </c>
      <c r="E184" s="55"/>
      <c r="F184" s="56">
        <f>SUM(F185,F206,F211)</f>
        <v>61104</v>
      </c>
      <c r="G184" s="56">
        <f>SUM(G185,G206,G211)</f>
        <v>159154</v>
      </c>
      <c r="H184" s="37">
        <v>60604483</v>
      </c>
      <c r="I184" s="109"/>
    </row>
    <row r="185" spans="1:9" s="69" customFormat="1" ht="12.75" customHeight="1" thickTop="1" x14ac:dyDescent="0.25">
      <c r="A185" s="40"/>
      <c r="B185" s="57">
        <v>85202</v>
      </c>
      <c r="C185" s="31"/>
      <c r="D185" s="45" t="s">
        <v>108</v>
      </c>
      <c r="E185" s="71"/>
      <c r="F185" s="47">
        <f>SUM(F186,F190,F196)</f>
        <v>32607</v>
      </c>
      <c r="G185" s="47">
        <f>SUM(G186,G190,G196)</f>
        <v>60839</v>
      </c>
      <c r="H185" s="105">
        <v>12667049</v>
      </c>
      <c r="I185" s="109"/>
    </row>
    <row r="186" spans="1:9" s="69" customFormat="1" ht="12.75" customHeight="1" x14ac:dyDescent="0.25">
      <c r="A186" s="40"/>
      <c r="B186" s="39"/>
      <c r="C186" s="31"/>
      <c r="D186" s="49" t="s">
        <v>126</v>
      </c>
      <c r="E186" s="59"/>
      <c r="F186" s="60">
        <f>SUM(F187:F189)</f>
        <v>9000</v>
      </c>
      <c r="G186" s="60">
        <f>SUM(G187:G189)</f>
        <v>36232</v>
      </c>
      <c r="H186" s="82">
        <v>3034396</v>
      </c>
      <c r="I186" s="109"/>
    </row>
    <row r="187" spans="1:9" s="69" customFormat="1" ht="12.75" customHeight="1" x14ac:dyDescent="0.25">
      <c r="A187" s="40"/>
      <c r="B187" s="39"/>
      <c r="C187" s="66">
        <v>3020</v>
      </c>
      <c r="D187" s="103" t="s">
        <v>127</v>
      </c>
      <c r="E187" s="87"/>
      <c r="F187" s="63" t="s">
        <v>12</v>
      </c>
      <c r="G187" s="62">
        <v>11164</v>
      </c>
      <c r="H187" s="76">
        <v>13159</v>
      </c>
      <c r="I187" s="109"/>
    </row>
    <row r="188" spans="1:9" s="69" customFormat="1" ht="12.75" customHeight="1" x14ac:dyDescent="0.25">
      <c r="A188" s="40"/>
      <c r="B188" s="39"/>
      <c r="C188" s="52" t="s">
        <v>34</v>
      </c>
      <c r="D188" s="53" t="s">
        <v>35</v>
      </c>
      <c r="E188" s="87"/>
      <c r="F188" s="62">
        <v>9000</v>
      </c>
      <c r="G188" s="62">
        <v>24976</v>
      </c>
      <c r="H188" s="76">
        <v>112974</v>
      </c>
      <c r="I188" s="109"/>
    </row>
    <row r="189" spans="1:9" s="69" customFormat="1" ht="12.75" customHeight="1" x14ac:dyDescent="0.25">
      <c r="A189" s="40"/>
      <c r="B189" s="39"/>
      <c r="C189" s="66">
        <v>4300</v>
      </c>
      <c r="D189" s="43" t="s">
        <v>37</v>
      </c>
      <c r="E189" s="87"/>
      <c r="F189" s="63" t="s">
        <v>12</v>
      </c>
      <c r="G189" s="62">
        <v>92</v>
      </c>
      <c r="H189" s="76">
        <v>114498</v>
      </c>
      <c r="I189" s="109"/>
    </row>
    <row r="190" spans="1:9" s="69" customFormat="1" ht="12.75" customHeight="1" x14ac:dyDescent="0.25">
      <c r="A190" s="40"/>
      <c r="B190" s="39"/>
      <c r="C190" s="31"/>
      <c r="D190" s="49" t="s">
        <v>128</v>
      </c>
      <c r="E190" s="59"/>
      <c r="F190" s="60">
        <f>SUM(F191:F195)</f>
        <v>9000</v>
      </c>
      <c r="G190" s="60">
        <f>SUM(G191:G195)</f>
        <v>24607</v>
      </c>
      <c r="H190" s="82">
        <v>3068162</v>
      </c>
      <c r="I190" s="109"/>
    </row>
    <row r="191" spans="1:9" s="69" customFormat="1" ht="12.75" customHeight="1" x14ac:dyDescent="0.25">
      <c r="A191" s="40"/>
      <c r="B191" s="39"/>
      <c r="C191" s="66">
        <v>3020</v>
      </c>
      <c r="D191" s="103" t="s">
        <v>127</v>
      </c>
      <c r="E191" s="87"/>
      <c r="F191" s="62">
        <v>4500</v>
      </c>
      <c r="G191" s="63" t="s">
        <v>12</v>
      </c>
      <c r="H191" s="76">
        <v>17500</v>
      </c>
      <c r="I191" s="109"/>
    </row>
    <row r="192" spans="1:9" s="69" customFormat="1" ht="12.75" customHeight="1" x14ac:dyDescent="0.25">
      <c r="A192" s="40"/>
      <c r="B192" s="39"/>
      <c r="C192" s="52" t="s">
        <v>34</v>
      </c>
      <c r="D192" s="53" t="s">
        <v>35</v>
      </c>
      <c r="E192" s="87"/>
      <c r="F192" s="63" t="s">
        <v>12</v>
      </c>
      <c r="G192" s="62">
        <v>5525</v>
      </c>
      <c r="H192" s="76">
        <v>175645</v>
      </c>
      <c r="I192" s="109"/>
    </row>
    <row r="193" spans="1:9" s="69" customFormat="1" ht="12.75" customHeight="1" x14ac:dyDescent="0.25">
      <c r="A193" s="40"/>
      <c r="B193" s="39"/>
      <c r="C193" s="31" t="s">
        <v>129</v>
      </c>
      <c r="D193" s="75" t="s">
        <v>130</v>
      </c>
      <c r="E193" s="87"/>
      <c r="F193" s="62"/>
      <c r="G193" s="62"/>
      <c r="H193" s="76"/>
      <c r="I193" s="109"/>
    </row>
    <row r="194" spans="1:9" s="69" customFormat="1" ht="12.75" customHeight="1" x14ac:dyDescent="0.25">
      <c r="A194" s="40"/>
      <c r="B194" s="39"/>
      <c r="C194" s="31"/>
      <c r="D194" s="75" t="s">
        <v>131</v>
      </c>
      <c r="E194" s="87"/>
      <c r="F194" s="91">
        <v>4500</v>
      </c>
      <c r="G194" s="91">
        <v>5000</v>
      </c>
      <c r="H194" s="76">
        <v>32972</v>
      </c>
      <c r="I194" s="109"/>
    </row>
    <row r="195" spans="1:9" s="69" customFormat="1" ht="12.75" customHeight="1" x14ac:dyDescent="0.25">
      <c r="A195" s="40"/>
      <c r="B195" s="39"/>
      <c r="C195" s="66">
        <v>4270</v>
      </c>
      <c r="D195" s="43" t="s">
        <v>114</v>
      </c>
      <c r="E195" s="87"/>
      <c r="F195" s="63" t="s">
        <v>12</v>
      </c>
      <c r="G195" s="62">
        <v>14082</v>
      </c>
      <c r="H195" s="76">
        <v>249324</v>
      </c>
      <c r="I195" s="109"/>
    </row>
    <row r="196" spans="1:9" s="69" customFormat="1" ht="12.75" customHeight="1" x14ac:dyDescent="0.25">
      <c r="A196" s="40"/>
      <c r="B196" s="39"/>
      <c r="C196" s="31"/>
      <c r="D196" s="49" t="s">
        <v>39</v>
      </c>
      <c r="E196" s="59"/>
      <c r="F196" s="50">
        <f>SUM(F197:F205)</f>
        <v>14607</v>
      </c>
      <c r="G196" s="51" t="s">
        <v>12</v>
      </c>
      <c r="H196" s="50">
        <v>25531</v>
      </c>
      <c r="I196" s="109"/>
    </row>
    <row r="197" spans="1:9" s="69" customFormat="1" ht="12" customHeight="1" x14ac:dyDescent="0.25">
      <c r="A197" s="40"/>
      <c r="B197" s="39"/>
      <c r="C197" s="31" t="s">
        <v>135</v>
      </c>
      <c r="D197" s="43" t="s">
        <v>136</v>
      </c>
      <c r="E197" s="42"/>
      <c r="F197" s="63"/>
      <c r="G197" s="62"/>
      <c r="H197" s="76"/>
      <c r="I197" s="109"/>
    </row>
    <row r="198" spans="1:9" s="69" customFormat="1" ht="12" customHeight="1" x14ac:dyDescent="0.25">
      <c r="A198" s="40"/>
      <c r="B198" s="39"/>
      <c r="C198" s="31"/>
      <c r="D198" s="43" t="s">
        <v>137</v>
      </c>
      <c r="E198" s="42"/>
      <c r="F198" s="63"/>
      <c r="G198" s="62"/>
      <c r="H198" s="62"/>
      <c r="I198" s="109"/>
    </row>
    <row r="199" spans="1:9" s="69" customFormat="1" ht="12" customHeight="1" x14ac:dyDescent="0.25">
      <c r="A199" s="40"/>
      <c r="B199" s="39"/>
      <c r="C199" s="31"/>
      <c r="D199" s="43" t="s">
        <v>138</v>
      </c>
      <c r="E199" s="42"/>
      <c r="F199" s="63"/>
      <c r="G199" s="62"/>
      <c r="H199" s="62"/>
      <c r="I199" s="109"/>
    </row>
    <row r="200" spans="1:9" s="69" customFormat="1" ht="12" customHeight="1" x14ac:dyDescent="0.25">
      <c r="A200" s="40"/>
      <c r="B200" s="39"/>
      <c r="C200" s="40"/>
      <c r="D200" s="43" t="s">
        <v>139</v>
      </c>
      <c r="E200" s="55"/>
      <c r="F200" s="63"/>
      <c r="G200" s="62"/>
      <c r="H200" s="62"/>
      <c r="I200" s="109"/>
    </row>
    <row r="201" spans="1:9" s="69" customFormat="1" ht="12.75" customHeight="1" x14ac:dyDescent="0.25">
      <c r="A201" s="40"/>
      <c r="B201" s="39"/>
      <c r="C201" s="40"/>
      <c r="D201" s="43" t="s">
        <v>140</v>
      </c>
      <c r="E201" s="55"/>
      <c r="F201" s="62">
        <v>14082</v>
      </c>
      <c r="G201" s="63" t="s">
        <v>12</v>
      </c>
      <c r="H201" s="62">
        <v>24676</v>
      </c>
      <c r="I201" s="109"/>
    </row>
    <row r="202" spans="1:9" s="69" customFormat="1" ht="12" customHeight="1" x14ac:dyDescent="0.25">
      <c r="A202" s="40"/>
      <c r="B202" s="39"/>
      <c r="C202" s="31" t="s">
        <v>141</v>
      </c>
      <c r="D202" s="43" t="s">
        <v>142</v>
      </c>
      <c r="E202" s="87"/>
      <c r="F202" s="64"/>
      <c r="G202" s="64"/>
      <c r="H202" s="83"/>
      <c r="I202" s="109"/>
    </row>
    <row r="203" spans="1:9" s="69" customFormat="1" ht="12" customHeight="1" x14ac:dyDescent="0.25">
      <c r="A203" s="40"/>
      <c r="B203" s="39"/>
      <c r="C203" s="31"/>
      <c r="D203" s="43" t="s">
        <v>137</v>
      </c>
      <c r="E203" s="87"/>
      <c r="F203" s="64"/>
      <c r="G203" s="64"/>
      <c r="H203" s="83"/>
      <c r="I203" s="109"/>
    </row>
    <row r="204" spans="1:9" s="69" customFormat="1" ht="12" customHeight="1" x14ac:dyDescent="0.25">
      <c r="A204" s="40"/>
      <c r="B204" s="39"/>
      <c r="C204" s="31"/>
      <c r="D204" s="43" t="s">
        <v>143</v>
      </c>
      <c r="E204" s="87"/>
      <c r="F204" s="64"/>
      <c r="G204" s="64"/>
      <c r="H204" s="83"/>
      <c r="I204" s="109"/>
    </row>
    <row r="205" spans="1:9" s="69" customFormat="1" ht="12.75" customHeight="1" x14ac:dyDescent="0.25">
      <c r="A205" s="40"/>
      <c r="B205" s="39"/>
      <c r="C205" s="31"/>
      <c r="D205" s="43" t="s">
        <v>144</v>
      </c>
      <c r="E205" s="87"/>
      <c r="F205" s="62">
        <v>525</v>
      </c>
      <c r="G205" s="63" t="s">
        <v>12</v>
      </c>
      <c r="H205" s="76">
        <v>855</v>
      </c>
      <c r="I205" s="109"/>
    </row>
    <row r="206" spans="1:9" s="69" customFormat="1" ht="12.75" customHeight="1" x14ac:dyDescent="0.25">
      <c r="A206" s="40"/>
      <c r="B206" s="57">
        <v>85219</v>
      </c>
      <c r="C206" s="31"/>
      <c r="D206" s="45" t="s">
        <v>95</v>
      </c>
      <c r="E206" s="71"/>
      <c r="F206" s="48" t="s">
        <v>12</v>
      </c>
      <c r="G206" s="47">
        <f>SUM(G207)</f>
        <v>32218</v>
      </c>
      <c r="H206" s="105">
        <v>13601245</v>
      </c>
      <c r="I206" s="68"/>
    </row>
    <row r="207" spans="1:9" s="69" customFormat="1" ht="12.75" customHeight="1" x14ac:dyDescent="0.25">
      <c r="A207" s="40"/>
      <c r="B207" s="39"/>
      <c r="C207" s="31"/>
      <c r="D207" s="49" t="s">
        <v>41</v>
      </c>
      <c r="E207" s="59"/>
      <c r="F207" s="51" t="s">
        <v>12</v>
      </c>
      <c r="G207" s="60">
        <f>SUM(G208:G210)</f>
        <v>32218</v>
      </c>
      <c r="H207" s="106">
        <v>13601245</v>
      </c>
      <c r="I207" s="68"/>
    </row>
    <row r="208" spans="1:9" s="69" customFormat="1" ht="12.75" customHeight="1" x14ac:dyDescent="0.25">
      <c r="A208" s="40"/>
      <c r="B208" s="39"/>
      <c r="C208" s="66">
        <v>3020</v>
      </c>
      <c r="D208" s="103" t="s">
        <v>127</v>
      </c>
      <c r="E208" s="61"/>
      <c r="F208" s="63" t="s">
        <v>12</v>
      </c>
      <c r="G208" s="62">
        <v>237</v>
      </c>
      <c r="H208" s="76">
        <v>48000</v>
      </c>
      <c r="I208" s="68"/>
    </row>
    <row r="209" spans="1:11" s="69" customFormat="1" ht="12.75" customHeight="1" x14ac:dyDescent="0.25">
      <c r="A209" s="40"/>
      <c r="B209" s="39"/>
      <c r="C209" s="52" t="s">
        <v>34</v>
      </c>
      <c r="D209" s="53" t="s">
        <v>35</v>
      </c>
      <c r="E209" s="61"/>
      <c r="F209" s="63" t="s">
        <v>12</v>
      </c>
      <c r="G209" s="62">
        <v>30470</v>
      </c>
      <c r="H209" s="76">
        <v>273119</v>
      </c>
      <c r="I209" s="68"/>
    </row>
    <row r="210" spans="1:11" s="69" customFormat="1" ht="12.75" customHeight="1" x14ac:dyDescent="0.25">
      <c r="A210" s="40"/>
      <c r="B210" s="39"/>
      <c r="C210" s="66">
        <v>4300</v>
      </c>
      <c r="D210" s="43" t="s">
        <v>33</v>
      </c>
      <c r="E210" s="61"/>
      <c r="F210" s="63" t="s">
        <v>12</v>
      </c>
      <c r="G210" s="62">
        <v>1511</v>
      </c>
      <c r="H210" s="76">
        <v>509316</v>
      </c>
      <c r="I210" s="68"/>
    </row>
    <row r="211" spans="1:11" s="69" customFormat="1" ht="12.75" customHeight="1" x14ac:dyDescent="0.25">
      <c r="A211" s="40"/>
      <c r="B211" s="57">
        <v>85295</v>
      </c>
      <c r="C211" s="31"/>
      <c r="D211" s="45" t="s">
        <v>18</v>
      </c>
      <c r="E211" s="77"/>
      <c r="F211" s="58">
        <f>SUM(F216,F223,F236)</f>
        <v>28497</v>
      </c>
      <c r="G211" s="58">
        <f>SUM(G216,G223,G236)</f>
        <v>66097</v>
      </c>
      <c r="H211" s="47">
        <v>4515119</v>
      </c>
      <c r="I211" s="109"/>
    </row>
    <row r="212" spans="1:11" s="69" customFormat="1" ht="12.75" customHeight="1" x14ac:dyDescent="0.25">
      <c r="A212" s="40"/>
      <c r="B212" s="39"/>
      <c r="C212" s="96"/>
      <c r="D212" s="101" t="s">
        <v>172</v>
      </c>
      <c r="E212" s="202"/>
      <c r="F212" s="94"/>
      <c r="G212" s="180"/>
      <c r="H212" s="180"/>
      <c r="I212" s="68"/>
    </row>
    <row r="213" spans="1:11" s="69" customFormat="1" ht="12.75" customHeight="1" x14ac:dyDescent="0.25">
      <c r="A213" s="40"/>
      <c r="B213" s="39"/>
      <c r="C213" s="31"/>
      <c r="D213" s="176" t="s">
        <v>173</v>
      </c>
      <c r="E213" s="42"/>
      <c r="F213" s="54"/>
      <c r="G213" s="44"/>
      <c r="H213" s="30"/>
      <c r="I213" s="68"/>
    </row>
    <row r="214" spans="1:11" s="69" customFormat="1" ht="12.75" customHeight="1" x14ac:dyDescent="0.25">
      <c r="A214" s="40"/>
      <c r="B214" s="39"/>
      <c r="C214" s="193"/>
      <c r="D214" s="176" t="s">
        <v>174</v>
      </c>
      <c r="E214" s="194"/>
      <c r="F214" s="64"/>
      <c r="G214" s="65"/>
      <c r="H214" s="83"/>
      <c r="I214" s="68"/>
    </row>
    <row r="215" spans="1:11" s="69" customFormat="1" ht="12.75" customHeight="1" x14ac:dyDescent="0.25">
      <c r="A215" s="40"/>
      <c r="B215" s="39"/>
      <c r="C215" s="193"/>
      <c r="D215" s="176" t="s">
        <v>175</v>
      </c>
      <c r="E215" s="194"/>
      <c r="F215" s="64"/>
      <c r="G215" s="65"/>
      <c r="H215" s="83"/>
      <c r="I215" s="68"/>
    </row>
    <row r="216" spans="1:11" s="69" customFormat="1" ht="12.75" customHeight="1" x14ac:dyDescent="0.25">
      <c r="A216" s="40"/>
      <c r="B216" s="39"/>
      <c r="C216" s="78"/>
      <c r="D216" s="92" t="s">
        <v>176</v>
      </c>
      <c r="E216" s="79"/>
      <c r="F216" s="80">
        <f>SUM(F217:F218)</f>
        <v>5760</v>
      </c>
      <c r="G216" s="80">
        <f>SUM(G217:G218)</f>
        <v>13360</v>
      </c>
      <c r="H216" s="82">
        <v>54720</v>
      </c>
      <c r="I216" s="68"/>
    </row>
    <row r="217" spans="1:11" s="69" customFormat="1" ht="12.75" customHeight="1" x14ac:dyDescent="0.25">
      <c r="A217" s="40"/>
      <c r="B217" s="39"/>
      <c r="C217" s="88">
        <v>4217</v>
      </c>
      <c r="D217" s="53" t="s">
        <v>35</v>
      </c>
      <c r="E217" s="42"/>
      <c r="F217" s="44" t="s">
        <v>12</v>
      </c>
      <c r="G217" s="54">
        <v>13360</v>
      </c>
      <c r="H217" s="54">
        <v>48960</v>
      </c>
      <c r="I217" s="68"/>
      <c r="K217" s="174"/>
    </row>
    <row r="218" spans="1:11" s="69" customFormat="1" ht="12.75" customHeight="1" x14ac:dyDescent="0.25">
      <c r="A218" s="183"/>
      <c r="B218" s="86"/>
      <c r="C218" s="181">
        <v>4219</v>
      </c>
      <c r="D218" s="170" t="s">
        <v>35</v>
      </c>
      <c r="E218" s="203"/>
      <c r="F218" s="47">
        <v>5760</v>
      </c>
      <c r="G218" s="48" t="s">
        <v>12</v>
      </c>
      <c r="H218" s="58">
        <v>5760</v>
      </c>
      <c r="I218" s="68"/>
      <c r="K218" s="174"/>
    </row>
    <row r="219" spans="1:11" s="69" customFormat="1" ht="12" customHeight="1" x14ac:dyDescent="0.25">
      <c r="A219" s="40"/>
      <c r="B219" s="39"/>
      <c r="C219" s="96"/>
      <c r="D219" s="101" t="s">
        <v>177</v>
      </c>
      <c r="E219" s="202"/>
      <c r="F219" s="94"/>
      <c r="G219" s="180"/>
      <c r="H219" s="180"/>
      <c r="I219" s="68"/>
      <c r="K219" s="174"/>
    </row>
    <row r="220" spans="1:11" s="69" customFormat="1" ht="12" customHeight="1" x14ac:dyDescent="0.25">
      <c r="A220" s="40"/>
      <c r="B220" s="39"/>
      <c r="C220" s="31"/>
      <c r="D220" s="176" t="s">
        <v>173</v>
      </c>
      <c r="E220" s="42"/>
      <c r="F220" s="54"/>
      <c r="G220" s="44"/>
      <c r="H220" s="30"/>
      <c r="I220" s="68"/>
    </row>
    <row r="221" spans="1:11" s="69" customFormat="1" ht="12" customHeight="1" x14ac:dyDescent="0.25">
      <c r="A221" s="40"/>
      <c r="B221" s="39"/>
      <c r="C221" s="193"/>
      <c r="D221" s="176" t="s">
        <v>174</v>
      </c>
      <c r="E221" s="194"/>
      <c r="F221" s="64"/>
      <c r="G221" s="65"/>
      <c r="H221" s="83"/>
      <c r="I221" s="68"/>
    </row>
    <row r="222" spans="1:11" s="69" customFormat="1" ht="12" customHeight="1" x14ac:dyDescent="0.25">
      <c r="A222" s="40"/>
      <c r="B222" s="39"/>
      <c r="C222" s="193"/>
      <c r="D222" s="176" t="s">
        <v>175</v>
      </c>
      <c r="E222" s="194"/>
      <c r="F222" s="64"/>
      <c r="G222" s="65"/>
      <c r="H222" s="83"/>
      <c r="I222" s="68"/>
    </row>
    <row r="223" spans="1:11" s="69" customFormat="1" ht="12.75" customHeight="1" x14ac:dyDescent="0.25">
      <c r="A223" s="40"/>
      <c r="B223" s="39"/>
      <c r="C223" s="78"/>
      <c r="D223" s="92" t="s">
        <v>176</v>
      </c>
      <c r="E223" s="79"/>
      <c r="F223" s="80">
        <f>SUM(F224:F231)</f>
        <v>11052</v>
      </c>
      <c r="G223" s="80">
        <f>SUM(G224:G231)</f>
        <v>20052</v>
      </c>
      <c r="H223" s="82">
        <v>105000</v>
      </c>
      <c r="I223" s="68"/>
    </row>
    <row r="224" spans="1:11" s="69" customFormat="1" ht="12.75" customHeight="1" x14ac:dyDescent="0.25">
      <c r="A224" s="40"/>
      <c r="B224" s="39"/>
      <c r="C224" s="66">
        <v>4017</v>
      </c>
      <c r="D224" s="43" t="s">
        <v>42</v>
      </c>
      <c r="E224" s="42"/>
      <c r="F224" s="44" t="s">
        <v>12</v>
      </c>
      <c r="G224" s="54">
        <v>16724</v>
      </c>
      <c r="H224" s="30">
        <v>78348</v>
      </c>
      <c r="I224" s="68"/>
    </row>
    <row r="225" spans="1:9" s="69" customFormat="1" ht="12.75" customHeight="1" x14ac:dyDescent="0.25">
      <c r="A225" s="40"/>
      <c r="B225" s="39"/>
      <c r="C225" s="66">
        <v>4019</v>
      </c>
      <c r="D225" s="43" t="s">
        <v>42</v>
      </c>
      <c r="E225" s="42"/>
      <c r="F225" s="30">
        <v>9217</v>
      </c>
      <c r="G225" s="44" t="s">
        <v>12</v>
      </c>
      <c r="H225" s="30">
        <v>9217</v>
      </c>
      <c r="I225" s="68"/>
    </row>
    <row r="226" spans="1:9" s="69" customFormat="1" ht="12.75" customHeight="1" x14ac:dyDescent="0.25">
      <c r="A226" s="40"/>
      <c r="B226" s="39"/>
      <c r="C226" s="66">
        <v>4117</v>
      </c>
      <c r="D226" s="43" t="s">
        <v>43</v>
      </c>
      <c r="E226" s="42"/>
      <c r="F226" s="44" t="s">
        <v>12</v>
      </c>
      <c r="G226" s="54">
        <v>2919</v>
      </c>
      <c r="H226" s="30">
        <v>13680</v>
      </c>
      <c r="I226" s="68"/>
    </row>
    <row r="227" spans="1:9" s="69" customFormat="1" ht="12.75" customHeight="1" x14ac:dyDescent="0.25">
      <c r="A227" s="40"/>
      <c r="B227" s="39"/>
      <c r="C227" s="66">
        <v>4119</v>
      </c>
      <c r="D227" s="43" t="s">
        <v>43</v>
      </c>
      <c r="E227" s="42"/>
      <c r="F227" s="30">
        <v>1609</v>
      </c>
      <c r="G227" s="44" t="s">
        <v>12</v>
      </c>
      <c r="H227" s="30">
        <v>1609</v>
      </c>
      <c r="I227" s="68"/>
    </row>
    <row r="228" spans="1:9" s="69" customFormat="1" ht="12.75" customHeight="1" x14ac:dyDescent="0.25">
      <c r="A228" s="40"/>
      <c r="B228" s="39"/>
      <c r="C228" s="66">
        <v>4127</v>
      </c>
      <c r="D228" s="43" t="s">
        <v>44</v>
      </c>
      <c r="E228" s="42"/>
      <c r="F228" s="30"/>
      <c r="G228" s="44"/>
      <c r="H228" s="30"/>
      <c r="I228" s="68"/>
    </row>
    <row r="229" spans="1:9" s="69" customFormat="1" ht="12.75" customHeight="1" x14ac:dyDescent="0.25">
      <c r="A229" s="40"/>
      <c r="B229" s="39"/>
      <c r="C229" s="66"/>
      <c r="D229" s="43" t="s">
        <v>45</v>
      </c>
      <c r="E229" s="42"/>
      <c r="F229" s="44" t="s">
        <v>12</v>
      </c>
      <c r="G229" s="54">
        <v>409</v>
      </c>
      <c r="H229" s="30">
        <v>1920</v>
      </c>
      <c r="I229" s="68"/>
    </row>
    <row r="230" spans="1:9" s="69" customFormat="1" ht="12.75" customHeight="1" x14ac:dyDescent="0.25">
      <c r="A230" s="40"/>
      <c r="B230" s="39"/>
      <c r="C230" s="66">
        <v>4129</v>
      </c>
      <c r="D230" s="43" t="s">
        <v>44</v>
      </c>
      <c r="E230" s="89"/>
      <c r="F230" s="30"/>
      <c r="G230" s="44"/>
      <c r="H230" s="30"/>
      <c r="I230" s="68"/>
    </row>
    <row r="231" spans="1:9" s="69" customFormat="1" ht="12.75" customHeight="1" x14ac:dyDescent="0.25">
      <c r="A231" s="40"/>
      <c r="B231" s="39"/>
      <c r="C231" s="66"/>
      <c r="D231" s="43" t="s">
        <v>45</v>
      </c>
      <c r="E231" s="89"/>
      <c r="F231" s="30">
        <v>226</v>
      </c>
      <c r="G231" s="44" t="s">
        <v>12</v>
      </c>
      <c r="H231" s="30">
        <v>226</v>
      </c>
      <c r="I231" s="68"/>
    </row>
    <row r="232" spans="1:9" s="69" customFormat="1" ht="12" customHeight="1" x14ac:dyDescent="0.25">
      <c r="A232" s="40"/>
      <c r="B232" s="39"/>
      <c r="C232" s="96"/>
      <c r="D232" s="101" t="s">
        <v>178</v>
      </c>
      <c r="E232" s="202"/>
      <c r="F232" s="94"/>
      <c r="G232" s="180"/>
      <c r="H232" s="180"/>
      <c r="I232" s="68"/>
    </row>
    <row r="233" spans="1:9" s="69" customFormat="1" ht="12" customHeight="1" x14ac:dyDescent="0.25">
      <c r="A233" s="40"/>
      <c r="B233" s="39"/>
      <c r="C233" s="31"/>
      <c r="D233" s="176" t="s">
        <v>173</v>
      </c>
      <c r="E233" s="42"/>
      <c r="F233" s="54"/>
      <c r="G233" s="44"/>
      <c r="H233" s="30"/>
      <c r="I233" s="68"/>
    </row>
    <row r="234" spans="1:9" s="69" customFormat="1" ht="12" customHeight="1" x14ac:dyDescent="0.25">
      <c r="A234" s="40"/>
      <c r="B234" s="39"/>
      <c r="C234" s="193"/>
      <c r="D234" s="176" t="s">
        <v>174</v>
      </c>
      <c r="E234" s="194"/>
      <c r="F234" s="64"/>
      <c r="G234" s="65"/>
      <c r="H234" s="83"/>
      <c r="I234" s="68"/>
    </row>
    <row r="235" spans="1:9" s="69" customFormat="1" ht="12" customHeight="1" x14ac:dyDescent="0.25">
      <c r="A235" s="40"/>
      <c r="B235" s="39"/>
      <c r="C235" s="193"/>
      <c r="D235" s="176" t="s">
        <v>175</v>
      </c>
      <c r="E235" s="194"/>
      <c r="F235" s="64"/>
      <c r="G235" s="65"/>
      <c r="H235" s="83"/>
      <c r="I235" s="68"/>
    </row>
    <row r="236" spans="1:9" s="69" customFormat="1" ht="12.75" customHeight="1" x14ac:dyDescent="0.25">
      <c r="A236" s="40"/>
      <c r="B236" s="39"/>
      <c r="C236" s="78"/>
      <c r="D236" s="92" t="s">
        <v>176</v>
      </c>
      <c r="E236" s="79"/>
      <c r="F236" s="80">
        <f>SUM(F237:F244)</f>
        <v>11685</v>
      </c>
      <c r="G236" s="80">
        <f>SUM(G237:G244)</f>
        <v>32685</v>
      </c>
      <c r="H236" s="82">
        <v>111000</v>
      </c>
      <c r="I236" s="68"/>
    </row>
    <row r="237" spans="1:9" s="69" customFormat="1" ht="12.75" customHeight="1" x14ac:dyDescent="0.25">
      <c r="A237" s="40"/>
      <c r="B237" s="39"/>
      <c r="C237" s="66">
        <v>4017</v>
      </c>
      <c r="D237" s="43" t="s">
        <v>42</v>
      </c>
      <c r="E237" s="42"/>
      <c r="F237" s="44" t="s">
        <v>12</v>
      </c>
      <c r="G237" s="54">
        <v>27263</v>
      </c>
      <c r="H237" s="30">
        <v>82826</v>
      </c>
      <c r="I237" s="68"/>
    </row>
    <row r="238" spans="1:9" s="69" customFormat="1" ht="12.75" customHeight="1" x14ac:dyDescent="0.25">
      <c r="A238" s="40"/>
      <c r="B238" s="39"/>
      <c r="C238" s="66">
        <v>4019</v>
      </c>
      <c r="D238" s="43" t="s">
        <v>42</v>
      </c>
      <c r="E238" s="42"/>
      <c r="F238" s="30">
        <v>9744</v>
      </c>
      <c r="G238" s="44" t="s">
        <v>12</v>
      </c>
      <c r="H238" s="30">
        <v>9744</v>
      </c>
      <c r="I238" s="68"/>
    </row>
    <row r="239" spans="1:9" s="69" customFormat="1" ht="12.75" customHeight="1" x14ac:dyDescent="0.25">
      <c r="A239" s="40"/>
      <c r="B239" s="39"/>
      <c r="C239" s="66">
        <v>4117</v>
      </c>
      <c r="D239" s="43" t="s">
        <v>43</v>
      </c>
      <c r="E239" s="42"/>
      <c r="F239" s="44" t="s">
        <v>12</v>
      </c>
      <c r="G239" s="54">
        <v>4761</v>
      </c>
      <c r="H239" s="30">
        <v>14460</v>
      </c>
      <c r="I239" s="68"/>
    </row>
    <row r="240" spans="1:9" s="69" customFormat="1" ht="12.75" customHeight="1" x14ac:dyDescent="0.25">
      <c r="A240" s="40"/>
      <c r="B240" s="39"/>
      <c r="C240" s="66">
        <v>4119</v>
      </c>
      <c r="D240" s="43" t="s">
        <v>43</v>
      </c>
      <c r="E240" s="42"/>
      <c r="F240" s="30">
        <v>1702</v>
      </c>
      <c r="G240" s="44" t="s">
        <v>12</v>
      </c>
      <c r="H240" s="30">
        <v>1702</v>
      </c>
      <c r="I240" s="68"/>
    </row>
    <row r="241" spans="1:9" s="69" customFormat="1" ht="12.75" customHeight="1" x14ac:dyDescent="0.25">
      <c r="A241" s="40"/>
      <c r="B241" s="39"/>
      <c r="C241" s="66">
        <v>4127</v>
      </c>
      <c r="D241" s="43" t="s">
        <v>44</v>
      </c>
      <c r="E241" s="42"/>
      <c r="F241" s="30"/>
      <c r="G241" s="44"/>
      <c r="H241" s="30"/>
      <c r="I241" s="68"/>
    </row>
    <row r="242" spans="1:9" s="69" customFormat="1" ht="12.75" customHeight="1" x14ac:dyDescent="0.25">
      <c r="A242" s="40"/>
      <c r="B242" s="39"/>
      <c r="C242" s="66"/>
      <c r="D242" s="43" t="s">
        <v>45</v>
      </c>
      <c r="E242" s="42"/>
      <c r="F242" s="44" t="s">
        <v>12</v>
      </c>
      <c r="G242" s="54">
        <v>661</v>
      </c>
      <c r="H242" s="30">
        <v>2029</v>
      </c>
      <c r="I242" s="68"/>
    </row>
    <row r="243" spans="1:9" s="69" customFormat="1" ht="12.75" customHeight="1" x14ac:dyDescent="0.25">
      <c r="A243" s="40"/>
      <c r="B243" s="39"/>
      <c r="C243" s="66">
        <v>4129</v>
      </c>
      <c r="D243" s="43" t="s">
        <v>44</v>
      </c>
      <c r="E243" s="89"/>
      <c r="F243" s="30"/>
      <c r="G243" s="44"/>
      <c r="H243" s="30"/>
      <c r="I243" s="68"/>
    </row>
    <row r="244" spans="1:9" s="69" customFormat="1" ht="12.75" customHeight="1" x14ac:dyDescent="0.25">
      <c r="A244" s="40"/>
      <c r="B244" s="39"/>
      <c r="C244" s="66"/>
      <c r="D244" s="43" t="s">
        <v>45</v>
      </c>
      <c r="E244" s="89"/>
      <c r="F244" s="30">
        <v>239</v>
      </c>
      <c r="G244" s="44" t="s">
        <v>12</v>
      </c>
      <c r="H244" s="30">
        <v>239</v>
      </c>
      <c r="I244" s="68"/>
    </row>
    <row r="245" spans="1:9" s="69" customFormat="1" ht="12.75" customHeight="1" thickBot="1" x14ac:dyDescent="0.3">
      <c r="A245" s="204">
        <v>853</v>
      </c>
      <c r="B245" s="204"/>
      <c r="C245" s="204"/>
      <c r="D245" s="205" t="s">
        <v>179</v>
      </c>
      <c r="E245" s="206"/>
      <c r="F245" s="207" t="s">
        <v>12</v>
      </c>
      <c r="G245" s="90">
        <f>SUM(G246)</f>
        <v>65000</v>
      </c>
      <c r="H245" s="90">
        <v>8131721</v>
      </c>
      <c r="I245" s="68"/>
    </row>
    <row r="246" spans="1:9" s="69" customFormat="1" ht="12.75" customHeight="1" thickTop="1" x14ac:dyDescent="0.25">
      <c r="A246" s="23"/>
      <c r="B246" s="70">
        <v>85395</v>
      </c>
      <c r="C246" s="208"/>
      <c r="D246" s="170" t="s">
        <v>18</v>
      </c>
      <c r="E246" s="209"/>
      <c r="F246" s="73" t="s">
        <v>12</v>
      </c>
      <c r="G246" s="105">
        <f>SUM(G247)</f>
        <v>65000</v>
      </c>
      <c r="H246" s="105">
        <v>4457664</v>
      </c>
      <c r="I246" s="68"/>
    </row>
    <row r="247" spans="1:9" s="69" customFormat="1" ht="12.75" customHeight="1" x14ac:dyDescent="0.25">
      <c r="A247" s="63"/>
      <c r="B247" s="57"/>
      <c r="C247" s="78"/>
      <c r="D247" s="199" t="s">
        <v>166</v>
      </c>
      <c r="E247" s="79"/>
      <c r="F247" s="81" t="s">
        <v>12</v>
      </c>
      <c r="G247" s="80">
        <f>SUM(G248:G250)</f>
        <v>65000</v>
      </c>
      <c r="H247" s="82">
        <v>3142180</v>
      </c>
      <c r="I247" s="68"/>
    </row>
    <row r="248" spans="1:9" s="69" customFormat="1" ht="12.75" customHeight="1" x14ac:dyDescent="0.25">
      <c r="A248" s="63"/>
      <c r="B248" s="57"/>
      <c r="C248" s="52" t="s">
        <v>34</v>
      </c>
      <c r="D248" s="53" t="s">
        <v>35</v>
      </c>
      <c r="E248" s="173"/>
      <c r="F248" s="63" t="s">
        <v>12</v>
      </c>
      <c r="G248" s="62">
        <v>25000</v>
      </c>
      <c r="H248" s="76">
        <v>126945</v>
      </c>
      <c r="I248" s="68"/>
    </row>
    <row r="249" spans="1:9" s="69" customFormat="1" ht="12.75" customHeight="1" x14ac:dyDescent="0.25">
      <c r="A249" s="63"/>
      <c r="B249" s="57"/>
      <c r="C249" s="102">
        <v>4220</v>
      </c>
      <c r="D249" s="103" t="s">
        <v>167</v>
      </c>
      <c r="E249" s="42"/>
      <c r="F249" s="63" t="s">
        <v>12</v>
      </c>
      <c r="G249" s="62">
        <v>30000</v>
      </c>
      <c r="H249" s="62">
        <v>740000</v>
      </c>
      <c r="I249" s="68"/>
    </row>
    <row r="250" spans="1:9" s="69" customFormat="1" ht="12.75" customHeight="1" x14ac:dyDescent="0.25">
      <c r="A250" s="63"/>
      <c r="B250" s="57"/>
      <c r="C250" s="66">
        <v>4530</v>
      </c>
      <c r="D250" s="43" t="s">
        <v>168</v>
      </c>
      <c r="E250" s="42"/>
      <c r="F250" s="63" t="s">
        <v>12</v>
      </c>
      <c r="G250" s="62">
        <v>10000</v>
      </c>
      <c r="H250" s="76">
        <v>110000</v>
      </c>
      <c r="I250" s="68"/>
    </row>
    <row r="251" spans="1:9" s="69" customFormat="1" ht="12.75" customHeight="1" thickBot="1" x14ac:dyDescent="0.3">
      <c r="A251" s="39">
        <v>854</v>
      </c>
      <c r="B251" s="39"/>
      <c r="C251" s="40"/>
      <c r="D251" s="41" t="s">
        <v>27</v>
      </c>
      <c r="E251" s="55"/>
      <c r="F251" s="38" t="s">
        <v>12</v>
      </c>
      <c r="G251" s="37">
        <f>SUM(G253,G256,G259)</f>
        <v>18798</v>
      </c>
      <c r="H251" s="37">
        <v>18874810</v>
      </c>
      <c r="I251" s="109"/>
    </row>
    <row r="252" spans="1:9" s="69" customFormat="1" ht="12.75" customHeight="1" thickTop="1" x14ac:dyDescent="0.25">
      <c r="A252" s="39"/>
      <c r="B252" s="66">
        <v>85406</v>
      </c>
      <c r="C252" s="66"/>
      <c r="D252" s="43" t="s">
        <v>180</v>
      </c>
      <c r="E252" s="55"/>
      <c r="F252" s="23"/>
      <c r="G252" s="39"/>
      <c r="H252" s="39"/>
      <c r="I252" s="68"/>
    </row>
    <row r="253" spans="1:9" s="69" customFormat="1" ht="12.75" customHeight="1" x14ac:dyDescent="0.25">
      <c r="A253" s="84"/>
      <c r="B253" s="66"/>
      <c r="C253" s="31"/>
      <c r="D253" s="67" t="s">
        <v>181</v>
      </c>
      <c r="E253" s="77"/>
      <c r="F253" s="48" t="s">
        <v>12</v>
      </c>
      <c r="G253" s="47">
        <f>SUM(G254)</f>
        <v>214</v>
      </c>
      <c r="H253" s="47">
        <v>3740711</v>
      </c>
      <c r="I253" s="68"/>
    </row>
    <row r="254" spans="1:9" s="69" customFormat="1" ht="12.75" customHeight="1" x14ac:dyDescent="0.25">
      <c r="A254" s="63"/>
      <c r="B254" s="39"/>
      <c r="C254" s="31"/>
      <c r="D254" s="49" t="s">
        <v>16</v>
      </c>
      <c r="E254" s="171"/>
      <c r="F254" s="210" t="s">
        <v>12</v>
      </c>
      <c r="G254" s="172">
        <f>SUM(G255:G255)</f>
        <v>214</v>
      </c>
      <c r="H254" s="106">
        <v>3605977</v>
      </c>
      <c r="I254" s="68"/>
    </row>
    <row r="255" spans="1:9" s="69" customFormat="1" ht="12.75" customHeight="1" x14ac:dyDescent="0.25">
      <c r="A255" s="63"/>
      <c r="B255" s="39"/>
      <c r="C255" s="52" t="s">
        <v>34</v>
      </c>
      <c r="D255" s="53" t="s">
        <v>35</v>
      </c>
      <c r="E255" s="173"/>
      <c r="F255" s="63" t="s">
        <v>12</v>
      </c>
      <c r="G255" s="62">
        <v>214</v>
      </c>
      <c r="H255" s="76">
        <v>22850</v>
      </c>
      <c r="I255" s="68"/>
    </row>
    <row r="256" spans="1:9" s="69" customFormat="1" ht="12.75" customHeight="1" x14ac:dyDescent="0.25">
      <c r="A256" s="63"/>
      <c r="B256" s="57">
        <v>85410</v>
      </c>
      <c r="C256" s="31"/>
      <c r="D256" s="67" t="s">
        <v>28</v>
      </c>
      <c r="E256" s="77"/>
      <c r="F256" s="48" t="s">
        <v>12</v>
      </c>
      <c r="G256" s="47">
        <f>SUM(G257)</f>
        <v>3844</v>
      </c>
      <c r="H256" s="47">
        <v>2979912</v>
      </c>
      <c r="I256" s="68"/>
    </row>
    <row r="257" spans="1:9" s="69" customFormat="1" ht="12.75" customHeight="1" x14ac:dyDescent="0.25">
      <c r="A257" s="63"/>
      <c r="B257" s="57"/>
      <c r="C257" s="31"/>
      <c r="D257" s="49" t="s">
        <v>16</v>
      </c>
      <c r="E257" s="171"/>
      <c r="F257" s="210" t="s">
        <v>12</v>
      </c>
      <c r="G257" s="172">
        <f>SUM(G258:G258)</f>
        <v>3844</v>
      </c>
      <c r="H257" s="106">
        <v>2217610</v>
      </c>
      <c r="I257" s="68"/>
    </row>
    <row r="258" spans="1:9" s="69" customFormat="1" ht="12.75" customHeight="1" x14ac:dyDescent="0.25">
      <c r="A258" s="63"/>
      <c r="B258" s="57"/>
      <c r="C258" s="88">
        <v>4210</v>
      </c>
      <c r="D258" s="53" t="s">
        <v>35</v>
      </c>
      <c r="E258" s="93"/>
      <c r="F258" s="63" t="s">
        <v>12</v>
      </c>
      <c r="G258" s="62">
        <v>3844</v>
      </c>
      <c r="H258" s="76">
        <v>33866</v>
      </c>
      <c r="I258" s="68"/>
    </row>
    <row r="259" spans="1:9" s="69" customFormat="1" ht="12.75" customHeight="1" x14ac:dyDescent="0.25">
      <c r="A259" s="63"/>
      <c r="B259" s="57">
        <v>85420</v>
      </c>
      <c r="C259" s="66"/>
      <c r="D259" s="67" t="s">
        <v>107</v>
      </c>
      <c r="E259" s="71"/>
      <c r="F259" s="48" t="s">
        <v>12</v>
      </c>
      <c r="G259" s="58">
        <f>SUM(G260)</f>
        <v>14740</v>
      </c>
      <c r="H259" s="47">
        <v>4246408</v>
      </c>
      <c r="I259" s="68"/>
    </row>
    <row r="260" spans="1:9" s="69" customFormat="1" ht="12.75" customHeight="1" x14ac:dyDescent="0.25">
      <c r="A260" s="63"/>
      <c r="B260" s="57"/>
      <c r="C260" s="31"/>
      <c r="D260" s="49" t="s">
        <v>16</v>
      </c>
      <c r="E260" s="59"/>
      <c r="F260" s="51" t="s">
        <v>12</v>
      </c>
      <c r="G260" s="50">
        <f>SUM(G261)</f>
        <v>14740</v>
      </c>
      <c r="H260" s="50">
        <v>4246408</v>
      </c>
      <c r="I260" s="68"/>
    </row>
    <row r="261" spans="1:9" s="69" customFormat="1" ht="12.75" customHeight="1" x14ac:dyDescent="0.25">
      <c r="A261" s="63"/>
      <c r="B261" s="57"/>
      <c r="C261" s="52" t="s">
        <v>34</v>
      </c>
      <c r="D261" s="53" t="s">
        <v>35</v>
      </c>
      <c r="E261" s="87"/>
      <c r="F261" s="63" t="s">
        <v>12</v>
      </c>
      <c r="G261" s="62">
        <v>14740</v>
      </c>
      <c r="H261" s="62">
        <v>173499</v>
      </c>
      <c r="I261" s="68"/>
    </row>
    <row r="262" spans="1:9" s="69" customFormat="1" ht="12.75" customHeight="1" thickBot="1" x14ac:dyDescent="0.3">
      <c r="A262" s="39">
        <v>855</v>
      </c>
      <c r="B262" s="39"/>
      <c r="C262" s="40"/>
      <c r="D262" s="41" t="s">
        <v>29</v>
      </c>
      <c r="E262" s="55"/>
      <c r="F262" s="38" t="s">
        <v>12</v>
      </c>
      <c r="G262" s="56">
        <f>SUM(G263,G267)</f>
        <v>62579</v>
      </c>
      <c r="H262" s="37">
        <v>20545534</v>
      </c>
      <c r="I262" s="109"/>
    </row>
    <row r="263" spans="1:9" s="69" customFormat="1" ht="12.75" customHeight="1" thickTop="1" x14ac:dyDescent="0.25">
      <c r="A263" s="39"/>
      <c r="B263" s="57">
        <v>85505</v>
      </c>
      <c r="C263" s="31"/>
      <c r="D263" s="45" t="s">
        <v>145</v>
      </c>
      <c r="E263" s="71"/>
      <c r="F263" s="48" t="s">
        <v>12</v>
      </c>
      <c r="G263" s="58">
        <f>SUM(G264)</f>
        <v>12579</v>
      </c>
      <c r="H263" s="58">
        <v>3924986</v>
      </c>
      <c r="I263" s="109"/>
    </row>
    <row r="264" spans="1:9" s="69" customFormat="1" ht="12.75" customHeight="1" x14ac:dyDescent="0.25">
      <c r="A264" s="39"/>
      <c r="B264" s="57"/>
      <c r="C264" s="31"/>
      <c r="D264" s="184" t="s">
        <v>146</v>
      </c>
      <c r="E264" s="185"/>
      <c r="F264" s="211" t="s">
        <v>12</v>
      </c>
      <c r="G264" s="186">
        <f>SUM(G265:G266)</f>
        <v>12579</v>
      </c>
      <c r="H264" s="187">
        <v>3924986</v>
      </c>
      <c r="I264" s="109"/>
    </row>
    <row r="265" spans="1:9" s="69" customFormat="1" ht="12.75" customHeight="1" x14ac:dyDescent="0.25">
      <c r="A265" s="39"/>
      <c r="B265" s="57"/>
      <c r="C265" s="66">
        <v>3020</v>
      </c>
      <c r="D265" s="103" t="s">
        <v>127</v>
      </c>
      <c r="E265" s="87"/>
      <c r="F265" s="63" t="s">
        <v>12</v>
      </c>
      <c r="G265" s="62">
        <v>4553</v>
      </c>
      <c r="H265" s="76">
        <v>20912</v>
      </c>
      <c r="I265" s="109"/>
    </row>
    <row r="266" spans="1:9" s="69" customFormat="1" ht="12.75" customHeight="1" x14ac:dyDescent="0.25">
      <c r="A266" s="39"/>
      <c r="B266" s="57"/>
      <c r="C266" s="52" t="s">
        <v>34</v>
      </c>
      <c r="D266" s="53" t="s">
        <v>35</v>
      </c>
      <c r="E266" s="87"/>
      <c r="F266" s="63" t="s">
        <v>12</v>
      </c>
      <c r="G266" s="62">
        <v>8026</v>
      </c>
      <c r="H266" s="76">
        <v>100862</v>
      </c>
      <c r="I266" s="109"/>
    </row>
    <row r="267" spans="1:9" s="69" customFormat="1" ht="12.75" customHeight="1" x14ac:dyDescent="0.25">
      <c r="A267" s="63"/>
      <c r="B267" s="57">
        <v>85510</v>
      </c>
      <c r="C267" s="66"/>
      <c r="D267" s="45" t="s">
        <v>96</v>
      </c>
      <c r="E267" s="71"/>
      <c r="F267" s="48" t="s">
        <v>12</v>
      </c>
      <c r="G267" s="58">
        <f>SUM(G268,G274,G280)</f>
        <v>50000</v>
      </c>
      <c r="H267" s="47">
        <v>9140688</v>
      </c>
      <c r="I267" s="68"/>
    </row>
    <row r="268" spans="1:9" s="69" customFormat="1" ht="12.75" customHeight="1" x14ac:dyDescent="0.25">
      <c r="A268" s="63"/>
      <c r="B268" s="57"/>
      <c r="C268" s="31"/>
      <c r="D268" s="49" t="s">
        <v>97</v>
      </c>
      <c r="E268" s="59"/>
      <c r="F268" s="51" t="s">
        <v>12</v>
      </c>
      <c r="G268" s="60">
        <f>SUM(G269:G272)</f>
        <v>22000</v>
      </c>
      <c r="H268" s="82">
        <v>3108104</v>
      </c>
      <c r="I268" s="68"/>
    </row>
    <row r="269" spans="1:9" s="69" customFormat="1" ht="12.75" customHeight="1" x14ac:dyDescent="0.25">
      <c r="A269" s="63"/>
      <c r="B269" s="57"/>
      <c r="C269" s="66">
        <v>3020</v>
      </c>
      <c r="D269" s="103" t="s">
        <v>127</v>
      </c>
      <c r="E269" s="87"/>
      <c r="F269" s="63" t="s">
        <v>12</v>
      </c>
      <c r="G269" s="62">
        <v>2500</v>
      </c>
      <c r="H269" s="62">
        <v>2740</v>
      </c>
      <c r="I269" s="68"/>
    </row>
    <row r="270" spans="1:9" s="69" customFormat="1" ht="12.75" customHeight="1" x14ac:dyDescent="0.25">
      <c r="A270" s="63"/>
      <c r="B270" s="57"/>
      <c r="C270" s="88">
        <v>4210</v>
      </c>
      <c r="D270" s="53" t="s">
        <v>35</v>
      </c>
      <c r="E270" s="87"/>
      <c r="F270" s="63" t="s">
        <v>12</v>
      </c>
      <c r="G270" s="62">
        <v>16500</v>
      </c>
      <c r="H270" s="62">
        <v>130862</v>
      </c>
      <c r="I270" s="68"/>
    </row>
    <row r="271" spans="1:9" s="69" customFormat="1" ht="12.75" customHeight="1" x14ac:dyDescent="0.25">
      <c r="A271" s="63"/>
      <c r="B271" s="57"/>
      <c r="C271" s="31" t="s">
        <v>129</v>
      </c>
      <c r="D271" s="75" t="s">
        <v>130</v>
      </c>
      <c r="E271" s="87"/>
      <c r="F271" s="63"/>
      <c r="G271" s="62"/>
      <c r="H271" s="62"/>
      <c r="I271" s="68"/>
    </row>
    <row r="272" spans="1:9" s="69" customFormat="1" ht="12.75" customHeight="1" x14ac:dyDescent="0.25">
      <c r="A272" s="63"/>
      <c r="B272" s="57"/>
      <c r="C272" s="31"/>
      <c r="D272" s="75" t="s">
        <v>131</v>
      </c>
      <c r="E272" s="87"/>
      <c r="F272" s="63" t="s">
        <v>12</v>
      </c>
      <c r="G272" s="62">
        <v>3000</v>
      </c>
      <c r="H272" s="62">
        <v>15000</v>
      </c>
      <c r="I272" s="68"/>
    </row>
    <row r="273" spans="1:9" s="69" customFormat="1" ht="12.75" customHeight="1" x14ac:dyDescent="0.25">
      <c r="A273" s="63"/>
      <c r="B273" s="57"/>
      <c r="C273" s="66"/>
      <c r="D273" s="200" t="s">
        <v>169</v>
      </c>
      <c r="E273" s="61"/>
      <c r="F273" s="44"/>
      <c r="G273" s="54"/>
      <c r="H273" s="30"/>
      <c r="I273" s="68"/>
    </row>
    <row r="274" spans="1:9" s="69" customFormat="1" ht="12.75" customHeight="1" x14ac:dyDescent="0.25">
      <c r="A274" s="63"/>
      <c r="B274" s="57"/>
      <c r="C274" s="31"/>
      <c r="D274" s="49" t="s">
        <v>170</v>
      </c>
      <c r="E274" s="59"/>
      <c r="F274" s="51" t="s">
        <v>12</v>
      </c>
      <c r="G274" s="60">
        <f>SUM(G275:G278)</f>
        <v>17300</v>
      </c>
      <c r="H274" s="82">
        <v>1822880</v>
      </c>
      <c r="I274" s="68"/>
    </row>
    <row r="275" spans="1:9" s="69" customFormat="1" ht="12.75" customHeight="1" x14ac:dyDescent="0.25">
      <c r="A275" s="73"/>
      <c r="B275" s="99"/>
      <c r="C275" s="181">
        <v>4210</v>
      </c>
      <c r="D275" s="170" t="s">
        <v>35</v>
      </c>
      <c r="E275" s="100"/>
      <c r="F275" s="73" t="s">
        <v>12</v>
      </c>
      <c r="G275" s="72">
        <v>10000</v>
      </c>
      <c r="H275" s="105">
        <v>60310</v>
      </c>
      <c r="I275" s="68"/>
    </row>
    <row r="276" spans="1:9" s="69" customFormat="1" ht="12.75" customHeight="1" x14ac:dyDescent="0.25">
      <c r="A276" s="63"/>
      <c r="B276" s="57"/>
      <c r="C276" s="102">
        <v>4220</v>
      </c>
      <c r="D276" s="103" t="s">
        <v>167</v>
      </c>
      <c r="E276" s="87"/>
      <c r="F276" s="63" t="s">
        <v>12</v>
      </c>
      <c r="G276" s="62">
        <v>3300</v>
      </c>
      <c r="H276" s="76">
        <v>71315</v>
      </c>
      <c r="I276" s="68"/>
    </row>
    <row r="277" spans="1:9" s="69" customFormat="1" ht="12.75" customHeight="1" x14ac:dyDescent="0.25">
      <c r="A277" s="63"/>
      <c r="B277" s="57"/>
      <c r="C277" s="31" t="s">
        <v>129</v>
      </c>
      <c r="D277" s="75" t="s">
        <v>130</v>
      </c>
      <c r="E277" s="87"/>
      <c r="F277" s="63"/>
      <c r="G277" s="62"/>
      <c r="H277" s="76"/>
      <c r="I277" s="68"/>
    </row>
    <row r="278" spans="1:9" s="69" customFormat="1" ht="12.75" customHeight="1" x14ac:dyDescent="0.25">
      <c r="A278" s="63"/>
      <c r="B278" s="57"/>
      <c r="C278" s="31"/>
      <c r="D278" s="75" t="s">
        <v>131</v>
      </c>
      <c r="E278" s="87"/>
      <c r="F278" s="63" t="s">
        <v>12</v>
      </c>
      <c r="G278" s="62">
        <v>4000</v>
      </c>
      <c r="H278" s="62">
        <v>18000</v>
      </c>
      <c r="I278" s="68"/>
    </row>
    <row r="279" spans="1:9" s="69" customFormat="1" ht="12.75" customHeight="1" x14ac:dyDescent="0.25">
      <c r="A279" s="63"/>
      <c r="B279" s="57"/>
      <c r="C279" s="66"/>
      <c r="D279" s="200" t="s">
        <v>171</v>
      </c>
      <c r="E279" s="61"/>
      <c r="F279" s="44"/>
      <c r="G279" s="54"/>
      <c r="H279" s="30"/>
      <c r="I279" s="68"/>
    </row>
    <row r="280" spans="1:9" s="69" customFormat="1" ht="12.75" customHeight="1" x14ac:dyDescent="0.25">
      <c r="A280" s="63"/>
      <c r="B280" s="57"/>
      <c r="C280" s="31"/>
      <c r="D280" s="49" t="s">
        <v>170</v>
      </c>
      <c r="E280" s="59"/>
      <c r="F280" s="51" t="s">
        <v>12</v>
      </c>
      <c r="G280" s="60">
        <f>SUM(G281:G284)</f>
        <v>10700</v>
      </c>
      <c r="H280" s="82">
        <v>1289286</v>
      </c>
      <c r="I280" s="68"/>
    </row>
    <row r="281" spans="1:9" s="69" customFormat="1" ht="12.75" customHeight="1" x14ac:dyDescent="0.25">
      <c r="A281" s="63"/>
      <c r="B281" s="57"/>
      <c r="C281" s="88">
        <v>4210</v>
      </c>
      <c r="D281" s="53" t="s">
        <v>35</v>
      </c>
      <c r="E281" s="87"/>
      <c r="F281" s="63" t="s">
        <v>12</v>
      </c>
      <c r="G281" s="62">
        <v>6000</v>
      </c>
      <c r="H281" s="76">
        <v>29091</v>
      </c>
      <c r="I281" s="68"/>
    </row>
    <row r="282" spans="1:9" s="69" customFormat="1" ht="12.75" customHeight="1" x14ac:dyDescent="0.25">
      <c r="A282" s="63"/>
      <c r="B282" s="57"/>
      <c r="C282" s="102">
        <v>4220</v>
      </c>
      <c r="D282" s="103" t="s">
        <v>167</v>
      </c>
      <c r="E282" s="87"/>
      <c r="F282" s="63" t="s">
        <v>12</v>
      </c>
      <c r="G282" s="62">
        <v>1700</v>
      </c>
      <c r="H282" s="76">
        <v>51210</v>
      </c>
      <c r="I282" s="68"/>
    </row>
    <row r="283" spans="1:9" s="69" customFormat="1" ht="12.75" customHeight="1" x14ac:dyDescent="0.25">
      <c r="A283" s="63"/>
      <c r="B283" s="57"/>
      <c r="C283" s="31" t="s">
        <v>129</v>
      </c>
      <c r="D283" s="75" t="s">
        <v>130</v>
      </c>
      <c r="E283" s="87"/>
      <c r="F283" s="63" t="s">
        <v>182</v>
      </c>
      <c r="G283" s="62"/>
      <c r="H283" s="76"/>
      <c r="I283" s="68"/>
    </row>
    <row r="284" spans="1:9" s="69" customFormat="1" ht="12.75" customHeight="1" x14ac:dyDescent="0.25">
      <c r="A284" s="63"/>
      <c r="B284" s="57"/>
      <c r="C284" s="31"/>
      <c r="D284" s="75" t="s">
        <v>131</v>
      </c>
      <c r="E284" s="87"/>
      <c r="F284" s="63" t="s">
        <v>12</v>
      </c>
      <c r="G284" s="62">
        <v>3000</v>
      </c>
      <c r="H284" s="62">
        <v>6000</v>
      </c>
      <c r="I284" s="68"/>
    </row>
    <row r="285" spans="1:9" s="69" customFormat="1" ht="12.75" customHeight="1" thickBot="1" x14ac:dyDescent="0.3">
      <c r="A285" s="39">
        <v>900</v>
      </c>
      <c r="B285" s="39"/>
      <c r="C285" s="40"/>
      <c r="D285" s="41" t="s">
        <v>46</v>
      </c>
      <c r="E285" s="55"/>
      <c r="F285" s="38" t="s">
        <v>12</v>
      </c>
      <c r="G285" s="56">
        <f>SUM(G286,G289)</f>
        <v>18596</v>
      </c>
      <c r="H285" s="37">
        <v>51491689</v>
      </c>
      <c r="I285" s="109"/>
    </row>
    <row r="286" spans="1:9" s="69" customFormat="1" ht="12.75" customHeight="1" thickTop="1" x14ac:dyDescent="0.25">
      <c r="A286" s="39"/>
      <c r="B286" s="57">
        <v>90002</v>
      </c>
      <c r="C286" s="40"/>
      <c r="D286" s="104" t="s">
        <v>183</v>
      </c>
      <c r="E286" s="46"/>
      <c r="F286" s="48" t="s">
        <v>12</v>
      </c>
      <c r="G286" s="58">
        <f t="shared" ref="G286:G287" si="1">SUM(G287)</f>
        <v>14793</v>
      </c>
      <c r="H286" s="47">
        <v>29909449</v>
      </c>
      <c r="I286" s="68"/>
    </row>
    <row r="287" spans="1:9" s="69" customFormat="1" ht="12.75" customHeight="1" x14ac:dyDescent="0.25">
      <c r="A287" s="39"/>
      <c r="B287" s="57"/>
      <c r="C287" s="31"/>
      <c r="D287" s="74" t="s">
        <v>47</v>
      </c>
      <c r="E287" s="59"/>
      <c r="F287" s="51" t="s">
        <v>12</v>
      </c>
      <c r="G287" s="60">
        <f t="shared" si="1"/>
        <v>14793</v>
      </c>
      <c r="H287" s="50">
        <v>29020000</v>
      </c>
      <c r="I287" s="68"/>
    </row>
    <row r="288" spans="1:9" s="69" customFormat="1" ht="12" customHeight="1" x14ac:dyDescent="0.25">
      <c r="A288" s="39"/>
      <c r="B288" s="57"/>
      <c r="C288" s="66">
        <v>4300</v>
      </c>
      <c r="D288" s="43" t="s">
        <v>37</v>
      </c>
      <c r="E288" s="42"/>
      <c r="F288" s="63" t="s">
        <v>12</v>
      </c>
      <c r="G288" s="62">
        <v>14793</v>
      </c>
      <c r="H288" s="76">
        <v>29000000</v>
      </c>
      <c r="I288" s="68"/>
    </row>
    <row r="289" spans="1:9" s="69" customFormat="1" ht="12" customHeight="1" x14ac:dyDescent="0.25">
      <c r="A289" s="39"/>
      <c r="B289" s="57">
        <v>90095</v>
      </c>
      <c r="C289" s="40"/>
      <c r="D289" s="167" t="s">
        <v>18</v>
      </c>
      <c r="E289" s="108"/>
      <c r="F289" s="48" t="s">
        <v>12</v>
      </c>
      <c r="G289" s="58">
        <f>SUM(G290)</f>
        <v>3803</v>
      </c>
      <c r="H289" s="47">
        <v>9876782</v>
      </c>
      <c r="I289" s="68"/>
    </row>
    <row r="290" spans="1:9" s="69" customFormat="1" ht="12" customHeight="1" x14ac:dyDescent="0.25">
      <c r="A290" s="39"/>
      <c r="B290" s="57"/>
      <c r="C290" s="66"/>
      <c r="D290" s="49" t="s">
        <v>48</v>
      </c>
      <c r="E290" s="59"/>
      <c r="F290" s="51" t="s">
        <v>12</v>
      </c>
      <c r="G290" s="60">
        <f>SUM(G291:G291)</f>
        <v>3803</v>
      </c>
      <c r="H290" s="60">
        <v>4270412</v>
      </c>
      <c r="I290" s="68"/>
    </row>
    <row r="291" spans="1:9" s="69" customFormat="1" ht="12" customHeight="1" x14ac:dyDescent="0.25">
      <c r="A291" s="39"/>
      <c r="B291" s="57"/>
      <c r="C291" s="88">
        <v>4210</v>
      </c>
      <c r="D291" s="53" t="s">
        <v>35</v>
      </c>
      <c r="E291" s="61"/>
      <c r="F291" s="63" t="s">
        <v>12</v>
      </c>
      <c r="G291" s="62">
        <v>3803</v>
      </c>
      <c r="H291" s="76">
        <v>292241</v>
      </c>
      <c r="I291" s="68"/>
    </row>
    <row r="292" spans="1:9" ht="3.75" customHeight="1" x14ac:dyDescent="0.25">
      <c r="A292" s="110"/>
      <c r="B292" s="110"/>
      <c r="C292" s="111"/>
      <c r="D292" s="112"/>
      <c r="E292" s="108"/>
      <c r="F292" s="47"/>
      <c r="G292" s="47"/>
      <c r="H292" s="99"/>
    </row>
    <row r="293" spans="1:9" ht="12.6" customHeight="1" x14ac:dyDescent="0.25"/>
    <row r="294" spans="1:9" ht="12.6" customHeight="1" x14ac:dyDescent="0.25"/>
    <row r="295" spans="1:9" ht="12.6" customHeight="1" x14ac:dyDescent="0.25"/>
    <row r="296" spans="1:9" ht="12.6" customHeight="1" x14ac:dyDescent="0.25"/>
    <row r="297" spans="1:9" ht="12.6" customHeight="1" x14ac:dyDescent="0.25"/>
    <row r="298" spans="1:9" ht="12.6" customHeight="1" x14ac:dyDescent="0.25"/>
    <row r="299" spans="1:9" ht="12.6" customHeight="1" x14ac:dyDescent="0.25"/>
    <row r="300" spans="1:9" ht="12.6" customHeight="1" x14ac:dyDescent="0.25"/>
    <row r="301" spans="1:9" ht="12.6" customHeight="1" x14ac:dyDescent="0.25"/>
    <row r="302" spans="1:9" ht="12.6" customHeight="1" x14ac:dyDescent="0.25"/>
    <row r="303" spans="1:9" ht="12.6" customHeight="1" x14ac:dyDescent="0.25"/>
    <row r="304" spans="1:9" ht="12.6" customHeight="1" x14ac:dyDescent="0.25"/>
    <row r="305" ht="12.6" customHeight="1" x14ac:dyDescent="0.25"/>
    <row r="306" ht="12.6" customHeight="1" x14ac:dyDescent="0.25"/>
    <row r="307" ht="12.6" customHeight="1" x14ac:dyDescent="0.25"/>
    <row r="308" ht="12.6" customHeight="1" x14ac:dyDescent="0.25"/>
    <row r="309" ht="12.6" customHeight="1" x14ac:dyDescent="0.25"/>
    <row r="310" ht="12.6" customHeight="1" x14ac:dyDescent="0.25"/>
    <row r="311" ht="12.6" customHeight="1" x14ac:dyDescent="0.25"/>
    <row r="312" ht="12.6" customHeight="1" x14ac:dyDescent="0.25"/>
    <row r="313" ht="12.6" customHeight="1" x14ac:dyDescent="0.25"/>
    <row r="314" ht="12.6" customHeight="1" x14ac:dyDescent="0.25"/>
    <row r="315" ht="12.6" customHeight="1" x14ac:dyDescent="0.25"/>
    <row r="316" ht="12.6" customHeight="1" x14ac:dyDescent="0.25"/>
    <row r="317" ht="12.6" customHeight="1" x14ac:dyDescent="0.25"/>
    <row r="318" ht="12.6" customHeight="1" x14ac:dyDescent="0.25"/>
    <row r="319" ht="12.6" customHeight="1" x14ac:dyDescent="0.25"/>
    <row r="320" ht="12.6" customHeight="1" x14ac:dyDescent="0.25"/>
    <row r="321" ht="12.6" customHeight="1" x14ac:dyDescent="0.25"/>
    <row r="322" ht="12.6" customHeight="1" x14ac:dyDescent="0.25"/>
    <row r="323" ht="12.6" customHeight="1" x14ac:dyDescent="0.25"/>
    <row r="324" ht="12.6" customHeight="1" x14ac:dyDescent="0.25"/>
    <row r="325" ht="12.6" customHeight="1" x14ac:dyDescent="0.25"/>
    <row r="326" ht="12.6" customHeight="1" x14ac:dyDescent="0.25"/>
    <row r="327" ht="12.6" customHeight="1" x14ac:dyDescent="0.25"/>
    <row r="328" ht="12.6" customHeight="1" x14ac:dyDescent="0.25"/>
    <row r="329" ht="12.6" customHeight="1" x14ac:dyDescent="0.25"/>
    <row r="330" ht="12.6" customHeight="1" x14ac:dyDescent="0.25"/>
    <row r="331" ht="12.2" customHeight="1" x14ac:dyDescent="0.25"/>
    <row r="332" ht="12.2" customHeight="1" x14ac:dyDescent="0.25"/>
    <row r="333" ht="12.2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95" customHeight="1" x14ac:dyDescent="0.25"/>
    <row r="357" ht="12.95" customHeight="1" x14ac:dyDescent="0.25"/>
    <row r="358" ht="12.95" customHeight="1" x14ac:dyDescent="0.25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  <row r="400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2" manualBreakCount="2">
    <brk id="51" max="16383" man="1"/>
    <brk id="2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120" zoomScaleNormal="120" workbookViewId="0"/>
  </sheetViews>
  <sheetFormatPr defaultColWidth="10.28515625" defaultRowHeight="11.25" x14ac:dyDescent="0.2"/>
  <cols>
    <col min="1" max="1" width="6.42578125" style="3" customWidth="1"/>
    <col min="2" max="2" width="59.5703125" style="3" customWidth="1"/>
    <col min="3" max="3" width="12.140625" style="3" customWidth="1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9" ht="14.25" x14ac:dyDescent="0.2">
      <c r="A1" s="113"/>
      <c r="C1" s="2"/>
      <c r="D1" s="2"/>
      <c r="E1" s="2"/>
      <c r="F1" s="2"/>
      <c r="G1" s="2" t="s">
        <v>84</v>
      </c>
      <c r="H1" s="2"/>
    </row>
    <row r="2" spans="1:9" x14ac:dyDescent="0.2">
      <c r="C2" s="2"/>
      <c r="D2" s="2"/>
      <c r="E2" s="2"/>
      <c r="F2" s="2"/>
      <c r="G2" s="5" t="s">
        <v>184</v>
      </c>
      <c r="H2" s="2"/>
    </row>
    <row r="3" spans="1:9" x14ac:dyDescent="0.2">
      <c r="C3" s="2"/>
      <c r="D3" s="2"/>
      <c r="E3" s="2"/>
      <c r="F3" s="2"/>
      <c r="G3" s="5" t="s">
        <v>86</v>
      </c>
      <c r="H3" s="2"/>
    </row>
    <row r="4" spans="1:9" x14ac:dyDescent="0.2">
      <c r="B4" s="2"/>
      <c r="C4" s="5"/>
      <c r="D4" s="2"/>
      <c r="E4" s="5"/>
      <c r="F4" s="2"/>
      <c r="G4" s="5" t="s">
        <v>185</v>
      </c>
      <c r="H4" s="2"/>
    </row>
    <row r="5" spans="1:9" x14ac:dyDescent="0.2">
      <c r="B5" s="2"/>
      <c r="C5" s="5"/>
      <c r="D5" s="2"/>
      <c r="E5" s="5"/>
      <c r="F5" s="2"/>
      <c r="G5" s="5"/>
      <c r="H5" s="2"/>
    </row>
    <row r="6" spans="1:9" x14ac:dyDescent="0.2">
      <c r="B6" s="2"/>
      <c r="C6" s="5"/>
      <c r="D6" s="2"/>
      <c r="E6" s="5"/>
      <c r="F6" s="2"/>
      <c r="G6" s="2"/>
      <c r="H6" s="2"/>
    </row>
    <row r="7" spans="1:9" ht="12.75" x14ac:dyDescent="0.2">
      <c r="A7" s="114" t="s">
        <v>50</v>
      </c>
      <c r="B7" s="114"/>
      <c r="C7" s="114"/>
      <c r="D7" s="114"/>
      <c r="E7" s="114"/>
      <c r="F7" s="114"/>
      <c r="G7" s="114"/>
      <c r="H7" s="114"/>
      <c r="I7" s="114"/>
    </row>
    <row r="8" spans="1:9" ht="12.75" x14ac:dyDescent="0.2">
      <c r="A8" s="115"/>
      <c r="B8" s="115"/>
      <c r="C8" s="115"/>
      <c r="D8" s="115"/>
      <c r="E8" s="115"/>
      <c r="F8" s="115"/>
      <c r="G8" s="115"/>
      <c r="H8" s="115"/>
      <c r="I8" s="115"/>
    </row>
    <row r="9" spans="1:9" x14ac:dyDescent="0.2">
      <c r="I9" s="3" t="s">
        <v>2</v>
      </c>
    </row>
    <row r="10" spans="1:9" ht="22.5" x14ac:dyDescent="0.2">
      <c r="A10" s="116"/>
      <c r="B10" s="116"/>
      <c r="C10" s="117" t="s">
        <v>51</v>
      </c>
      <c r="D10" s="118" t="s">
        <v>52</v>
      </c>
      <c r="E10" s="119" t="s">
        <v>53</v>
      </c>
      <c r="F10" s="120"/>
      <c r="G10" s="119"/>
      <c r="H10" s="121" t="s">
        <v>54</v>
      </c>
      <c r="I10" s="122"/>
    </row>
    <row r="11" spans="1:9" ht="11.25" customHeight="1" x14ac:dyDescent="0.2">
      <c r="A11" s="123"/>
      <c r="B11" s="123"/>
      <c r="C11" s="124"/>
      <c r="D11" s="125" t="s">
        <v>55</v>
      </c>
      <c r="E11" s="126"/>
      <c r="F11" s="126"/>
      <c r="G11" s="119"/>
      <c r="H11" s="127" t="s">
        <v>56</v>
      </c>
      <c r="I11" s="120"/>
    </row>
    <row r="12" spans="1:9" ht="11.25" customHeight="1" x14ac:dyDescent="0.2">
      <c r="A12" s="123"/>
      <c r="B12" s="123"/>
      <c r="C12" s="124" t="s">
        <v>57</v>
      </c>
      <c r="D12" s="125" t="s">
        <v>58</v>
      </c>
      <c r="E12" s="124" t="s">
        <v>59</v>
      </c>
      <c r="F12" s="124" t="s">
        <v>59</v>
      </c>
      <c r="G12" s="128"/>
      <c r="H12" s="128"/>
      <c r="I12" s="128"/>
    </row>
    <row r="13" spans="1:9" ht="11.25" customHeight="1" x14ac:dyDescent="0.2">
      <c r="A13" s="123" t="s">
        <v>60</v>
      </c>
      <c r="B13" s="123" t="s">
        <v>61</v>
      </c>
      <c r="C13" s="124" t="s">
        <v>62</v>
      </c>
      <c r="D13" s="125" t="s">
        <v>63</v>
      </c>
      <c r="E13" s="124" t="s">
        <v>64</v>
      </c>
      <c r="F13" s="124" t="s">
        <v>65</v>
      </c>
      <c r="G13" s="124" t="s">
        <v>66</v>
      </c>
      <c r="H13" s="129" t="s">
        <v>67</v>
      </c>
      <c r="I13" s="129" t="s">
        <v>67</v>
      </c>
    </row>
    <row r="14" spans="1:9" ht="11.25" customHeight="1" x14ac:dyDescent="0.2">
      <c r="A14" s="123"/>
      <c r="B14" s="123"/>
      <c r="C14" s="124" t="s">
        <v>68</v>
      </c>
      <c r="D14" s="125" t="s">
        <v>69</v>
      </c>
      <c r="E14" s="124" t="s">
        <v>70</v>
      </c>
      <c r="F14" s="124" t="s">
        <v>71</v>
      </c>
      <c r="G14" s="124" t="s">
        <v>72</v>
      </c>
      <c r="H14" s="129" t="s">
        <v>73</v>
      </c>
      <c r="I14" s="129" t="s">
        <v>74</v>
      </c>
    </row>
    <row r="15" spans="1:9" ht="15" x14ac:dyDescent="0.2">
      <c r="A15" s="123"/>
      <c r="B15" s="123"/>
      <c r="C15" s="124"/>
      <c r="D15" s="125" t="s">
        <v>75</v>
      </c>
      <c r="E15" s="128"/>
      <c r="F15" s="124"/>
      <c r="G15" s="128"/>
      <c r="H15" s="129" t="s">
        <v>76</v>
      </c>
      <c r="I15" s="130"/>
    </row>
    <row r="16" spans="1:9" ht="15" x14ac:dyDescent="0.2">
      <c r="A16" s="131"/>
      <c r="B16" s="131"/>
      <c r="C16" s="132"/>
      <c r="D16" s="133" t="s">
        <v>77</v>
      </c>
      <c r="E16" s="132"/>
      <c r="F16" s="132"/>
      <c r="G16" s="132"/>
      <c r="H16" s="134"/>
      <c r="I16" s="134"/>
    </row>
    <row r="17" spans="1:12" x14ac:dyDescent="0.2">
      <c r="A17" s="135">
        <v>1</v>
      </c>
      <c r="B17" s="136">
        <v>2</v>
      </c>
      <c r="C17" s="135">
        <v>3</v>
      </c>
      <c r="D17" s="135">
        <v>4</v>
      </c>
      <c r="E17" s="135">
        <v>5</v>
      </c>
      <c r="F17" s="135">
        <v>6</v>
      </c>
      <c r="G17" s="135">
        <v>7</v>
      </c>
      <c r="H17" s="135">
        <v>8</v>
      </c>
      <c r="I17" s="135">
        <v>9</v>
      </c>
    </row>
    <row r="18" spans="1:12" s="141" customFormat="1" ht="12.75" x14ac:dyDescent="0.2">
      <c r="A18" s="137"/>
      <c r="B18" s="138" t="s">
        <v>78</v>
      </c>
      <c r="C18" s="121"/>
      <c r="D18" s="139">
        <v>120521172</v>
      </c>
      <c r="E18" s="139">
        <v>42418068</v>
      </c>
      <c r="F18" s="139">
        <v>78103104</v>
      </c>
      <c r="G18" s="139">
        <v>31795768</v>
      </c>
      <c r="H18" s="139">
        <v>10391460</v>
      </c>
      <c r="I18" s="139">
        <v>21404308</v>
      </c>
      <c r="J18" s="140"/>
      <c r="K18" s="140"/>
    </row>
    <row r="19" spans="1:12" s="141" customFormat="1" ht="12.75" x14ac:dyDescent="0.2">
      <c r="A19" s="142"/>
      <c r="B19" s="143" t="s">
        <v>79</v>
      </c>
      <c r="C19" s="144"/>
      <c r="D19" s="145">
        <v>32762141</v>
      </c>
      <c r="E19" s="145">
        <v>4002312</v>
      </c>
      <c r="F19" s="145">
        <v>28759829</v>
      </c>
      <c r="G19" s="145">
        <v>14027306</v>
      </c>
      <c r="H19" s="145">
        <v>1474790</v>
      </c>
      <c r="I19" s="145">
        <v>12552516</v>
      </c>
      <c r="J19" s="140"/>
      <c r="K19" s="146"/>
      <c r="L19" s="146"/>
    </row>
    <row r="20" spans="1:12" s="141" customFormat="1" ht="12.75" x14ac:dyDescent="0.2">
      <c r="A20" s="142"/>
      <c r="B20" s="245" t="s">
        <v>80</v>
      </c>
      <c r="C20" s="246"/>
      <c r="D20" s="247">
        <v>87759031</v>
      </c>
      <c r="E20" s="247">
        <v>38415756</v>
      </c>
      <c r="F20" s="247">
        <v>49343275</v>
      </c>
      <c r="G20" s="247">
        <v>17768462</v>
      </c>
      <c r="H20" s="247">
        <v>8916670</v>
      </c>
      <c r="I20" s="247">
        <v>8851792</v>
      </c>
      <c r="J20" s="140"/>
      <c r="K20" s="146"/>
    </row>
    <row r="21" spans="1:12" s="141" customFormat="1" ht="23.25" thickBot="1" x14ac:dyDescent="0.25">
      <c r="A21" s="142" t="s">
        <v>81</v>
      </c>
      <c r="B21" s="248" t="s">
        <v>82</v>
      </c>
      <c r="C21" s="249"/>
      <c r="D21" s="250">
        <v>100023795</v>
      </c>
      <c r="E21" s="250">
        <v>32619173</v>
      </c>
      <c r="F21" s="250">
        <v>67404622</v>
      </c>
      <c r="G21" s="250">
        <v>26160686</v>
      </c>
      <c r="H21" s="250">
        <v>7806707</v>
      </c>
      <c r="I21" s="251">
        <v>18353979</v>
      </c>
      <c r="J21" s="140"/>
      <c r="K21" s="146"/>
    </row>
    <row r="22" spans="1:12" ht="33.75" x14ac:dyDescent="0.2">
      <c r="A22" s="159" t="s">
        <v>100</v>
      </c>
      <c r="B22" s="188" t="s">
        <v>147</v>
      </c>
      <c r="C22" s="160"/>
      <c r="D22" s="161"/>
      <c r="E22" s="161"/>
      <c r="F22" s="161"/>
      <c r="G22" s="161"/>
      <c r="H22" s="161"/>
      <c r="I22" s="162"/>
    </row>
    <row r="23" spans="1:12" ht="15" x14ac:dyDescent="0.25">
      <c r="A23" s="147"/>
      <c r="B23" s="148" t="s">
        <v>53</v>
      </c>
      <c r="C23" s="149"/>
      <c r="D23" s="150"/>
      <c r="E23" s="150"/>
      <c r="F23" s="150"/>
      <c r="G23" s="150"/>
      <c r="H23" s="150"/>
      <c r="I23" s="151"/>
    </row>
    <row r="24" spans="1:12" ht="22.5" x14ac:dyDescent="0.2">
      <c r="A24" s="152"/>
      <c r="B24" s="163" t="s">
        <v>101</v>
      </c>
      <c r="C24" s="153" t="s">
        <v>102</v>
      </c>
      <c r="D24" s="154">
        <f>SUM(E24:F24)</f>
        <v>270720</v>
      </c>
      <c r="E24" s="154">
        <v>28497</v>
      </c>
      <c r="F24" s="154">
        <v>242223</v>
      </c>
      <c r="G24" s="154"/>
      <c r="H24" s="154"/>
      <c r="I24" s="154"/>
    </row>
    <row r="25" spans="1:12" x14ac:dyDescent="0.2">
      <c r="A25" s="155"/>
      <c r="B25" s="156" t="s">
        <v>83</v>
      </c>
      <c r="C25" s="157" t="s">
        <v>103</v>
      </c>
      <c r="D25" s="158"/>
      <c r="E25" s="158"/>
      <c r="F25" s="158"/>
      <c r="G25" s="158">
        <f>SUM(H25,I25)</f>
        <v>270720</v>
      </c>
      <c r="H25" s="158">
        <v>28497</v>
      </c>
      <c r="I25" s="158">
        <v>242223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="120" zoomScaleNormal="120" workbookViewId="0"/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710937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0.710937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0.710937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0.710937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0.710937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0.710937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0.710937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0.710937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0.710937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0.710937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0.710937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0.710937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0.710937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0.710937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0.710937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0.710937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0.710937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0.710937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0.710937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0.710937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0.710937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0.710937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0.710937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0.710937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0.710937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0.710937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0.710937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0.710937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0.710937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0.710937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0.710937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0.710937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0.710937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0.710937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0.710937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0.710937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0.710937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0.710937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0.710937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0.710937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0.710937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0.710937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0.710937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0.710937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0.710937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0.710937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0.710937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0.710937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0.710937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0.710937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0.710937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0.710937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0.710937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0.710937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0.710937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0.710937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0.710937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0.710937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0.710937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0.710937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0.710937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0.710937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0.710937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0.7109375" customWidth="1"/>
    <col min="16133" max="16133" width="21.85546875" customWidth="1"/>
  </cols>
  <sheetData>
    <row r="1" spans="1:5" x14ac:dyDescent="0.25">
      <c r="A1" s="165"/>
      <c r="E1" s="5" t="s">
        <v>49</v>
      </c>
    </row>
    <row r="2" spans="1:5" x14ac:dyDescent="0.25">
      <c r="D2" s="5"/>
      <c r="E2" s="5" t="s">
        <v>184</v>
      </c>
    </row>
    <row r="3" spans="1:5" x14ac:dyDescent="0.25">
      <c r="D3" s="5"/>
      <c r="E3" s="5" t="s">
        <v>86</v>
      </c>
    </row>
    <row r="4" spans="1:5" x14ac:dyDescent="0.25">
      <c r="D4" s="5"/>
      <c r="E4" s="5" t="s">
        <v>185</v>
      </c>
    </row>
    <row r="5" spans="1:5" ht="8.25" customHeight="1" x14ac:dyDescent="0.25">
      <c r="D5" s="5"/>
      <c r="E5" s="5"/>
    </row>
    <row r="6" spans="1:5" ht="15" customHeight="1" x14ac:dyDescent="0.25">
      <c r="A6" s="191" t="s">
        <v>186</v>
      </c>
      <c r="B6" s="191"/>
      <c r="C6" s="191"/>
      <c r="D6" s="191"/>
      <c r="E6" s="191"/>
    </row>
    <row r="7" spans="1:5" ht="15" customHeight="1" x14ac:dyDescent="0.25">
      <c r="A7" s="191" t="s">
        <v>187</v>
      </c>
      <c r="B7" s="191"/>
      <c r="C7" s="191"/>
      <c r="D7" s="191"/>
      <c r="E7" s="191"/>
    </row>
    <row r="8" spans="1:5" ht="6" customHeight="1" x14ac:dyDescent="0.25">
      <c r="D8" s="212"/>
      <c r="E8" s="212"/>
    </row>
    <row r="9" spans="1:5" ht="12" customHeight="1" x14ac:dyDescent="0.25">
      <c r="D9" s="164"/>
      <c r="E9" s="213" t="s">
        <v>2</v>
      </c>
    </row>
    <row r="10" spans="1:5" ht="22.5" customHeight="1" x14ac:dyDescent="0.25">
      <c r="A10" s="214" t="s">
        <v>60</v>
      </c>
      <c r="B10" s="214" t="s">
        <v>85</v>
      </c>
      <c r="C10" s="214" t="s">
        <v>148</v>
      </c>
      <c r="D10" s="214" t="s">
        <v>188</v>
      </c>
      <c r="E10" s="214" t="s">
        <v>189</v>
      </c>
    </row>
    <row r="11" spans="1:5" s="215" customFormat="1" ht="9.75" customHeight="1" x14ac:dyDescent="0.15">
      <c r="A11" s="189">
        <v>1</v>
      </c>
      <c r="B11" s="189">
        <v>2</v>
      </c>
      <c r="C11" s="189">
        <v>3</v>
      </c>
      <c r="D11" s="189">
        <v>4</v>
      </c>
      <c r="E11" s="189">
        <v>5</v>
      </c>
    </row>
    <row r="12" spans="1:5" ht="13.5" customHeight="1" x14ac:dyDescent="0.25">
      <c r="A12" s="216" t="s">
        <v>190</v>
      </c>
      <c r="B12" s="217"/>
      <c r="C12" s="217"/>
      <c r="D12" s="217"/>
      <c r="E12" s="218"/>
    </row>
    <row r="13" spans="1:5" ht="16.5" customHeight="1" x14ac:dyDescent="0.25">
      <c r="A13" s="219">
        <v>1</v>
      </c>
      <c r="B13" s="219">
        <v>730</v>
      </c>
      <c r="C13" s="219">
        <v>73095</v>
      </c>
      <c r="D13" s="220" t="s">
        <v>191</v>
      </c>
      <c r="E13" s="221">
        <v>100000</v>
      </c>
    </row>
    <row r="14" spans="1:5" ht="28.5" customHeight="1" x14ac:dyDescent="0.25">
      <c r="A14" s="219">
        <v>2</v>
      </c>
      <c r="B14" s="219">
        <v>750</v>
      </c>
      <c r="C14" s="219">
        <v>75023</v>
      </c>
      <c r="D14" s="222" t="s">
        <v>192</v>
      </c>
      <c r="E14" s="221">
        <v>1875</v>
      </c>
    </row>
    <row r="15" spans="1:5" ht="58.5" customHeight="1" x14ac:dyDescent="0.25">
      <c r="A15" s="219">
        <v>3</v>
      </c>
      <c r="B15" s="219">
        <v>750</v>
      </c>
      <c r="C15" s="219">
        <v>75058</v>
      </c>
      <c r="D15" s="222" t="s">
        <v>193</v>
      </c>
      <c r="E15" s="221">
        <v>49067</v>
      </c>
    </row>
    <row r="16" spans="1:5" ht="27.75" customHeight="1" x14ac:dyDescent="0.25">
      <c r="A16" s="219">
        <v>4</v>
      </c>
      <c r="B16" s="219">
        <v>754</v>
      </c>
      <c r="C16" s="219">
        <v>75421</v>
      </c>
      <c r="D16" s="222" t="s">
        <v>194</v>
      </c>
      <c r="E16" s="221">
        <v>30000</v>
      </c>
    </row>
    <row r="17" spans="1:5" ht="15" customHeight="1" x14ac:dyDescent="0.25">
      <c r="A17" s="219">
        <v>5</v>
      </c>
      <c r="B17" s="219">
        <v>801</v>
      </c>
      <c r="C17" s="219">
        <v>80104</v>
      </c>
      <c r="D17" s="222" t="s">
        <v>17</v>
      </c>
      <c r="E17" s="221">
        <v>300000</v>
      </c>
    </row>
    <row r="18" spans="1:5" ht="16.5" customHeight="1" x14ac:dyDescent="0.25">
      <c r="A18" s="219">
        <v>6</v>
      </c>
      <c r="B18" s="219">
        <v>801</v>
      </c>
      <c r="C18" s="219">
        <v>80195</v>
      </c>
      <c r="D18" s="220" t="s">
        <v>195</v>
      </c>
      <c r="E18" s="221">
        <v>3000</v>
      </c>
    </row>
    <row r="19" spans="1:5" ht="16.5" customHeight="1" x14ac:dyDescent="0.25">
      <c r="A19" s="219">
        <v>7</v>
      </c>
      <c r="B19" s="223">
        <v>851</v>
      </c>
      <c r="C19" s="223">
        <v>85149</v>
      </c>
      <c r="D19" s="222" t="s">
        <v>196</v>
      </c>
      <c r="E19" s="221">
        <v>27000</v>
      </c>
    </row>
    <row r="20" spans="1:5" ht="25.5" customHeight="1" x14ac:dyDescent="0.25">
      <c r="A20" s="219">
        <v>8</v>
      </c>
      <c r="B20" s="219">
        <v>851</v>
      </c>
      <c r="C20" s="219">
        <v>85154</v>
      </c>
      <c r="D20" s="222" t="s">
        <v>197</v>
      </c>
      <c r="E20" s="221">
        <v>6000</v>
      </c>
    </row>
    <row r="21" spans="1:5" ht="17.25" customHeight="1" x14ac:dyDescent="0.25">
      <c r="A21" s="224">
        <v>9</v>
      </c>
      <c r="B21" s="224">
        <v>853</v>
      </c>
      <c r="C21" s="224">
        <v>85333</v>
      </c>
      <c r="D21" s="225" t="s">
        <v>198</v>
      </c>
      <c r="E21" s="226">
        <v>2995237</v>
      </c>
    </row>
    <row r="22" spans="1:5" ht="17.25" customHeight="1" x14ac:dyDescent="0.25">
      <c r="A22" s="225">
        <v>10</v>
      </c>
      <c r="B22" s="225">
        <v>853</v>
      </c>
      <c r="C22" s="225">
        <v>85395</v>
      </c>
      <c r="D22" s="225" t="s">
        <v>199</v>
      </c>
      <c r="E22" s="226">
        <v>100000</v>
      </c>
    </row>
    <row r="23" spans="1:5" ht="13.5" customHeight="1" x14ac:dyDescent="0.25">
      <c r="A23" s="227"/>
      <c r="B23" s="228"/>
      <c r="C23" s="229"/>
      <c r="D23" s="100" t="s">
        <v>200</v>
      </c>
      <c r="E23" s="230"/>
    </row>
    <row r="24" spans="1:5" ht="17.25" customHeight="1" x14ac:dyDescent="0.25">
      <c r="A24" s="225">
        <v>11</v>
      </c>
      <c r="B24" s="225">
        <v>921</v>
      </c>
      <c r="C24" s="225">
        <v>92110</v>
      </c>
      <c r="D24" s="225" t="s">
        <v>201</v>
      </c>
      <c r="E24" s="226">
        <v>50000</v>
      </c>
    </row>
    <row r="25" spans="1:5" ht="13.5" customHeight="1" x14ac:dyDescent="0.25">
      <c r="A25" s="227"/>
      <c r="B25" s="228"/>
      <c r="C25" s="229"/>
      <c r="D25" s="100" t="s">
        <v>202</v>
      </c>
      <c r="E25" s="230"/>
    </row>
    <row r="26" spans="1:5" ht="17.25" customHeight="1" x14ac:dyDescent="0.25">
      <c r="A26" s="225">
        <v>12</v>
      </c>
      <c r="B26" s="225">
        <v>921</v>
      </c>
      <c r="C26" s="225">
        <v>92113</v>
      </c>
      <c r="D26" s="225" t="s">
        <v>203</v>
      </c>
      <c r="E26" s="226">
        <v>120000</v>
      </c>
    </row>
    <row r="27" spans="1:5" ht="13.5" customHeight="1" x14ac:dyDescent="0.25">
      <c r="A27" s="227"/>
      <c r="B27" s="228"/>
      <c r="C27" s="231"/>
      <c r="D27" s="232" t="s">
        <v>204</v>
      </c>
      <c r="E27" s="230"/>
    </row>
    <row r="28" spans="1:5" ht="17.25" customHeight="1" x14ac:dyDescent="0.25">
      <c r="A28" s="225">
        <v>13</v>
      </c>
      <c r="B28" s="225">
        <v>921</v>
      </c>
      <c r="C28" s="225">
        <v>92113</v>
      </c>
      <c r="D28" s="225" t="s">
        <v>205</v>
      </c>
      <c r="E28" s="226">
        <v>150000</v>
      </c>
    </row>
    <row r="29" spans="1:5" ht="13.5" customHeight="1" x14ac:dyDescent="0.25">
      <c r="A29" s="227"/>
      <c r="B29" s="228"/>
      <c r="C29" s="231"/>
      <c r="D29" s="232" t="s">
        <v>204</v>
      </c>
      <c r="E29" s="230"/>
    </row>
    <row r="30" spans="1:5" s="166" customFormat="1" ht="17.25" customHeight="1" x14ac:dyDescent="0.2">
      <c r="A30" s="227">
        <v>14</v>
      </c>
      <c r="B30" s="228">
        <v>921</v>
      </c>
      <c r="C30" s="233">
        <v>92114</v>
      </c>
      <c r="D30" s="225" t="s">
        <v>206</v>
      </c>
      <c r="E30" s="230">
        <v>43000</v>
      </c>
    </row>
    <row r="31" spans="1:5" ht="13.5" customHeight="1" x14ac:dyDescent="0.25">
      <c r="A31" s="227"/>
      <c r="B31" s="228"/>
      <c r="C31" s="231"/>
      <c r="D31" s="232" t="s">
        <v>207</v>
      </c>
      <c r="E31" s="230"/>
    </row>
    <row r="32" spans="1:5" ht="17.25" customHeight="1" x14ac:dyDescent="0.25">
      <c r="A32" s="225">
        <v>15</v>
      </c>
      <c r="B32" s="225">
        <v>921</v>
      </c>
      <c r="C32" s="225">
        <v>92116</v>
      </c>
      <c r="D32" s="225" t="s">
        <v>208</v>
      </c>
      <c r="E32" s="226">
        <v>1500</v>
      </c>
    </row>
    <row r="33" spans="1:5" ht="12" customHeight="1" x14ac:dyDescent="0.25">
      <c r="A33" s="227"/>
      <c r="B33" s="228"/>
      <c r="C33" s="228"/>
      <c r="D33" s="232" t="s">
        <v>209</v>
      </c>
      <c r="E33" s="230"/>
    </row>
    <row r="34" spans="1:5" s="238" customFormat="1" ht="13.5" customHeight="1" x14ac:dyDescent="0.2">
      <c r="A34" s="234"/>
      <c r="B34" s="235"/>
      <c r="C34" s="235"/>
      <c r="D34" s="236" t="s">
        <v>210</v>
      </c>
      <c r="E34" s="237">
        <f>SUM(E13:E33)</f>
        <v>3976679</v>
      </c>
    </row>
    <row r="35" spans="1:5" ht="12.75" customHeight="1" x14ac:dyDescent="0.25">
      <c r="A35" s="216" t="s">
        <v>211</v>
      </c>
      <c r="B35" s="217"/>
      <c r="C35" s="217"/>
      <c r="D35" s="217"/>
      <c r="E35" s="218"/>
    </row>
    <row r="36" spans="1:5" ht="15.75" customHeight="1" x14ac:dyDescent="0.25">
      <c r="A36" s="225">
        <v>1</v>
      </c>
      <c r="B36" s="225">
        <v>853</v>
      </c>
      <c r="C36" s="225">
        <v>85395</v>
      </c>
      <c r="D36" s="225" t="s">
        <v>18</v>
      </c>
      <c r="E36" s="226">
        <v>529080</v>
      </c>
    </row>
    <row r="37" spans="1:5" ht="12.75" customHeight="1" x14ac:dyDescent="0.25">
      <c r="A37" s="227"/>
      <c r="B37" s="228"/>
      <c r="C37" s="229"/>
      <c r="D37" s="100" t="s">
        <v>200</v>
      </c>
      <c r="E37" s="230"/>
    </row>
    <row r="38" spans="1:5" ht="15" customHeight="1" x14ac:dyDescent="0.25">
      <c r="A38" s="225">
        <v>2</v>
      </c>
      <c r="B38" s="225">
        <v>921</v>
      </c>
      <c r="C38" s="225">
        <v>92110</v>
      </c>
      <c r="D38" s="225" t="s">
        <v>212</v>
      </c>
      <c r="E38" s="226">
        <v>638534</v>
      </c>
    </row>
    <row r="39" spans="1:5" ht="12.75" customHeight="1" x14ac:dyDescent="0.25">
      <c r="A39" s="227"/>
      <c r="B39" s="228"/>
      <c r="C39" s="229"/>
      <c r="D39" s="100" t="s">
        <v>202</v>
      </c>
      <c r="E39" s="230"/>
    </row>
    <row r="40" spans="1:5" ht="15.75" customHeight="1" x14ac:dyDescent="0.25">
      <c r="A40" s="225">
        <v>3</v>
      </c>
      <c r="B40" s="225">
        <v>921</v>
      </c>
      <c r="C40" s="225">
        <v>92113</v>
      </c>
      <c r="D40" s="225" t="s">
        <v>203</v>
      </c>
      <c r="E40" s="226">
        <v>3549340</v>
      </c>
    </row>
    <row r="41" spans="1:5" ht="12" customHeight="1" x14ac:dyDescent="0.25">
      <c r="A41" s="239"/>
      <c r="B41" s="231"/>
      <c r="C41" s="231"/>
      <c r="D41" s="232" t="s">
        <v>204</v>
      </c>
      <c r="E41" s="240"/>
    </row>
    <row r="42" spans="1:5" ht="15.75" customHeight="1" x14ac:dyDescent="0.25">
      <c r="A42" s="225">
        <v>4</v>
      </c>
      <c r="B42" s="225">
        <v>921</v>
      </c>
      <c r="C42" s="225">
        <v>92114</v>
      </c>
      <c r="D42" s="225" t="s">
        <v>213</v>
      </c>
      <c r="E42" s="226">
        <v>1328460</v>
      </c>
    </row>
    <row r="43" spans="1:5" ht="12.75" customHeight="1" x14ac:dyDescent="0.25">
      <c r="A43" s="227"/>
      <c r="B43" s="228"/>
      <c r="C43" s="228"/>
      <c r="D43" s="232" t="s">
        <v>207</v>
      </c>
      <c r="E43" s="230"/>
    </row>
    <row r="44" spans="1:5" ht="15.75" customHeight="1" x14ac:dyDescent="0.25">
      <c r="A44" s="225">
        <v>5</v>
      </c>
      <c r="B44" s="225">
        <v>921</v>
      </c>
      <c r="C44" s="225">
        <v>92116</v>
      </c>
      <c r="D44" s="225" t="s">
        <v>214</v>
      </c>
      <c r="E44" s="226">
        <v>3477207</v>
      </c>
    </row>
    <row r="45" spans="1:5" ht="12.75" customHeight="1" x14ac:dyDescent="0.25">
      <c r="A45" s="227"/>
      <c r="B45" s="228"/>
      <c r="C45" s="228"/>
      <c r="D45" s="232" t="s">
        <v>209</v>
      </c>
      <c r="E45" s="230"/>
    </row>
    <row r="46" spans="1:5" s="238" customFormat="1" ht="14.25" customHeight="1" x14ac:dyDescent="0.2">
      <c r="A46" s="234"/>
      <c r="B46" s="235"/>
      <c r="C46" s="235"/>
      <c r="D46" s="236" t="s">
        <v>210</v>
      </c>
      <c r="E46" s="237">
        <f>SUM(E36:E45)</f>
        <v>9522621</v>
      </c>
    </row>
    <row r="47" spans="1:5" ht="16.5" customHeight="1" x14ac:dyDescent="0.25">
      <c r="A47" s="241"/>
      <c r="B47" s="242"/>
      <c r="C47" s="242"/>
      <c r="D47" s="243" t="s">
        <v>149</v>
      </c>
      <c r="E47" s="244">
        <f>SUM(E34,E46)</f>
        <v>13499300</v>
      </c>
    </row>
    <row r="49" spans="1:1" x14ac:dyDescent="0.25">
      <c r="A49" s="190"/>
    </row>
  </sheetData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Zał.Nr1</vt:lpstr>
      <vt:lpstr>Zał.Nr2</vt:lpstr>
      <vt:lpstr>Zał.Nr3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2020-06-18T13:11:05Z</cp:lastPrinted>
  <dcterms:created xsi:type="dcterms:W3CDTF">2014-03-20T12:20:20Z</dcterms:created>
  <dcterms:modified xsi:type="dcterms:W3CDTF">2020-06-23T08:53:10Z</dcterms:modified>
</cp:coreProperties>
</file>