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"/>
    </mc:Choice>
  </mc:AlternateContent>
  <xr:revisionPtr revIDLastSave="0" documentId="13_ncr:1_{C90366D4-9AB1-479F-81BD-B452164A82AF}" xr6:coauthVersionLast="45" xr6:coauthVersionMax="45" xr10:uidLastSave="{00000000-0000-0000-0000-000000000000}"/>
  <bookViews>
    <workbookView xWindow="2775" yWindow="1665" windowWidth="21600" windowHeight="11385" xr2:uid="{00000000-000D-0000-FFFF-FFFF00000000}"/>
  </bookViews>
  <sheets>
    <sheet name="Zał.Nr1" sheetId="9" r:id="rId1"/>
    <sheet name="Zał.Nr2" sheetId="17" r:id="rId2"/>
    <sheet name="Zał.Nr3" sheetId="18" r:id="rId3"/>
    <sheet name="Zał.Nr4" sheetId="20" r:id="rId4"/>
    <sheet name="Zał.Nr5" sheetId="16" r:id="rId5"/>
    <sheet name="Zał.Nr6" sheetId="19" r:id="rId6"/>
  </sheets>
  <definedNames>
    <definedName name="_xlnm.Print_Titles" localSheetId="0">Zał.Nr1!$7:$9</definedName>
    <definedName name="_xlnm.Print_Titles" localSheetId="3">Zał.Nr4!$10:$11</definedName>
    <definedName name="_xlnm.Print_Titles" localSheetId="4">Zał.Nr5!$10:$11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9" l="1"/>
  <c r="F30" i="19"/>
  <c r="E30" i="19"/>
  <c r="D30" i="19"/>
  <c r="E147" i="16" l="1"/>
  <c r="E148" i="16" s="1"/>
  <c r="E40" i="16"/>
  <c r="E48" i="20"/>
  <c r="E49" i="20" s="1"/>
  <c r="E34" i="20"/>
  <c r="J26" i="18"/>
  <c r="I26" i="18"/>
  <c r="H26" i="18"/>
  <c r="G26" i="18"/>
  <c r="D26" i="18"/>
  <c r="F25" i="18"/>
  <c r="E25" i="18" s="1"/>
  <c r="F24" i="18"/>
  <c r="E24" i="18" s="1"/>
  <c r="F23" i="18"/>
  <c r="E23" i="18"/>
  <c r="F22" i="18"/>
  <c r="E22" i="18" s="1"/>
  <c r="F21" i="18"/>
  <c r="E21" i="18" s="1"/>
  <c r="F20" i="18"/>
  <c r="E20" i="18" s="1"/>
  <c r="F19" i="18"/>
  <c r="E19" i="18" s="1"/>
  <c r="F18" i="18"/>
  <c r="E18" i="18" s="1"/>
  <c r="F17" i="18"/>
  <c r="E17" i="18"/>
  <c r="F16" i="18"/>
  <c r="E16" i="18" s="1"/>
  <c r="F15" i="18"/>
  <c r="E15" i="18" s="1"/>
  <c r="F625" i="9"/>
  <c r="F619" i="9"/>
  <c r="F618" i="9"/>
  <c r="F617" i="9"/>
  <c r="F615" i="9"/>
  <c r="F613" i="9"/>
  <c r="F612" i="9"/>
  <c r="F609" i="9"/>
  <c r="G594" i="9"/>
  <c r="F594" i="9"/>
  <c r="G593" i="9"/>
  <c r="G591" i="9" s="1"/>
  <c r="G589" i="9" s="1"/>
  <c r="F593" i="9"/>
  <c r="F591" i="9" s="1"/>
  <c r="F589" i="9" s="1"/>
  <c r="F585" i="9"/>
  <c r="F584" i="9"/>
  <c r="F581" i="9"/>
  <c r="F580" i="9" s="1"/>
  <c r="F576" i="9"/>
  <c r="F575" i="9" s="1"/>
  <c r="F572" i="9"/>
  <c r="F566" i="9"/>
  <c r="G557" i="9"/>
  <c r="G556" i="9" s="1"/>
  <c r="G555" i="9" s="1"/>
  <c r="G545" i="9" s="1"/>
  <c r="F557" i="9"/>
  <c r="F556" i="9"/>
  <c r="F555" i="9" s="1"/>
  <c r="F548" i="9"/>
  <c r="F547" i="9"/>
  <c r="F546" i="9" s="1"/>
  <c r="G543" i="9"/>
  <c r="G542" i="9" s="1"/>
  <c r="G538" i="9" s="1"/>
  <c r="F540" i="9"/>
  <c r="F539" i="9"/>
  <c r="F538" i="9" s="1"/>
  <c r="F535" i="9"/>
  <c r="F534" i="9" s="1"/>
  <c r="G532" i="9"/>
  <c r="G531" i="9" s="1"/>
  <c r="G524" i="9"/>
  <c r="G523" i="9" s="1"/>
  <c r="G522" i="9" s="1"/>
  <c r="F524" i="9"/>
  <c r="F523" i="9" s="1"/>
  <c r="G512" i="9"/>
  <c r="F512" i="9"/>
  <c r="F498" i="9"/>
  <c r="F496" i="9" s="1"/>
  <c r="G496" i="9"/>
  <c r="G491" i="9"/>
  <c r="F485" i="9"/>
  <c r="F483" i="9" s="1"/>
  <c r="G483" i="9"/>
  <c r="G478" i="9"/>
  <c r="G477" i="9" s="1"/>
  <c r="F478" i="9"/>
  <c r="F477" i="9"/>
  <c r="F475" i="9"/>
  <c r="F474" i="9" s="1"/>
  <c r="F466" i="9"/>
  <c r="F462" i="9" s="1"/>
  <c r="G463" i="9"/>
  <c r="G462" i="9"/>
  <c r="G456" i="9"/>
  <c r="G455" i="9" s="1"/>
  <c r="F456" i="9"/>
  <c r="F455" i="9" s="1"/>
  <c r="F453" i="9"/>
  <c r="F452" i="9"/>
  <c r="F447" i="9"/>
  <c r="F446" i="9" s="1"/>
  <c r="F443" i="9"/>
  <c r="F442" i="9"/>
  <c r="F441" i="9"/>
  <c r="G438" i="9"/>
  <c r="F438" i="9"/>
  <c r="G436" i="9"/>
  <c r="F436" i="9"/>
  <c r="F433" i="9"/>
  <c r="F432" i="9"/>
  <c r="F427" i="9"/>
  <c r="F426" i="9"/>
  <c r="F416" i="9"/>
  <c r="G411" i="9"/>
  <c r="F411" i="9"/>
  <c r="F404" i="9" s="1"/>
  <c r="G405" i="9"/>
  <c r="G404" i="9" s="1"/>
  <c r="G403" i="9" s="1"/>
  <c r="F405" i="9"/>
  <c r="G374" i="9"/>
  <c r="F374" i="9"/>
  <c r="G370" i="9"/>
  <c r="G367" i="9"/>
  <c r="G360" i="9"/>
  <c r="G356" i="9" s="1"/>
  <c r="F360" i="9"/>
  <c r="F356" i="9" s="1"/>
  <c r="F357" i="9"/>
  <c r="F350" i="9"/>
  <c r="F345" i="9"/>
  <c r="G332" i="9"/>
  <c r="G331" i="9" s="1"/>
  <c r="F332" i="9"/>
  <c r="F331" i="9" s="1"/>
  <c r="G325" i="9"/>
  <c r="G319" i="9" s="1"/>
  <c r="F325" i="9"/>
  <c r="F319" i="9" s="1"/>
  <c r="F320" i="9"/>
  <c r="G310" i="9"/>
  <c r="G306" i="9" s="1"/>
  <c r="F310" i="9"/>
  <c r="F306" i="9" s="1"/>
  <c r="G307" i="9"/>
  <c r="G297" i="9"/>
  <c r="G296" i="9" s="1"/>
  <c r="F297" i="9"/>
  <c r="F296" i="9" s="1"/>
  <c r="G292" i="9"/>
  <c r="G291" i="9" s="1"/>
  <c r="F292" i="9"/>
  <c r="F291" i="9" s="1"/>
  <c r="G287" i="9"/>
  <c r="G286" i="9" s="1"/>
  <c r="F287" i="9"/>
  <c r="F286" i="9" s="1"/>
  <c r="F283" i="9"/>
  <c r="F282" i="9" s="1"/>
  <c r="G279" i="9"/>
  <c r="G278" i="9" s="1"/>
  <c r="F279" i="9"/>
  <c r="F278" i="9" s="1"/>
  <c r="F276" i="9"/>
  <c r="F275" i="9"/>
  <c r="G267" i="9"/>
  <c r="G263" i="9" s="1"/>
  <c r="F267" i="9"/>
  <c r="G264" i="9"/>
  <c r="F263" i="9"/>
  <c r="G256" i="9"/>
  <c r="F256" i="9"/>
  <c r="G255" i="9"/>
  <c r="F255" i="9"/>
  <c r="G244" i="9"/>
  <c r="F244" i="9"/>
  <c r="F241" i="9"/>
  <c r="F240" i="9" s="1"/>
  <c r="G240" i="9"/>
  <c r="G237" i="9"/>
  <c r="F237" i="9"/>
  <c r="F236" i="9" s="1"/>
  <c r="G236" i="9"/>
  <c r="G230" i="9"/>
  <c r="G229" i="9" s="1"/>
  <c r="F230" i="9"/>
  <c r="F229" i="9" s="1"/>
  <c r="G222" i="9"/>
  <c r="G218" i="9" s="1"/>
  <c r="F222" i="9"/>
  <c r="F219" i="9"/>
  <c r="G210" i="9"/>
  <c r="G209" i="9" s="1"/>
  <c r="F210" i="9"/>
  <c r="F209" i="9" s="1"/>
  <c r="G200" i="9"/>
  <c r="G199" i="9" s="1"/>
  <c r="F200" i="9"/>
  <c r="F199" i="9" s="1"/>
  <c r="G195" i="9"/>
  <c r="G194" i="9" s="1"/>
  <c r="G193" i="9" s="1"/>
  <c r="G188" i="9"/>
  <c r="F188" i="9"/>
  <c r="G184" i="9"/>
  <c r="F184" i="9"/>
  <c r="G178" i="9"/>
  <c r="F178" i="9"/>
  <c r="F174" i="9"/>
  <c r="F170" i="9" s="1"/>
  <c r="F171" i="9"/>
  <c r="G164" i="9"/>
  <c r="G163" i="9" s="1"/>
  <c r="F164" i="9"/>
  <c r="F163" i="9" s="1"/>
  <c r="G160" i="9"/>
  <c r="F160" i="9"/>
  <c r="F159" i="9" s="1"/>
  <c r="G159" i="9"/>
  <c r="G156" i="9"/>
  <c r="F156" i="9"/>
  <c r="F155" i="9" s="1"/>
  <c r="G155" i="9"/>
  <c r="G148" i="9"/>
  <c r="G147" i="9" s="1"/>
  <c r="G146" i="9" s="1"/>
  <c r="F148" i="9"/>
  <c r="F147" i="9"/>
  <c r="F146" i="9" s="1"/>
  <c r="G142" i="9"/>
  <c r="G141" i="9" s="1"/>
  <c r="G140" i="9" s="1"/>
  <c r="F142" i="9"/>
  <c r="F141" i="9" s="1"/>
  <c r="F140" i="9" s="1"/>
  <c r="G136" i="9"/>
  <c r="F136" i="9"/>
  <c r="F135" i="9" s="1"/>
  <c r="F134" i="9" s="1"/>
  <c r="G135" i="9"/>
  <c r="G134" i="9" s="1"/>
  <c r="F127" i="9"/>
  <c r="F126" i="9" s="1"/>
  <c r="F121" i="9"/>
  <c r="F118" i="9" s="1"/>
  <c r="F113" i="9"/>
  <c r="F112" i="9" s="1"/>
  <c r="F105" i="9"/>
  <c r="F99" i="9"/>
  <c r="F94" i="9"/>
  <c r="F88" i="9"/>
  <c r="F85" i="9" s="1"/>
  <c r="F80" i="9"/>
  <c r="F79" i="9" s="1"/>
  <c r="F65" i="9"/>
  <c r="F64" i="9" s="1"/>
  <c r="F63" i="9" s="1"/>
  <c r="F59" i="9"/>
  <c r="F55" i="9"/>
  <c r="G52" i="9"/>
  <c r="G51" i="9" s="1"/>
  <c r="F52" i="9"/>
  <c r="G38" i="9"/>
  <c r="G25" i="9"/>
  <c r="G23" i="9" s="1"/>
  <c r="G14" i="9"/>
  <c r="F14" i="9"/>
  <c r="F12" i="9"/>
  <c r="G29" i="17"/>
  <c r="D28" i="17"/>
  <c r="G25" i="17"/>
  <c r="D24" i="17"/>
  <c r="F11" i="9" l="1"/>
  <c r="G154" i="9"/>
  <c r="F522" i="9"/>
  <c r="G12" i="9"/>
  <c r="G11" i="9" s="1"/>
  <c r="G10" i="9" s="1"/>
  <c r="F93" i="9"/>
  <c r="F78" i="9" s="1"/>
  <c r="F565" i="9"/>
  <c r="F562" i="9" s="1"/>
  <c r="F545" i="9" s="1"/>
  <c r="F445" i="9"/>
  <c r="F403" i="9"/>
  <c r="F51" i="9"/>
  <c r="G170" i="9"/>
  <c r="G169" i="9" s="1"/>
  <c r="F218" i="9"/>
  <c r="F198" i="9" s="1"/>
  <c r="F344" i="9"/>
  <c r="G482" i="9"/>
  <c r="F574" i="9"/>
  <c r="F26" i="18"/>
  <c r="E26" i="18"/>
  <c r="F110" i="9"/>
  <c r="G198" i="9"/>
  <c r="F154" i="9"/>
  <c r="G445" i="9"/>
  <c r="F482" i="9"/>
  <c r="F169" i="9"/>
  <c r="F133" i="9" l="1"/>
  <c r="F132" i="9" s="1"/>
  <c r="G133" i="9"/>
  <c r="G132" i="9" s="1"/>
  <c r="F10" i="9"/>
</calcChain>
</file>

<file path=xl/sharedStrings.xml><?xml version="1.0" encoding="utf-8"?>
<sst xmlns="http://schemas.openxmlformats.org/spreadsheetml/2006/main" count="1393" uniqueCount="491">
  <si>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</si>
  <si>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</si>
  <si>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</si>
  <si>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</si>
  <si>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</si>
  <si>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</si>
  <si>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</si>
  <si>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</si>
  <si>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</si>
  <si>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</si>
  <si>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</si>
  <si>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</si>
  <si>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</si>
  <si>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</si>
  <si>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</si>
  <si>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</si>
  <si>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</si>
  <si>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</si>
  <si>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</si>
  <si>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</si>
  <si>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Edukacyjna opieka wychowawcza</t>
  </si>
  <si>
    <t>Internaty i bursy szkolne</t>
  </si>
  <si>
    <t>WYDATKI OGÓŁEM:</t>
  </si>
  <si>
    <t>Wydatki na zadania własne:</t>
  </si>
  <si>
    <t>Transport i łączność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</si>
  <si>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</si>
  <si>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</si>
  <si>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</si>
  <si>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</si>
  <si>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</si>
  <si>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</si>
  <si>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</si>
  <si>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</si>
  <si>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</si>
  <si>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</si>
  <si>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</si>
  <si>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</si>
  <si>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 xml:space="preserve">różne opłaty i składki </t>
  </si>
  <si>
    <t>Miejski Zakład Zieleni i Usług Komunalnych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</si>
  <si>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</si>
  <si>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</si>
  <si>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</si>
  <si>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</si>
  <si>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</si>
  <si>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</si>
  <si>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</si>
  <si>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</si>
  <si>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</si>
  <si>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</si>
  <si>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</si>
  <si>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</si>
  <si>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</si>
  <si>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</si>
  <si>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</si>
  <si>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</si>
  <si>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</si>
  <si>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</si>
  <si>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</si>
  <si>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</si>
  <si>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</si>
  <si>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</si>
  <si>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</si>
  <si>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</si>
  <si>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</si>
  <si>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</si>
  <si>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</si>
  <si>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</si>
  <si>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</si>
  <si>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</si>
  <si>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</si>
  <si>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</si>
  <si>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</si>
  <si>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</si>
  <si>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</si>
  <si>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dz. 801</t>
  </si>
  <si>
    <t>rozdz. 80195</t>
  </si>
  <si>
    <t>Załącznik Nr 2</t>
  </si>
  <si>
    <t>Dział</t>
  </si>
  <si>
    <t>Dochody na zadania rządowe:</t>
  </si>
  <si>
    <t>Gospodarka mieszkaniowa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</si>
  <si>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</si>
  <si>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</si>
  <si>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</si>
  <si>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</si>
  <si>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szkolenia pracowników  niebędących członkami</t>
  </si>
  <si>
    <t xml:space="preserve">korpusu służby cywilnej </t>
  </si>
  <si>
    <t>Różne rozliczenia</t>
  </si>
  <si>
    <t>Rezerwy ogólne i celowe</t>
  </si>
  <si>
    <t>4810</t>
  </si>
  <si>
    <t xml:space="preserve">rezerwy </t>
  </si>
  <si>
    <t xml:space="preserve"> - rezerwa celowa</t>
  </si>
  <si>
    <t>zakup środków dydaktycznych i książek</t>
  </si>
  <si>
    <t>dodatkowe wynagrodzenie roczne</t>
  </si>
  <si>
    <t>Ośrodki pomocy społecznej</t>
  </si>
  <si>
    <t>Działalność placówek opiekuńczo - wychowawczych</t>
  </si>
  <si>
    <t>Wydatki na zadania rządowe:</t>
  </si>
  <si>
    <t>Bezpieczeństwo publiczne i ochrona</t>
  </si>
  <si>
    <t>przeciwpożarowa</t>
  </si>
  <si>
    <t>Komenda Miejska Państwowej Straży Pożarnej</t>
  </si>
  <si>
    <t>Szkoły podstawowe specjalne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</si>
  <si>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</si>
  <si>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</si>
  <si>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</si>
  <si>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</si>
  <si>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</si>
  <si>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</si>
  <si>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</si>
  <si>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</si>
  <si>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75421</t>
  </si>
  <si>
    <t>Zarządzanie kryzysowe</t>
  </si>
  <si>
    <t xml:space="preserve">składki na ubezpieczenia społeczne </t>
  </si>
  <si>
    <t>zakup usług remontowych</t>
  </si>
  <si>
    <t>Administracja Zasobów Komunalnych</t>
  </si>
  <si>
    <t>odpisy na zakładowy fundusz świadczeń socjalnych</t>
  </si>
  <si>
    <t xml:space="preserve">Licea ogólnokształcące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</si>
  <si>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</si>
  <si>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</si>
  <si>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</si>
  <si>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</si>
  <si>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</si>
  <si>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wydatki osobowe niezaliczone do wynagrodzeń</t>
  </si>
  <si>
    <t>Wydatki na zadania zlecone:</t>
  </si>
  <si>
    <t>podatek od nieruchomości</t>
  </si>
  <si>
    <t>składki na Fundusz Emerytur Pomostowych</t>
  </si>
  <si>
    <t>Licea ogólnokształcące specjalne</t>
  </si>
  <si>
    <t>Rozdział</t>
  </si>
  <si>
    <t>Ogółem:</t>
  </si>
  <si>
    <t>Licea ogólnokształcące</t>
  </si>
  <si>
    <t>Zapewnienie uczniom prawa do bezpłatnego dostępu</t>
  </si>
  <si>
    <t>do podręczników, materiałów edukacyjnych lub materiałów</t>
  </si>
  <si>
    <t>ćwiczeniowych</t>
  </si>
  <si>
    <t>zakup usług obejmujących wykonanie ekspertyz, analiz</t>
  </si>
  <si>
    <t xml:space="preserve">i opinii </t>
  </si>
  <si>
    <t>Miejski Zarząd Infrastruktury Drogowej i Transportu</t>
  </si>
  <si>
    <t>zakup środków żywności</t>
  </si>
  <si>
    <t>Oddziały przedszkolne w szkołach podstawowych</t>
  </si>
  <si>
    <t>zakup usług zdrowotnych</t>
  </si>
  <si>
    <t>podróże służbowe krajowe</t>
  </si>
  <si>
    <t xml:space="preserve">Dowożenie uczniów do szkół </t>
  </si>
  <si>
    <t>Szkoły policealne</t>
  </si>
  <si>
    <t>Wydział Edukacji</t>
  </si>
  <si>
    <t>dotacja podmiotowa z budżetu dla niepublicznej</t>
  </si>
  <si>
    <t>jednostki systemu oświaty</t>
  </si>
  <si>
    <t>Branżowe szkoły I i II stopnia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</si>
  <si>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</si>
  <si>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</si>
  <si>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</si>
  <si>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</si>
  <si>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</si>
  <si>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</si>
  <si>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</si>
  <si>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</si>
  <si>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</si>
  <si>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</si>
  <si>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</si>
  <si>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</si>
  <si>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</si>
  <si>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r>
      <t xml:space="preserve">Jednostki oświatowe zbiorczo </t>
    </r>
    <r>
      <rPr>
        <i/>
        <sz val="8"/>
        <rFont val="Arial CE"/>
        <charset val="238"/>
      </rPr>
      <t>(projekty z grantów Lokalnej</t>
    </r>
  </si>
  <si>
    <t>Grupy Działania Miasta Włocławek)</t>
  </si>
  <si>
    <r>
      <t xml:space="preserve">Wydział Edukacji </t>
    </r>
    <r>
      <rPr>
        <i/>
        <sz val="8"/>
        <rFont val="Arial CE"/>
        <charset val="238"/>
      </rPr>
      <t>(projekty z grantów Lokalnej Grupy</t>
    </r>
  </si>
  <si>
    <t>Działania Miasta Włocławek)</t>
  </si>
  <si>
    <t>Świetlice szkolne</t>
  </si>
  <si>
    <t>Poradnie psychologiczno - pedagogiczne, w tym</t>
  </si>
  <si>
    <t>poradnie specjalistyczne</t>
  </si>
  <si>
    <t>wpłaty na Państwowy Fundusz Rehabilitacji</t>
  </si>
  <si>
    <t>Osób Niepełnosprawnych</t>
  </si>
  <si>
    <t xml:space="preserve">Wydział Edukacji </t>
  </si>
  <si>
    <t>dotacja celowa z budżetu na finansowanie lub</t>
  </si>
  <si>
    <t xml:space="preserve">dofinansowanie zadań zleconych do realizacji </t>
  </si>
  <si>
    <t>pozostałym jednostkom niezaliczanym do sektora</t>
  </si>
  <si>
    <t>finansów publicznych</t>
  </si>
  <si>
    <t>opłaty na rzecz budżetów jednostek samorządu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</si>
  <si>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</si>
  <si>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</si>
  <si>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uposażenia żołnierzy zawodowych oraz funkcjonariuszy</t>
  </si>
  <si>
    <t>inne należności żołnierzy zawodowych oraz</t>
  </si>
  <si>
    <t>funkcjonariuszy zaliczane do wynagrodzeń</t>
  </si>
  <si>
    <t xml:space="preserve">                                            Prezydenta Miasta Włocławek</t>
  </si>
  <si>
    <t xml:space="preserve">Dotacje udzielane z budżetu jednostki samorządu terytorialnego </t>
  </si>
  <si>
    <t>dla jednostek spoza sektora finansów publicznych na 2020 rok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</si>
  <si>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</si>
  <si>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</si>
  <si>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</si>
  <si>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</si>
  <si>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</si>
  <si>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</si>
  <si>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</si>
  <si>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</si>
  <si>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</si>
  <si>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</si>
  <si>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</si>
  <si>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</si>
  <si>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</si>
  <si>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</si>
  <si>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</si>
  <si>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</si>
  <si>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</si>
  <si>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</si>
  <si>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</si>
  <si>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</si>
  <si>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</si>
  <si>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</si>
  <si>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</si>
  <si>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</si>
  <si>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</si>
  <si>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</si>
  <si>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</si>
  <si>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</si>
  <si>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</si>
  <si>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</si>
  <si>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</si>
  <si>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</si>
  <si>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</si>
  <si>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</si>
  <si>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</si>
  <si>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</si>
  <si>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</si>
  <si>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</si>
  <si>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</si>
  <si>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</si>
  <si>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</si>
  <si>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</si>
  <si>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</si>
  <si>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</si>
  <si>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</si>
  <si>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</si>
  <si>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</si>
  <si>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</si>
  <si>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</si>
  <si>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</si>
  <si>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</si>
  <si>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</si>
  <si>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</si>
  <si>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</si>
  <si>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</si>
  <si>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</si>
  <si>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</si>
  <si>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</si>
  <si>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</si>
  <si>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</si>
  <si>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</si>
  <si>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</si>
  <si>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</si>
  <si>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</si>
  <si>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</si>
  <si>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</si>
  <si>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</si>
  <si>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</si>
  <si>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</si>
  <si>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</si>
  <si>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</si>
  <si>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</si>
  <si>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</si>
  <si>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</si>
  <si>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</si>
  <si>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</si>
  <si>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</si>
  <si>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</si>
  <si>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</si>
  <si>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</si>
  <si>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</si>
  <si>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</si>
  <si>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</si>
  <si>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</si>
  <si>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</si>
  <si>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</si>
  <si>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</si>
  <si>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</si>
  <si>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</si>
  <si>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</si>
  <si>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</si>
  <si>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</si>
  <si>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</si>
  <si>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</si>
  <si>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</si>
  <si>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</si>
  <si>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</si>
  <si>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</si>
  <si>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</si>
  <si>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</si>
  <si>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</si>
  <si>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</si>
  <si>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</si>
  <si>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</si>
  <si>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</si>
  <si>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</si>
  <si>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</si>
  <si>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Prezydenta Miasta Włocławek</t>
  </si>
  <si>
    <t>-</t>
  </si>
  <si>
    <t>2.1</t>
  </si>
  <si>
    <t>Rodzina w Centrum 2</t>
  </si>
  <si>
    <t>Razem wydatki /Miejski Ośrodek Pomocy Rodzinie/,</t>
  </si>
  <si>
    <t>dz. 855</t>
  </si>
  <si>
    <t>rozdz. 85595</t>
  </si>
  <si>
    <t>2.7</t>
  </si>
  <si>
    <t>Kształcenie Zawodowe we Włocławku</t>
  </si>
  <si>
    <t>Razem wydatki /Centrum Kształcenia Zawodowego i Ustawicznego/,</t>
  </si>
  <si>
    <t>3</t>
  </si>
  <si>
    <t>PROGRAM OPERACYJNY WIEDZA EDUKACJA ROZWÓJ 2014 - 2020</t>
  </si>
  <si>
    <t>3.3</t>
  </si>
  <si>
    <t>Bez słów - międzynarodowa wymiana doświadczeń</t>
  </si>
  <si>
    <t>Razem wydatki /Urząd Miasta/</t>
  </si>
  <si>
    <t>do Zarządzenia NR 254/2020</t>
  </si>
  <si>
    <t>z dnia 31 lipca 2020 r.</t>
  </si>
  <si>
    <t>Dochody na zadania własne:</t>
  </si>
  <si>
    <t xml:space="preserve">Placówki kształcenia ustawicznego i centra </t>
  </si>
  <si>
    <t xml:space="preserve"> kształcenia zawodowego</t>
  </si>
  <si>
    <t>2310</t>
  </si>
  <si>
    <t xml:space="preserve">dotacje celowe otrzymane z gminy na zadania </t>
  </si>
  <si>
    <t xml:space="preserve">bieżące realizowane na podstawie porozumień </t>
  </si>
  <si>
    <t>(umów) między jednostkami samorządu</t>
  </si>
  <si>
    <t>2320</t>
  </si>
  <si>
    <t xml:space="preserve">dotacje celowe otrzymane z powiatu na zadania </t>
  </si>
  <si>
    <r>
      <t>Organ - projekt pn.</t>
    </r>
    <r>
      <rPr>
        <sz val="9"/>
        <rFont val="Arial CE"/>
        <charset val="238"/>
      </rPr>
      <t xml:space="preserve"> </t>
    </r>
    <r>
      <rPr>
        <i/>
        <sz val="8"/>
        <rFont val="Arial CE"/>
        <charset val="238"/>
      </rPr>
      <t xml:space="preserve">"Bez słów - międzynarodowa wymiana </t>
    </r>
  </si>
  <si>
    <t>doświadczeń"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</si>
  <si>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</si>
  <si>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</si>
  <si>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</si>
  <si>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</si>
  <si>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</si>
  <si>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</si>
  <si>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 xml:space="preserve"> - </t>
  </si>
  <si>
    <t>2059</t>
  </si>
  <si>
    <t>Organ - projekt pn. "Kształcenie zawodowe we Włocławku"</t>
  </si>
  <si>
    <t>Domy pomocy społecznej</t>
  </si>
  <si>
    <t>2130</t>
  </si>
  <si>
    <t>na realizację bieżących zadań własnych powiatu</t>
  </si>
  <si>
    <t>2030</t>
  </si>
  <si>
    <t>na realizację własnych zadań bieżących gmin</t>
  </si>
  <si>
    <t>(związków gmin, związków powiatowo-gminnych)</t>
  </si>
  <si>
    <t>Pomoc w zakresie dożywiania</t>
  </si>
  <si>
    <t>855</t>
  </si>
  <si>
    <t>Rodzina</t>
  </si>
  <si>
    <t>Organ - projekt pn. "Rodzina w Centrum 2"</t>
  </si>
  <si>
    <t>Administracja publiczna</t>
  </si>
  <si>
    <t>Spis powszechny i inne</t>
  </si>
  <si>
    <t>Dodatki mieszkaniowe</t>
  </si>
  <si>
    <t>Usługi opiekuńcze i specjalistyczne usługi</t>
  </si>
  <si>
    <r>
      <t>opiekuńcze</t>
    </r>
    <r>
      <rPr>
        <i/>
        <sz val="9"/>
        <rFont val="Arial CE"/>
        <charset val="238"/>
      </rPr>
      <t xml:space="preserve"> </t>
    </r>
  </si>
  <si>
    <t xml:space="preserve">Bezpieczeństwo publiczne i ochrona </t>
  </si>
  <si>
    <t>Komendy powiatowe Państwowej Straży Pożarnej</t>
  </si>
  <si>
    <t>Pozostałe zadania w zakresie polityki społecznej</t>
  </si>
  <si>
    <t>Zespoły do spraw orzekania o niepełnosprawności</t>
  </si>
  <si>
    <t>020</t>
  </si>
  <si>
    <t>Leśnictwo</t>
  </si>
  <si>
    <t>02001</t>
  </si>
  <si>
    <t>Gospodarka leśna</t>
  </si>
  <si>
    <t>Starostwa powiatowe</t>
  </si>
  <si>
    <t>Wydział Gospodarki Komunalnej</t>
  </si>
  <si>
    <t>koszty postępowania sądowego i prokuratorskiego</t>
  </si>
  <si>
    <t>75085</t>
  </si>
  <si>
    <t>Wspólna obsługa jednostek samorządu terytorialnego</t>
  </si>
  <si>
    <t>Centrum Usług Wspólnych Placówek Oświatowych</t>
  </si>
  <si>
    <t>Wydział Rozwoju Miasta</t>
  </si>
  <si>
    <t>zakup usług obejmujących tłumaczenia</t>
  </si>
  <si>
    <t>Wydział Organizacyjno-Prawny i Kadr</t>
  </si>
  <si>
    <t>Wydział Kultury, Promocji i Komunikacji Społecznej</t>
  </si>
  <si>
    <t>2480</t>
  </si>
  <si>
    <t>dotacja podmiotowa z budżetu dla samorządowej</t>
  </si>
  <si>
    <t>instytucji kultury</t>
  </si>
  <si>
    <t>Placówka Opiekuńczo - Wychowawcza Nr 1 "Maluch"</t>
  </si>
  <si>
    <t xml:space="preserve"> ul. Sielska 3</t>
  </si>
  <si>
    <t>4230</t>
  </si>
  <si>
    <t>zakup leków, wyrobów medycznych i produktów</t>
  </si>
  <si>
    <t>biobójczych</t>
  </si>
  <si>
    <t>Placówka Opiekuńczo - Wychowawcza Nr 2 "Calineczka"</t>
  </si>
  <si>
    <t xml:space="preserve"> - rezerwa ogólna</t>
  </si>
  <si>
    <t>Szkoły artystyczne</t>
  </si>
  <si>
    <t>Dokształcanie i doskonalenie nauczycieli</t>
  </si>
  <si>
    <r>
      <t>Wydział Edukacji - projekt pn.</t>
    </r>
    <r>
      <rPr>
        <sz val="9"/>
        <rFont val="Arial CE"/>
        <charset val="238"/>
      </rPr>
      <t xml:space="preserve"> </t>
    </r>
    <r>
      <rPr>
        <i/>
        <sz val="8"/>
        <rFont val="Arial CE"/>
        <charset val="238"/>
      </rPr>
      <t xml:space="preserve">"Bez słów - międzynarodowa </t>
    </r>
  </si>
  <si>
    <t>wymiana doświadczeń"</t>
  </si>
  <si>
    <t xml:space="preserve">Centrum Kształcenia Zawodowego i Ustawicznego - </t>
  </si>
  <si>
    <t>projekt pn. "Kształcenie zawodowe we Włocławku"</t>
  </si>
  <si>
    <t>Dom Pomocy Społecznej ul. Nowomiejska 19</t>
  </si>
  <si>
    <t>Dom Pomocy Społecznej ul. Dobrzyńska 102</t>
  </si>
  <si>
    <t>Wydział Polityki Społecznej i Zdrowia Publicznego</t>
  </si>
  <si>
    <t>2910</t>
  </si>
  <si>
    <t xml:space="preserve">zwrot dotacji oraz płatności, w tym wykorzystanych </t>
  </si>
  <si>
    <t xml:space="preserve">niezgodnie z przeznaczeniem lub wykorzystanych </t>
  </si>
  <si>
    <t>z naruszeniem procedur, o których mowa w art. 184</t>
  </si>
  <si>
    <t>ustawy, pobranych nienależnie lub w nadmiernej</t>
  </si>
  <si>
    <t>wysokości</t>
  </si>
  <si>
    <t>4560</t>
  </si>
  <si>
    <t xml:space="preserve">odsetki od dotacji oraz płatności: wykorzystanych </t>
  </si>
  <si>
    <t>z naruszeniem procedur, o których mowa w art. 184 ustawy,</t>
  </si>
  <si>
    <t>pobranych nienależnie lub w nadmiernej wysokości</t>
  </si>
  <si>
    <t>świadczenia społeczne</t>
  </si>
  <si>
    <t xml:space="preserve">Miejski Ośrodek Pomocy Rodzinie - Projekt pn. </t>
  </si>
  <si>
    <t>"Aktywność to przyszłość"</t>
  </si>
  <si>
    <t>Miejska Jadłodajnia "U Św. Antoniego"</t>
  </si>
  <si>
    <t>Kolonie i obozy oraz inne formy wypoczynku dzieci</t>
  </si>
  <si>
    <t>i młodzieży szkolnej, a także szkolenia młodzieży</t>
  </si>
  <si>
    <t>4170</t>
  </si>
  <si>
    <t>Szkolne schroniska młodzieżowe</t>
  </si>
  <si>
    <t>Młodzieżowe ośrodki wychowawcze</t>
  </si>
  <si>
    <t>"Rodzina w Centrum 2"</t>
  </si>
  <si>
    <t>Miejski Zespół Żłobków - projekt pn. "Utworzenie</t>
  </si>
  <si>
    <t>miejsc opieki nad dziećmi do lat 3 dla mieszkańców</t>
  </si>
  <si>
    <t>Miasta Włocławek oraz okolicznych gmin -</t>
  </si>
  <si>
    <t xml:space="preserve">żłobek integracyjny na os. Południe” </t>
  </si>
  <si>
    <t>4217</t>
  </si>
  <si>
    <t>4219</t>
  </si>
  <si>
    <t>Gospodarka komunalna i ochrona środowiska</t>
  </si>
  <si>
    <t>Oczyszczanie miast i wsi</t>
  </si>
  <si>
    <t>Utrzymanie zieleni w miastach i gminach</t>
  </si>
  <si>
    <t>Kultura fizyczna</t>
  </si>
  <si>
    <t>Instytucje kultury fizycznej</t>
  </si>
  <si>
    <t>Ośrodek Sportu i Rekreacji</t>
  </si>
  <si>
    <t>Wydział Sportu i Turystyki</t>
  </si>
  <si>
    <t>Wydział Organizacyjno - Prawny i Kadr</t>
  </si>
  <si>
    <t xml:space="preserve">Urzędy naczelnych organów władzy państwowej, </t>
  </si>
  <si>
    <t>kontroli i ochrony prawa oraz sądownictwa</t>
  </si>
  <si>
    <t>Wybory Prezydenta Rzeczypospolitej Polskiej</t>
  </si>
  <si>
    <t>Biuro Rady Miasta Włocławek</t>
  </si>
  <si>
    <r>
      <t>Usługi opiekuńcze i specjalistyczne usługi opiekuńcze</t>
    </r>
    <r>
      <rPr>
        <i/>
        <sz val="9"/>
        <rFont val="Arial CE"/>
        <charset val="238"/>
      </rPr>
      <t xml:space="preserve"> </t>
    </r>
  </si>
  <si>
    <t>2820</t>
  </si>
  <si>
    <t>dofinansowanie zadań zleconych do realizacji</t>
  </si>
  <si>
    <t>stowarzyszeniom</t>
  </si>
  <si>
    <t xml:space="preserve">wydatki osobowe niezaliczone do uposażeń </t>
  </si>
  <si>
    <t>wypłacane żołnierzom i funkcjonariuszom</t>
  </si>
  <si>
    <t>4080</t>
  </si>
  <si>
    <t xml:space="preserve">uposażenia i świadczenia pieniężne wypłacane </t>
  </si>
  <si>
    <t xml:space="preserve">przez okres roku żołnierzom i funkcjonariuszom </t>
  </si>
  <si>
    <t>zwolnionym ze służby</t>
  </si>
  <si>
    <t xml:space="preserve">równoważniki pieniężne i ekwiwalenty dla żołnierzy </t>
  </si>
  <si>
    <t xml:space="preserve"> i funkcjonariuszy oraz pozostałe należności</t>
  </si>
  <si>
    <t>Miejski Zespół do Spraw Orzekania o Niepełnosprawności</t>
  </si>
  <si>
    <t xml:space="preserve">Dochody i wydatki związane z realizacją zadań wykonywanych na podstawie porozumień (umów) </t>
  </si>
  <si>
    <t>między jednostkami samorządu terytorialnego na 2020 rok</t>
  </si>
  <si>
    <t xml:space="preserve">Wydatki
</t>
  </si>
  <si>
    <t>z tego:</t>
  </si>
  <si>
    <t>Dotacje</t>
  </si>
  <si>
    <t>ogółem</t>
  </si>
  <si>
    <t>(6 + 10)</t>
  </si>
  <si>
    <t>bieżące</t>
  </si>
  <si>
    <t>wynagrodzenia i składki od nich naliczane</t>
  </si>
  <si>
    <t>świadczenia na rzecz osób fizycznych</t>
  </si>
  <si>
    <t>dotacje</t>
  </si>
  <si>
    <t>majątkowe</t>
  </si>
  <si>
    <t>Załącznik Nr 4</t>
  </si>
  <si>
    <t>dla jednostek sektora finansów publicznych na 2020 rok</t>
  </si>
  <si>
    <t>Pozostała działalność  - dotacja dla uczelni wyższej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</si>
  <si>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</si>
  <si>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</si>
  <si>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Zarządzanie kryzysowe - dotacja celowa dla Wojewódzkiego Szpitala Specjalistycznego im. Ks. Jerzego Popiełuszki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</si>
  <si>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</si>
  <si>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</si>
  <si>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</si>
  <si>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</si>
  <si>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</si>
  <si>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</si>
  <si>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</si>
  <si>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</si>
  <si>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</si>
  <si>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</si>
  <si>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</si>
  <si>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</si>
  <si>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</si>
  <si>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</si>
  <si>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</si>
  <si>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 xml:space="preserve"> - Centrum Kultury Browar B, Galeria Sztuki Współczesnej, Teatr Impresaryjny, Miejska Biblioteka Publiczna</t>
  </si>
  <si>
    <t>Galerie i biura wystaw artystycznych</t>
  </si>
  <si>
    <t>Pozostałe instytucje kultury</t>
  </si>
  <si>
    <t>Biblioteki</t>
  </si>
  <si>
    <t xml:space="preserve">                                            Załącznik Nr 5</t>
  </si>
  <si>
    <t>Dotacje do remontów w ramach rewitalizacji</t>
  </si>
  <si>
    <t xml:space="preserve">                                            do Zarządzenia NR 254/2020</t>
  </si>
  <si>
    <t xml:space="preserve">                                            z dnia 31 lipca 2020 r.</t>
  </si>
  <si>
    <t>Załącznik Nr 6</t>
  </si>
  <si>
    <t xml:space="preserve">Plan </t>
  </si>
  <si>
    <t xml:space="preserve"> dochodów i wydatków wydzielonych rachunków dochodów oświatowych jednostek budżetowych na 2020 rok</t>
  </si>
  <si>
    <t>(zbiorczo)</t>
  </si>
  <si>
    <t>Wyszczególnienie</t>
  </si>
  <si>
    <t>Dochody</t>
  </si>
  <si>
    <t>1.</t>
  </si>
  <si>
    <t>2.</t>
  </si>
  <si>
    <t>3.</t>
  </si>
  <si>
    <t>4.</t>
  </si>
  <si>
    <t>5.</t>
  </si>
  <si>
    <t>6.</t>
  </si>
  <si>
    <t>Zespół Szkół Muzycznych</t>
  </si>
  <si>
    <t>7.</t>
  </si>
  <si>
    <t>8.</t>
  </si>
  <si>
    <t>Placówki kształcenia ustawicznego i centra kształcenia zawodowego</t>
  </si>
  <si>
    <t>9.</t>
  </si>
  <si>
    <t xml:space="preserve">Ogółem </t>
  </si>
  <si>
    <t xml:space="preserve">Stan środków </t>
  </si>
  <si>
    <t>pieniężnych</t>
  </si>
  <si>
    <t xml:space="preserve">na początek </t>
  </si>
  <si>
    <t>na koniec roku</t>
  </si>
  <si>
    <t>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</si>
</sst>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 CE"/>
      <charset val="238"/>
    </font>
    <font>
      <b/>
      <sz val="12"/>
      <name val="Arial CE"/>
      <family val="2"/>
      <charset val="238"/>
    </font>
    <font>
      <b/>
      <i/>
      <sz val="9"/>
      <name val="Arial CE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mediumDashDot">
        <color indexed="64"/>
      </top>
      <bottom style="hair">
        <color indexed="64"/>
      </bottom>
      <diagonal/>
    </border>
    <border>
      <left/>
      <right/>
      <top style="mediumDashDot">
        <color indexed="64"/>
      </top>
      <bottom style="hair">
        <color indexed="64"/>
      </bottom>
      <diagonal/>
    </border>
    <border>
      <left/>
      <right style="thin">
        <color indexed="64"/>
      </right>
      <top style="mediumDashDot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4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0" fontId="11" fillId="0" borderId="16" xfId="0" applyFont="1" applyBorder="1"/>
    <xf numFmtId="3" fontId="11" fillId="0" borderId="18" xfId="0" applyNumberFormat="1" applyFont="1" applyBorder="1"/>
    <xf numFmtId="3" fontId="11" fillId="0" borderId="18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right"/>
    </xf>
    <xf numFmtId="0" fontId="12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3" fontId="11" fillId="0" borderId="18" xfId="0" applyNumberFormat="1" applyFont="1" applyBorder="1" applyAlignment="1">
      <alignment horizontal="right"/>
    </xf>
    <xf numFmtId="0" fontId="6" fillId="0" borderId="6" xfId="0" applyFont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2" fillId="0" borderId="4" xfId="0" applyFont="1" applyBorder="1"/>
    <xf numFmtId="0" fontId="6" fillId="0" borderId="9" xfId="0" applyFont="1" applyBorder="1"/>
    <xf numFmtId="3" fontId="12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center"/>
    </xf>
    <xf numFmtId="0" fontId="13" fillId="0" borderId="16" xfId="0" applyFont="1" applyBorder="1"/>
    <xf numFmtId="3" fontId="6" fillId="0" borderId="5" xfId="0" applyNumberFormat="1" applyFont="1" applyBorder="1"/>
    <xf numFmtId="3" fontId="12" fillId="0" borderId="4" xfId="0" applyNumberFormat="1" applyFont="1" applyBorder="1"/>
    <xf numFmtId="3" fontId="6" fillId="0" borderId="9" xfId="0" applyNumberFormat="1" applyFont="1" applyBorder="1"/>
    <xf numFmtId="49" fontId="13" fillId="0" borderId="4" xfId="0" applyNumberFormat="1" applyFont="1" applyBorder="1" applyAlignment="1">
      <alignment horizontal="right"/>
    </xf>
    <xf numFmtId="0" fontId="13" fillId="0" borderId="20" xfId="0" applyFont="1" applyBorder="1"/>
    <xf numFmtId="3" fontId="13" fillId="0" borderId="18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center"/>
    </xf>
    <xf numFmtId="3" fontId="13" fillId="0" borderId="18" xfId="0" applyNumberFormat="1" applyFont="1" applyBorder="1"/>
    <xf numFmtId="3" fontId="11" fillId="0" borderId="4" xfId="0" applyNumberFormat="1" applyFont="1" applyBorder="1"/>
    <xf numFmtId="0" fontId="14" fillId="0" borderId="0" xfId="0" applyFont="1"/>
    <xf numFmtId="3" fontId="10" fillId="0" borderId="4" xfId="0" applyNumberFormat="1" applyFont="1" applyBorder="1" applyAlignment="1">
      <alignment horizontal="right"/>
    </xf>
    <xf numFmtId="3" fontId="10" fillId="0" borderId="7" xfId="0" applyNumberFormat="1" applyFont="1" applyBorder="1"/>
    <xf numFmtId="0" fontId="6" fillId="0" borderId="0" xfId="0" applyFont="1" applyBorder="1"/>
    <xf numFmtId="0" fontId="12" fillId="0" borderId="4" xfId="0" applyFont="1" applyBorder="1" applyAlignment="1">
      <alignment horizontal="right"/>
    </xf>
    <xf numFmtId="3" fontId="6" fillId="0" borderId="0" xfId="0" applyNumberFormat="1" applyFont="1" applyBorder="1"/>
    <xf numFmtId="3" fontId="11" fillId="0" borderId="0" xfId="0" applyNumberFormat="1" applyFont="1" applyBorder="1"/>
    <xf numFmtId="3" fontId="12" fillId="0" borderId="4" xfId="0" applyNumberFormat="1" applyFont="1" applyBorder="1" applyAlignment="1"/>
    <xf numFmtId="0" fontId="14" fillId="0" borderId="16" xfId="0" applyFont="1" applyBorder="1" applyAlignment="1">
      <alignment vertical="center"/>
    </xf>
    <xf numFmtId="0" fontId="13" fillId="0" borderId="6" xfId="0" applyFont="1" applyBorder="1"/>
    <xf numFmtId="3" fontId="13" fillId="0" borderId="6" xfId="0" applyNumberFormat="1" applyFont="1" applyBorder="1"/>
    <xf numFmtId="3" fontId="13" fillId="0" borderId="4" xfId="0" applyNumberFormat="1" applyFont="1" applyBorder="1" applyAlignment="1">
      <alignment horizontal="center"/>
    </xf>
    <xf numFmtId="3" fontId="13" fillId="0" borderId="4" xfId="0" applyNumberFormat="1" applyFont="1" applyBorder="1"/>
    <xf numFmtId="0" fontId="13" fillId="0" borderId="5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21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2" fillId="0" borderId="8" xfId="0" applyNumberFormat="1" applyFont="1" applyBorder="1"/>
    <xf numFmtId="3" fontId="12" fillId="0" borderId="7" xfId="0" applyNumberFormat="1" applyFont="1" applyBorder="1"/>
    <xf numFmtId="3" fontId="13" fillId="0" borderId="19" xfId="0" applyNumberFormat="1" applyFont="1" applyBorder="1"/>
    <xf numFmtId="0" fontId="6" fillId="0" borderId="7" xfId="0" applyFont="1" applyBorder="1" applyAlignment="1">
      <alignment horizontal="right"/>
    </xf>
    <xf numFmtId="0" fontId="0" fillId="0" borderId="9" xfId="0" applyBorder="1"/>
    <xf numFmtId="3" fontId="1" fillId="0" borderId="0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3" fillId="0" borderId="0" xfId="1"/>
    <xf numFmtId="0" fontId="16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7" fillId="0" borderId="22" xfId="1" applyFont="1" applyBorder="1" applyAlignment="1">
      <alignment vertical="center"/>
    </xf>
    <xf numFmtId="0" fontId="17" fillId="0" borderId="23" xfId="1" applyFont="1" applyBorder="1" applyAlignment="1">
      <alignment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vertical="center"/>
    </xf>
    <xf numFmtId="0" fontId="17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/>
    </xf>
    <xf numFmtId="0" fontId="17" fillId="0" borderId="4" xfId="1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4" xfId="1" applyFont="1" applyBorder="1" applyAlignment="1">
      <alignment vertical="center"/>
    </xf>
    <xf numFmtId="3" fontId="17" fillId="0" borderId="24" xfId="1" applyNumberFormat="1" applyFont="1" applyBorder="1" applyAlignment="1">
      <alignment vertical="center"/>
    </xf>
    <xf numFmtId="4" fontId="17" fillId="0" borderId="0" xfId="1" applyNumberFormat="1" applyFont="1"/>
    <xf numFmtId="0" fontId="17" fillId="0" borderId="0" xfId="1" applyFont="1"/>
    <xf numFmtId="0" fontId="16" fillId="0" borderId="4" xfId="1" applyFont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17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0" fontId="4" fillId="0" borderId="0" xfId="0" applyFont="1"/>
    <xf numFmtId="0" fontId="23" fillId="0" borderId="0" xfId="0" applyFont="1"/>
    <xf numFmtId="3" fontId="12" fillId="0" borderId="9" xfId="0" applyNumberFormat="1" applyFont="1" applyBorder="1"/>
    <xf numFmtId="0" fontId="12" fillId="0" borderId="6" xfId="0" applyFont="1" applyBorder="1"/>
    <xf numFmtId="0" fontId="12" fillId="0" borderId="8" xfId="0" applyFont="1" applyBorder="1"/>
    <xf numFmtId="0" fontId="13" fillId="0" borderId="17" xfId="0" applyFont="1" applyBorder="1"/>
    <xf numFmtId="3" fontId="13" fillId="0" borderId="19" xfId="0" applyNumberFormat="1" applyFont="1" applyBorder="1" applyAlignment="1">
      <alignment horizontal="right"/>
    </xf>
    <xf numFmtId="0" fontId="13" fillId="0" borderId="0" xfId="0" applyFont="1" applyBorder="1"/>
    <xf numFmtId="3" fontId="0" fillId="0" borderId="0" xfId="0" applyNumberFormat="1" applyBorder="1"/>
    <xf numFmtId="49" fontId="17" fillId="0" borderId="1" xfId="1" applyNumberFormat="1" applyFont="1" applyFill="1" applyBorder="1" applyAlignment="1">
      <alignment horizontal="center" vertical="center"/>
    </xf>
    <xf numFmtId="3" fontId="17" fillId="2" borderId="32" xfId="0" applyNumberFormat="1" applyFont="1" applyFill="1" applyBorder="1" applyAlignment="1">
      <alignment horizontal="right" vertical="center"/>
    </xf>
    <xf numFmtId="49" fontId="24" fillId="0" borderId="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3" fontId="25" fillId="0" borderId="0" xfId="0" applyNumberFormat="1" applyFont="1" applyBorder="1"/>
    <xf numFmtId="3" fontId="25" fillId="0" borderId="0" xfId="0" applyNumberFormat="1" applyFont="1"/>
    <xf numFmtId="3" fontId="26" fillId="0" borderId="0" xfId="0" applyNumberFormat="1" applyFont="1" applyAlignment="1">
      <alignment horizontal="center"/>
    </xf>
    <xf numFmtId="3" fontId="12" fillId="0" borderId="0" xfId="0" applyNumberFormat="1" applyFont="1"/>
    <xf numFmtId="3" fontId="0" fillId="0" borderId="0" xfId="0" applyNumberFormat="1"/>
    <xf numFmtId="3" fontId="27" fillId="0" borderId="0" xfId="0" applyNumberFormat="1" applyFont="1" applyBorder="1"/>
    <xf numFmtId="3" fontId="12" fillId="0" borderId="4" xfId="0" applyNumberFormat="1" applyFont="1" applyBorder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13" fillId="0" borderId="5" xfId="0" applyFont="1" applyBorder="1"/>
    <xf numFmtId="3" fontId="12" fillId="0" borderId="4" xfId="0" applyNumberFormat="1" applyFont="1" applyBorder="1" applyAlignment="1">
      <alignment horizontal="center" vertical="center"/>
    </xf>
    <xf numFmtId="0" fontId="29" fillId="0" borderId="0" xfId="0" applyFont="1" applyBorder="1"/>
    <xf numFmtId="3" fontId="15" fillId="0" borderId="0" xfId="0" applyNumberFormat="1" applyFont="1" applyBorder="1"/>
    <xf numFmtId="3" fontId="12" fillId="0" borderId="18" xfId="0" applyNumberFormat="1" applyFont="1" applyBorder="1" applyAlignment="1">
      <alignment horizontal="right"/>
    </xf>
    <xf numFmtId="0" fontId="12" fillId="0" borderId="7" xfId="0" applyFont="1" applyBorder="1"/>
    <xf numFmtId="0" fontId="6" fillId="0" borderId="8" xfId="0" applyNumberFormat="1" applyFont="1" applyBorder="1"/>
    <xf numFmtId="0" fontId="13" fillId="0" borderId="9" xfId="0" applyFont="1" applyBorder="1"/>
    <xf numFmtId="3" fontId="13" fillId="0" borderId="19" xfId="0" applyNumberFormat="1" applyFont="1" applyBorder="1" applyAlignment="1">
      <alignment horizontal="center"/>
    </xf>
    <xf numFmtId="3" fontId="6" fillId="0" borderId="35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3" fillId="0" borderId="21" xfId="0" applyFont="1" applyBorder="1"/>
    <xf numFmtId="0" fontId="30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/>
    <xf numFmtId="0" fontId="31" fillId="0" borderId="22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2" fillId="0" borderId="24" xfId="0" applyFont="1" applyBorder="1" applyAlignment="1">
      <alignment vertical="top"/>
    </xf>
    <xf numFmtId="0" fontId="32" fillId="0" borderId="22" xfId="0" applyFont="1" applyBorder="1" applyAlignment="1">
      <alignment vertical="top" wrapText="1"/>
    </xf>
    <xf numFmtId="3" fontId="32" fillId="0" borderId="24" xfId="0" applyNumberFormat="1" applyFont="1" applyBorder="1" applyAlignment="1"/>
    <xf numFmtId="0" fontId="29" fillId="0" borderId="24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0" fontId="32" fillId="0" borderId="36" xfId="0" applyFont="1" applyBorder="1" applyAlignment="1">
      <alignment vertical="center" wrapText="1"/>
    </xf>
    <xf numFmtId="3" fontId="32" fillId="0" borderId="26" xfId="0" applyNumberFormat="1" applyFont="1" applyBorder="1" applyAlignment="1"/>
    <xf numFmtId="0" fontId="32" fillId="0" borderId="4" xfId="0" applyFont="1" applyBorder="1" applyAlignment="1">
      <alignment vertical="top"/>
    </xf>
    <xf numFmtId="0" fontId="32" fillId="0" borderId="37" xfId="0" applyFont="1" applyBorder="1" applyAlignment="1">
      <alignment vertical="center" wrapText="1"/>
    </xf>
    <xf numFmtId="3" fontId="32" fillId="0" borderId="27" xfId="0" applyNumberFormat="1" applyFont="1" applyBorder="1" applyAlignment="1"/>
    <xf numFmtId="0" fontId="32" fillId="0" borderId="7" xfId="0" applyFont="1" applyBorder="1" applyAlignment="1">
      <alignment vertical="top"/>
    </xf>
    <xf numFmtId="0" fontId="32" fillId="0" borderId="38" xfId="0" applyFont="1" applyBorder="1" applyAlignment="1">
      <alignment vertical="center" wrapText="1"/>
    </xf>
    <xf numFmtId="3" fontId="32" fillId="0" borderId="31" xfId="0" applyNumberFormat="1" applyFont="1" applyBorder="1" applyAlignment="1"/>
    <xf numFmtId="0" fontId="32" fillId="0" borderId="24" xfId="0" applyFont="1" applyBorder="1" applyAlignment="1"/>
    <xf numFmtId="0" fontId="32" fillId="0" borderId="8" xfId="0" applyFont="1" applyBorder="1" applyAlignment="1"/>
    <xf numFmtId="3" fontId="32" fillId="0" borderId="7" xfId="0" applyNumberFormat="1" applyFont="1" applyBorder="1" applyAlignment="1"/>
    <xf numFmtId="0" fontId="32" fillId="0" borderId="26" xfId="0" applyFont="1" applyBorder="1" applyAlignment="1"/>
    <xf numFmtId="0" fontId="32" fillId="0" borderId="22" xfId="0" applyFont="1" applyBorder="1" applyAlignment="1">
      <alignment wrapText="1"/>
    </xf>
    <xf numFmtId="0" fontId="32" fillId="0" borderId="1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2" fillId="0" borderId="9" xfId="0" applyFont="1" applyBorder="1" applyAlignment="1">
      <alignment vertical="top"/>
    </xf>
    <xf numFmtId="0" fontId="32" fillId="0" borderId="8" xfId="0" applyFont="1" applyBorder="1" applyAlignment="1">
      <alignment wrapText="1"/>
    </xf>
    <xf numFmtId="0" fontId="32" fillId="0" borderId="24" xfId="0" applyFont="1" applyBorder="1" applyAlignment="1">
      <alignment vertical="center"/>
    </xf>
    <xf numFmtId="0" fontId="32" fillId="0" borderId="22" xfId="0" applyFont="1" applyBorder="1" applyAlignment="1">
      <alignment vertical="center" wrapText="1"/>
    </xf>
    <xf numFmtId="3" fontId="32" fillId="0" borderId="24" xfId="0" applyNumberFormat="1" applyFont="1" applyBorder="1" applyAlignment="1">
      <alignment vertical="center"/>
    </xf>
    <xf numFmtId="0" fontId="32" fillId="0" borderId="24" xfId="0" applyFont="1" applyBorder="1"/>
    <xf numFmtId="0" fontId="32" fillId="0" borderId="22" xfId="0" applyFont="1" applyBorder="1"/>
    <xf numFmtId="3" fontId="32" fillId="0" borderId="24" xfId="0" applyNumberFormat="1" applyFont="1" applyBorder="1"/>
    <xf numFmtId="0" fontId="13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3" fontId="13" fillId="0" borderId="24" xfId="0" applyNumberFormat="1" applyFont="1" applyBorder="1"/>
    <xf numFmtId="0" fontId="32" fillId="0" borderId="22" xfId="0" applyFont="1" applyBorder="1" applyAlignment="1"/>
    <xf numFmtId="0" fontId="32" fillId="0" borderId="25" xfId="0" applyFont="1" applyBorder="1"/>
    <xf numFmtId="0" fontId="32" fillId="0" borderId="23" xfId="0" applyFont="1" applyBorder="1"/>
    <xf numFmtId="0" fontId="6" fillId="0" borderId="22" xfId="0" applyFont="1" applyBorder="1" applyAlignment="1">
      <alignment vertical="center" wrapText="1"/>
    </xf>
    <xf numFmtId="0" fontId="32" fillId="0" borderId="5" xfId="0" applyFont="1" applyBorder="1"/>
    <xf numFmtId="0" fontId="32" fillId="0" borderId="0" xfId="0" applyFont="1" applyBorder="1"/>
    <xf numFmtId="0" fontId="32" fillId="0" borderId="6" xfId="0" applyFont="1" applyBorder="1"/>
    <xf numFmtId="0" fontId="6" fillId="0" borderId="16" xfId="0" applyFont="1" applyBorder="1" applyAlignment="1">
      <alignment horizontal="left" wrapText="1"/>
    </xf>
    <xf numFmtId="3" fontId="32" fillId="0" borderId="18" xfId="0" applyNumberFormat="1" applyFont="1" applyBorder="1"/>
    <xf numFmtId="0" fontId="6" fillId="0" borderId="39" xfId="0" applyFont="1" applyBorder="1" applyAlignment="1">
      <alignment horizontal="left" wrapText="1"/>
    </xf>
    <xf numFmtId="3" fontId="32" fillId="0" borderId="40" xfId="0" applyNumberFormat="1" applyFont="1" applyBorder="1"/>
    <xf numFmtId="0" fontId="6" fillId="0" borderId="41" xfId="0" applyFont="1" applyBorder="1" applyAlignment="1">
      <alignment horizontal="left" vertical="center" wrapText="1"/>
    </xf>
    <xf numFmtId="3" fontId="32" fillId="0" borderId="42" xfId="0" applyNumberFormat="1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wrapText="1"/>
    </xf>
    <xf numFmtId="0" fontId="6" fillId="0" borderId="39" xfId="0" applyFont="1" applyBorder="1"/>
    <xf numFmtId="0" fontId="32" fillId="0" borderId="8" xfId="0" applyFont="1" applyBorder="1"/>
    <xf numFmtId="0" fontId="32" fillId="0" borderId="21" xfId="0" applyFont="1" applyBorder="1"/>
    <xf numFmtId="0" fontId="32" fillId="0" borderId="9" xfId="0" applyFont="1" applyBorder="1"/>
    <xf numFmtId="0" fontId="6" fillId="0" borderId="8" xfId="0" applyFont="1" applyBorder="1" applyAlignment="1">
      <alignment horizontal="left" wrapText="1"/>
    </xf>
    <xf numFmtId="3" fontId="32" fillId="0" borderId="7" xfId="0" applyNumberFormat="1" applyFont="1" applyBorder="1"/>
    <xf numFmtId="0" fontId="6" fillId="0" borderId="34" xfId="0" applyFont="1" applyBorder="1" applyAlignment="1">
      <alignment horizontal="left" vertical="center" wrapText="1"/>
    </xf>
    <xf numFmtId="3" fontId="32" fillId="0" borderId="19" xfId="0" applyNumberFormat="1" applyFont="1" applyBorder="1"/>
    <xf numFmtId="0" fontId="32" fillId="0" borderId="2" xfId="0" applyFont="1" applyBorder="1"/>
    <xf numFmtId="0" fontId="32" fillId="0" borderId="43" xfId="0" applyFont="1" applyBorder="1"/>
    <xf numFmtId="0" fontId="32" fillId="0" borderId="3" xfId="0" applyFont="1" applyBorder="1"/>
    <xf numFmtId="0" fontId="6" fillId="0" borderId="34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3" fontId="32" fillId="0" borderId="28" xfId="0" applyNumberFormat="1" applyFont="1" applyBorder="1"/>
    <xf numFmtId="0" fontId="6" fillId="0" borderId="22" xfId="0" applyFont="1" applyBorder="1" applyAlignment="1">
      <alignment horizontal="left" vertical="center" wrapText="1"/>
    </xf>
    <xf numFmtId="0" fontId="6" fillId="0" borderId="34" xfId="0" applyFont="1" applyBorder="1"/>
    <xf numFmtId="0" fontId="6" fillId="0" borderId="16" xfId="0" applyFont="1" applyBorder="1"/>
    <xf numFmtId="0" fontId="32" fillId="0" borderId="6" xfId="0" applyFont="1" applyFill="1" applyBorder="1"/>
    <xf numFmtId="0" fontId="6" fillId="0" borderId="39" xfId="0" applyFont="1" applyFill="1" applyBorder="1"/>
    <xf numFmtId="0" fontId="6" fillId="0" borderId="34" xfId="0" applyFont="1" applyBorder="1" applyAlignment="1">
      <alignment horizontal="left" wrapText="1"/>
    </xf>
    <xf numFmtId="0" fontId="6" fillId="0" borderId="41" xfId="0" applyFont="1" applyBorder="1" applyAlignment="1">
      <alignment horizontal="left" vertical="top" wrapText="1"/>
    </xf>
    <xf numFmtId="0" fontId="6" fillId="0" borderId="16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6" xfId="0" applyFont="1" applyBorder="1"/>
    <xf numFmtId="3" fontId="32" fillId="0" borderId="26" xfId="0" applyNumberFormat="1" applyFont="1" applyBorder="1"/>
    <xf numFmtId="0" fontId="6" fillId="0" borderId="8" xfId="0" applyFont="1" applyBorder="1" applyAlignment="1">
      <alignment vertical="top" wrapText="1"/>
    </xf>
    <xf numFmtId="0" fontId="32" fillId="0" borderId="7" xfId="0" applyFont="1" applyBorder="1"/>
    <xf numFmtId="0" fontId="6" fillId="0" borderId="22" xfId="0" applyFont="1" applyBorder="1" applyAlignment="1">
      <alignment vertical="top" wrapText="1"/>
    </xf>
    <xf numFmtId="0" fontId="32" fillId="0" borderId="22" xfId="0" applyFont="1" applyBorder="1" applyAlignment="1">
      <alignment horizontal="left" vertical="top" wrapText="1"/>
    </xf>
    <xf numFmtId="0" fontId="6" fillId="0" borderId="38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horizontal="center" vertical="center"/>
    </xf>
    <xf numFmtId="3" fontId="5" fillId="0" borderId="31" xfId="1" applyNumberFormat="1" applyFont="1" applyBorder="1" applyAlignment="1">
      <alignment vertical="center"/>
    </xf>
    <xf numFmtId="3" fontId="5" fillId="0" borderId="27" xfId="1" applyNumberFormat="1" applyFont="1" applyBorder="1" applyAlignment="1">
      <alignment vertical="center"/>
    </xf>
    <xf numFmtId="0" fontId="17" fillId="2" borderId="44" xfId="1" applyFont="1" applyFill="1" applyBorder="1" applyAlignment="1">
      <alignment vertical="center" wrapText="1"/>
    </xf>
    <xf numFmtId="0" fontId="16" fillId="2" borderId="45" xfId="0" applyFont="1" applyFill="1" applyBorder="1" applyAlignment="1">
      <alignment horizontal="center" vertical="center"/>
    </xf>
    <xf numFmtId="3" fontId="17" fillId="2" borderId="4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49" fontId="4" fillId="0" borderId="28" xfId="1" applyNumberFormat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3" fontId="0" fillId="2" borderId="29" xfId="0" applyNumberFormat="1" applyFill="1" applyBorder="1" applyAlignment="1">
      <alignment horizontal="center" vertical="center"/>
    </xf>
    <xf numFmtId="3" fontId="0" fillId="2" borderId="30" xfId="0" applyNumberFormat="1" applyFill="1" applyBorder="1" applyAlignment="1">
      <alignment horizontal="center" vertical="center"/>
    </xf>
    <xf numFmtId="0" fontId="4" fillId="2" borderId="27" xfId="1" applyFont="1" applyFill="1" applyBorder="1"/>
    <xf numFmtId="0" fontId="17" fillId="0" borderId="28" xfId="1" applyFont="1" applyFill="1" applyBorder="1" applyAlignment="1">
      <alignment vertical="center" wrapText="1"/>
    </xf>
    <xf numFmtId="3" fontId="4" fillId="2" borderId="31" xfId="1" applyNumberFormat="1" applyFont="1" applyFill="1" applyBorder="1" applyAlignment="1">
      <alignment horizontal="right"/>
    </xf>
    <xf numFmtId="0" fontId="17" fillId="2" borderId="46" xfId="1" applyFont="1" applyFill="1" applyBorder="1" applyAlignment="1">
      <alignment vertical="center" wrapText="1"/>
    </xf>
    <xf numFmtId="0" fontId="16" fillId="2" borderId="47" xfId="0" applyFont="1" applyFill="1" applyBorder="1" applyAlignment="1">
      <alignment horizontal="center" vertical="center" wrapText="1"/>
    </xf>
    <xf numFmtId="3" fontId="17" fillId="2" borderId="47" xfId="0" applyNumberFormat="1" applyFont="1" applyFill="1" applyBorder="1" applyAlignment="1">
      <alignment horizontal="right" vertical="center" wrapText="1"/>
    </xf>
    <xf numFmtId="3" fontId="17" fillId="2" borderId="32" xfId="0" applyNumberFormat="1" applyFont="1" applyFill="1" applyBorder="1" applyAlignment="1">
      <alignment horizontal="right" vertical="center" wrapText="1"/>
    </xf>
    <xf numFmtId="49" fontId="4" fillId="0" borderId="4" xfId="1" applyNumberFormat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vertical="center" wrapText="1"/>
    </xf>
    <xf numFmtId="0" fontId="16" fillId="2" borderId="48" xfId="0" applyFont="1" applyFill="1" applyBorder="1" applyAlignment="1">
      <alignment horizontal="center" vertical="center" wrapText="1"/>
    </xf>
    <xf numFmtId="3" fontId="17" fillId="2" borderId="49" xfId="0" applyNumberFormat="1" applyFont="1" applyFill="1" applyBorder="1" applyAlignment="1">
      <alignment horizontal="right" vertical="center" wrapText="1"/>
    </xf>
    <xf numFmtId="3" fontId="17" fillId="2" borderId="50" xfId="0" applyNumberFormat="1" applyFont="1" applyFill="1" applyBorder="1" applyAlignment="1">
      <alignment horizontal="right" vertical="center" wrapText="1"/>
    </xf>
    <xf numFmtId="3" fontId="33" fillId="0" borderId="15" xfId="0" applyNumberFormat="1" applyFont="1" applyBorder="1"/>
    <xf numFmtId="3" fontId="12" fillId="0" borderId="5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34" fillId="0" borderId="0" xfId="0" applyNumberFormat="1" applyFont="1"/>
    <xf numFmtId="0" fontId="35" fillId="0" borderId="0" xfId="0" applyFont="1"/>
    <xf numFmtId="3" fontId="35" fillId="0" borderId="0" xfId="0" applyNumberFormat="1" applyFont="1"/>
    <xf numFmtId="49" fontId="6" fillId="0" borderId="7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3" fontId="36" fillId="0" borderId="4" xfId="0" applyNumberFormat="1" applyFont="1" applyBorder="1"/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3" fontId="33" fillId="0" borderId="15" xfId="0" applyNumberFormat="1" applyFont="1" applyBorder="1" applyAlignment="1">
      <alignment horizontal="right"/>
    </xf>
    <xf numFmtId="3" fontId="33" fillId="0" borderId="15" xfId="0" applyNumberFormat="1" applyFont="1" applyBorder="1" applyAlignment="1">
      <alignment horizontal="center"/>
    </xf>
    <xf numFmtId="0" fontId="0" fillId="0" borderId="4" xfId="0" applyBorder="1"/>
    <xf numFmtId="0" fontId="12" fillId="0" borderId="8" xfId="0" applyNumberFormat="1" applyFont="1" applyBorder="1"/>
    <xf numFmtId="0" fontId="6" fillId="0" borderId="4" xfId="0" applyNumberFormat="1" applyFont="1" applyBorder="1"/>
    <xf numFmtId="0" fontId="37" fillId="0" borderId="4" xfId="0" applyFont="1" applyBorder="1"/>
    <xf numFmtId="3" fontId="12" fillId="0" borderId="6" xfId="0" applyNumberFormat="1" applyFont="1" applyBorder="1"/>
    <xf numFmtId="49" fontId="11" fillId="0" borderId="4" xfId="0" applyNumberFormat="1" applyFont="1" applyBorder="1" applyAlignment="1">
      <alignment horizontal="right"/>
    </xf>
    <xf numFmtId="0" fontId="11" fillId="0" borderId="5" xfId="0" applyFont="1" applyBorder="1"/>
    <xf numFmtId="0" fontId="11" fillId="0" borderId="6" xfId="0" applyFont="1" applyBorder="1"/>
    <xf numFmtId="3" fontId="13" fillId="0" borderId="7" xfId="0" applyNumberFormat="1" applyFont="1" applyBorder="1" applyAlignment="1">
      <alignment horizontal="center"/>
    </xf>
    <xf numFmtId="3" fontId="11" fillId="0" borderId="18" xfId="0" applyNumberFormat="1" applyFont="1" applyBorder="1" applyAlignment="1"/>
    <xf numFmtId="49" fontId="10" fillId="0" borderId="7" xfId="0" applyNumberFormat="1" applyFont="1" applyBorder="1" applyAlignment="1">
      <alignment horizontal="right"/>
    </xf>
    <xf numFmtId="0" fontId="29" fillId="0" borderId="21" xfId="0" applyFont="1" applyBorder="1"/>
    <xf numFmtId="0" fontId="33" fillId="0" borderId="4" xfId="0" applyNumberFormat="1" applyFont="1" applyBorder="1" applyAlignment="1">
      <alignment horizontal="center"/>
    </xf>
    <xf numFmtId="0" fontId="33" fillId="0" borderId="4" xfId="0" applyNumberFormat="1" applyFont="1" applyBorder="1"/>
    <xf numFmtId="0" fontId="12" fillId="0" borderId="0" xfId="0" applyFont="1"/>
    <xf numFmtId="49" fontId="12" fillId="0" borderId="4" xfId="0" applyNumberFormat="1" applyFont="1" applyBorder="1" applyAlignment="1">
      <alignment horizontal="center"/>
    </xf>
    <xf numFmtId="0" fontId="0" fillId="0" borderId="21" xfId="0" applyBorder="1"/>
    <xf numFmtId="0" fontId="13" fillId="0" borderId="18" xfId="0" applyFont="1" applyBorder="1" applyAlignment="1">
      <alignment vertical="center"/>
    </xf>
    <xf numFmtId="0" fontId="6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3" fillId="0" borderId="34" xfId="0" applyFont="1" applyBorder="1"/>
    <xf numFmtId="0" fontId="12" fillId="0" borderId="0" xfId="0" applyFont="1" applyBorder="1"/>
    <xf numFmtId="0" fontId="12" fillId="0" borderId="5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0" fontId="38" fillId="0" borderId="0" xfId="0" applyFont="1"/>
    <xf numFmtId="0" fontId="38" fillId="0" borderId="16" xfId="0" applyFont="1" applyBorder="1"/>
    <xf numFmtId="0" fontId="12" fillId="0" borderId="4" xfId="0" applyFont="1" applyBorder="1" applyAlignment="1">
      <alignment horizontal="center"/>
    </xf>
    <xf numFmtId="0" fontId="10" fillId="0" borderId="6" xfId="0" applyFont="1" applyBorder="1"/>
    <xf numFmtId="0" fontId="10" fillId="0" borderId="5" xfId="0" applyFont="1" applyBorder="1"/>
    <xf numFmtId="3" fontId="33" fillId="0" borderId="4" xfId="0" applyNumberFormat="1" applyFont="1" applyBorder="1"/>
    <xf numFmtId="3" fontId="10" fillId="0" borderId="6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right"/>
    </xf>
    <xf numFmtId="0" fontId="39" fillId="0" borderId="8" xfId="0" applyFont="1" applyBorder="1"/>
    <xf numFmtId="3" fontId="12" fillId="0" borderId="21" xfId="0" applyNumberFormat="1" applyFont="1" applyBorder="1" applyAlignment="1">
      <alignment horizontal="center"/>
    </xf>
    <xf numFmtId="0" fontId="6" fillId="0" borderId="17" xfId="0" applyFont="1" applyBorder="1"/>
    <xf numFmtId="3" fontId="12" fillId="0" borderId="19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49" fontId="12" fillId="0" borderId="7" xfId="0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Continuous" vertical="center"/>
    </xf>
    <xf numFmtId="0" fontId="40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7" fillId="0" borderId="28" xfId="0" applyFont="1" applyBorder="1" applyAlignment="1">
      <alignment vertical="center"/>
    </xf>
    <xf numFmtId="3" fontId="37" fillId="0" borderId="27" xfId="0" applyNumberFormat="1" applyFont="1" applyBorder="1" applyAlignment="1">
      <alignment vertical="center"/>
    </xf>
    <xf numFmtId="3" fontId="37" fillId="0" borderId="28" xfId="0" applyNumberFormat="1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10" fillId="0" borderId="24" xfId="0" applyNumberFormat="1" applyFont="1" applyBorder="1" applyAlignment="1">
      <alignment vertical="center"/>
    </xf>
    <xf numFmtId="0" fontId="41" fillId="0" borderId="22" xfId="0" applyFont="1" applyBorder="1" applyAlignment="1">
      <alignment horizontal="left" vertical="center"/>
    </xf>
    <xf numFmtId="0" fontId="32" fillId="0" borderId="21" xfId="0" applyFont="1" applyBorder="1" applyAlignment="1">
      <alignment vertical="top" wrapText="1"/>
    </xf>
    <xf numFmtId="0" fontId="32" fillId="0" borderId="24" xfId="0" applyFont="1" applyBorder="1" applyAlignment="1">
      <alignment vertical="top" wrapText="1"/>
    </xf>
    <xf numFmtId="0" fontId="32" fillId="0" borderId="1" xfId="0" applyFont="1" applyBorder="1"/>
    <xf numFmtId="3" fontId="32" fillId="0" borderId="9" xfId="0" applyNumberFormat="1" applyFont="1" applyBorder="1"/>
    <xf numFmtId="0" fontId="6" fillId="0" borderId="25" xfId="0" applyFont="1" applyBorder="1"/>
    <xf numFmtId="0" fontId="6" fillId="0" borderId="24" xfId="0" applyFont="1" applyBorder="1"/>
    <xf numFmtId="0" fontId="42" fillId="0" borderId="23" xfId="0" applyFont="1" applyBorder="1" applyAlignment="1">
      <alignment horizontal="center"/>
    </xf>
    <xf numFmtId="0" fontId="42" fillId="0" borderId="0" xfId="0" applyFont="1"/>
    <xf numFmtId="0" fontId="6" fillId="0" borderId="24" xfId="0" applyFont="1" applyBorder="1" applyAlignment="1">
      <alignment wrapText="1"/>
    </xf>
    <xf numFmtId="0" fontId="6" fillId="0" borderId="22" xfId="0" applyFont="1" applyBorder="1"/>
    <xf numFmtId="3" fontId="6" fillId="0" borderId="24" xfId="0" applyNumberFormat="1" applyFont="1" applyBorder="1"/>
    <xf numFmtId="0" fontId="8" fillId="0" borderId="23" xfId="0" applyFont="1" applyBorder="1" applyAlignment="1">
      <alignment horizontal="center" vertical="center"/>
    </xf>
    <xf numFmtId="0" fontId="43" fillId="0" borderId="0" xfId="0" applyFont="1"/>
    <xf numFmtId="0" fontId="29" fillId="0" borderId="2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44" fillId="0" borderId="28" xfId="0" applyFont="1" applyBorder="1" applyAlignment="1">
      <alignment vertical="center" wrapText="1"/>
    </xf>
    <xf numFmtId="3" fontId="0" fillId="0" borderId="28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3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3" fillId="0" borderId="1" xfId="0" applyFont="1" applyBorder="1" applyAlignment="1">
      <alignment horizontal="left" vertical="center" indent="2"/>
    </xf>
    <xf numFmtId="3" fontId="0" fillId="0" borderId="1" xfId="0" applyNumberFormat="1" applyBorder="1" applyAlignment="1">
      <alignment vertical="center"/>
    </xf>
    <xf numFmtId="0" fontId="23" fillId="0" borderId="4" xfId="0" applyFont="1" applyBorder="1" applyAlignment="1">
      <alignment horizontal="left" vertical="center" indent="2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 applyAlignment="1">
      <alignment vertical="top"/>
    </xf>
    <xf numFmtId="3" fontId="0" fillId="0" borderId="4" xfId="0" applyNumberFormat="1" applyBorder="1" applyAlignment="1">
      <alignment horizontal="right" vertical="center"/>
    </xf>
    <xf numFmtId="0" fontId="23" fillId="0" borderId="4" xfId="0" applyFont="1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23" fillId="0" borderId="4" xfId="0" applyFont="1" applyBorder="1" applyAlignment="1">
      <alignment horizontal="left" vertical="top" wrapText="1" indent="2"/>
    </xf>
    <xf numFmtId="0" fontId="23" fillId="0" borderId="7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3" fontId="0" fillId="0" borderId="7" xfId="0" applyNumberFormat="1" applyBorder="1" applyAlignment="1">
      <alignment vertical="top"/>
    </xf>
    <xf numFmtId="0" fontId="0" fillId="0" borderId="24" xfId="0" applyBorder="1" applyAlignment="1">
      <alignment vertical="center"/>
    </xf>
    <xf numFmtId="0" fontId="16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left" vertical="center" indent="2"/>
    </xf>
    <xf numFmtId="3" fontId="0" fillId="0" borderId="24" xfId="0" applyNumberFormat="1" applyBorder="1" applyAlignment="1">
      <alignment vertical="center"/>
    </xf>
    <xf numFmtId="0" fontId="23" fillId="0" borderId="4" xfId="0" applyFont="1" applyBorder="1" applyAlignment="1">
      <alignment horizontal="left" vertical="center" wrapText="1" indent="2"/>
    </xf>
    <xf numFmtId="0" fontId="2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3" fillId="0" borderId="7" xfId="0" applyFont="1" applyBorder="1" applyAlignment="1">
      <alignment horizontal="left" vertical="center" indent="2"/>
    </xf>
    <xf numFmtId="3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44" fillId="2" borderId="24" xfId="0" applyFont="1" applyFill="1" applyBorder="1" applyAlignment="1">
      <alignment horizontal="left" vertical="center" indent="2"/>
    </xf>
    <xf numFmtId="3" fontId="44" fillId="2" borderId="7" xfId="0" applyNumberFormat="1" applyFont="1" applyFill="1" applyBorder="1" applyAlignment="1">
      <alignment vertical="center"/>
    </xf>
    <xf numFmtId="0" fontId="0" fillId="2" borderId="0" xfId="0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Continuous"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8"/>
  <sheetViews>
    <sheetView tabSelected="1" zoomScale="120" zoomScaleNormal="120" workbookViewId="0">
      <selection activeCell="F4" sqref="F4:G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style="171" customWidth="1"/>
    <col min="12" max="12" width="11" customWidth="1"/>
  </cols>
  <sheetData>
    <row r="1" spans="1:11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1" ht="12.75" customHeight="1" x14ac:dyDescent="0.25">
      <c r="A2" s="2"/>
      <c r="B2" s="2"/>
      <c r="C2" s="4"/>
      <c r="D2" s="5"/>
      <c r="E2" s="5"/>
      <c r="F2" s="2" t="s">
        <v>302</v>
      </c>
      <c r="G2" s="2"/>
      <c r="H2" s="2"/>
    </row>
    <row r="3" spans="1:11" ht="12.75" customHeight="1" x14ac:dyDescent="0.25">
      <c r="A3" s="2"/>
      <c r="B3" s="2"/>
      <c r="C3" s="4"/>
      <c r="D3" s="5"/>
      <c r="E3" s="5"/>
      <c r="F3" s="2" t="s">
        <v>287</v>
      </c>
      <c r="G3" s="2"/>
      <c r="H3" s="2"/>
    </row>
    <row r="4" spans="1:11" ht="12.75" customHeight="1" x14ac:dyDescent="0.25">
      <c r="A4" s="2"/>
      <c r="B4" s="2"/>
      <c r="C4" s="4"/>
      <c r="D4" s="5"/>
      <c r="E4" s="5"/>
      <c r="F4" s="5" t="s">
        <v>303</v>
      </c>
      <c r="G4" s="2"/>
      <c r="H4" s="2"/>
    </row>
    <row r="5" spans="1:11" ht="23.25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1" ht="17.25" customHeight="1" x14ac:dyDescent="0.25">
      <c r="A6" s="2"/>
      <c r="B6" s="2"/>
      <c r="C6" s="4"/>
      <c r="D6" s="4"/>
      <c r="E6" s="10"/>
      <c r="F6" s="2"/>
      <c r="G6" s="11"/>
      <c r="H6" s="11" t="s">
        <v>2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3</v>
      </c>
      <c r="K7" s="172"/>
    </row>
    <row r="8" spans="1:11" x14ac:dyDescent="0.25">
      <c r="A8" s="19" t="s">
        <v>4</v>
      </c>
      <c r="B8" s="19" t="s">
        <v>5</v>
      </c>
      <c r="C8" s="20" t="s">
        <v>6</v>
      </c>
      <c r="D8" s="21" t="s">
        <v>7</v>
      </c>
      <c r="E8" s="22"/>
      <c r="F8" s="23" t="s">
        <v>8</v>
      </c>
      <c r="G8" s="19" t="s">
        <v>9</v>
      </c>
      <c r="H8" s="19" t="s">
        <v>10</v>
      </c>
      <c r="K8" s="173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4" customHeight="1" thickBot="1" x14ac:dyDescent="0.3">
      <c r="A10" s="30"/>
      <c r="B10" s="30"/>
      <c r="C10" s="31"/>
      <c r="D10" s="32" t="s">
        <v>11</v>
      </c>
      <c r="E10" s="33"/>
      <c r="F10" s="34">
        <f>SUM(F11,F78,F110)</f>
        <v>2642065</v>
      </c>
      <c r="G10" s="34">
        <f>SUM(G11,G78,G110)</f>
        <v>365323</v>
      </c>
      <c r="H10" s="34">
        <v>766771406</v>
      </c>
      <c r="I10" s="24"/>
    </row>
    <row r="11" spans="1:11" ht="24" customHeight="1" thickBot="1" x14ac:dyDescent="0.3">
      <c r="A11" s="30"/>
      <c r="B11" s="30"/>
      <c r="C11" s="31"/>
      <c r="D11" s="35" t="s">
        <v>304</v>
      </c>
      <c r="E11" s="36"/>
      <c r="F11" s="37">
        <f>SUM(F12,F51,F63)</f>
        <v>1233866</v>
      </c>
      <c r="G11" s="37">
        <f>SUM(G12,G51,G63)</f>
        <v>365323</v>
      </c>
      <c r="H11" s="37">
        <v>633935297</v>
      </c>
      <c r="I11" s="24"/>
    </row>
    <row r="12" spans="1:11" s="68" customFormat="1" ht="21" customHeight="1" thickTop="1" thickBot="1" x14ac:dyDescent="0.3">
      <c r="A12" s="23">
        <v>801</v>
      </c>
      <c r="B12" s="39"/>
      <c r="C12" s="40"/>
      <c r="D12" s="41" t="s">
        <v>13</v>
      </c>
      <c r="E12" s="54"/>
      <c r="F12" s="55">
        <f>SUM(F14,F23)</f>
        <v>46800</v>
      </c>
      <c r="G12" s="55">
        <f>SUM(G14,G23)</f>
        <v>360208</v>
      </c>
      <c r="H12" s="309">
        <v>21880777</v>
      </c>
      <c r="I12" s="107"/>
      <c r="K12" s="170"/>
    </row>
    <row r="13" spans="1:11" s="68" customFormat="1" ht="12.75" customHeight="1" thickTop="1" x14ac:dyDescent="0.25">
      <c r="A13" s="23"/>
      <c r="B13" s="56">
        <v>80140</v>
      </c>
      <c r="C13" s="51"/>
      <c r="D13" s="310" t="s">
        <v>305</v>
      </c>
      <c r="E13" s="86"/>
      <c r="F13" s="61"/>
      <c r="G13" s="61"/>
      <c r="H13" s="61"/>
      <c r="I13" s="107"/>
      <c r="K13" s="170"/>
    </row>
    <row r="14" spans="1:11" s="68" customFormat="1" ht="12.75" customHeight="1" x14ac:dyDescent="0.25">
      <c r="A14" s="23"/>
      <c r="B14" s="56"/>
      <c r="C14" s="31"/>
      <c r="D14" s="45" t="s">
        <v>306</v>
      </c>
      <c r="E14" s="70"/>
      <c r="F14" s="57">
        <f>SUM(F18:F22)</f>
        <v>46800</v>
      </c>
      <c r="G14" s="57">
        <f>SUM(G18:G22)</f>
        <v>46800</v>
      </c>
      <c r="H14" s="46">
        <v>526573</v>
      </c>
      <c r="I14" s="107"/>
      <c r="K14" s="170"/>
    </row>
    <row r="15" spans="1:11" s="68" customFormat="1" ht="12.75" customHeight="1" x14ac:dyDescent="0.25">
      <c r="A15" s="23"/>
      <c r="B15" s="56"/>
      <c r="C15" s="31" t="s">
        <v>307</v>
      </c>
      <c r="D15" s="74" t="s">
        <v>308</v>
      </c>
      <c r="E15" s="42"/>
      <c r="F15" s="30"/>
      <c r="G15" s="44"/>
      <c r="H15" s="53"/>
      <c r="I15" s="107"/>
      <c r="K15" s="170"/>
    </row>
    <row r="16" spans="1:11" s="68" customFormat="1" ht="12.75" customHeight="1" x14ac:dyDescent="0.25">
      <c r="A16" s="23"/>
      <c r="B16" s="56"/>
      <c r="C16" s="31"/>
      <c r="D16" s="74" t="s">
        <v>309</v>
      </c>
      <c r="E16" s="42"/>
      <c r="F16" s="30"/>
      <c r="G16" s="44"/>
      <c r="H16" s="53"/>
      <c r="I16" s="107"/>
      <c r="K16" s="170"/>
    </row>
    <row r="17" spans="1:11" s="68" customFormat="1" ht="12.75" customHeight="1" x14ac:dyDescent="0.25">
      <c r="A17" s="23"/>
      <c r="B17" s="56"/>
      <c r="C17" s="31"/>
      <c r="D17" s="74" t="s">
        <v>310</v>
      </c>
      <c r="E17" s="42"/>
      <c r="F17" s="30"/>
      <c r="G17" s="44"/>
      <c r="H17" s="53"/>
      <c r="I17" s="107"/>
      <c r="K17" s="170"/>
    </row>
    <row r="18" spans="1:11" s="68" customFormat="1" ht="12.75" customHeight="1" x14ac:dyDescent="0.25">
      <c r="A18" s="30"/>
      <c r="B18" s="30"/>
      <c r="C18" s="31"/>
      <c r="D18" s="74" t="s">
        <v>19</v>
      </c>
      <c r="E18" s="42"/>
      <c r="F18" s="30">
        <v>46800</v>
      </c>
      <c r="G18" s="44" t="s">
        <v>12</v>
      </c>
      <c r="H18" s="53">
        <v>46800</v>
      </c>
      <c r="I18" s="107"/>
      <c r="K18" s="170"/>
    </row>
    <row r="19" spans="1:11" s="68" customFormat="1" ht="12.75" customHeight="1" x14ac:dyDescent="0.25">
      <c r="A19" s="30"/>
      <c r="B19" s="30"/>
      <c r="C19" s="31" t="s">
        <v>311</v>
      </c>
      <c r="D19" s="74" t="s">
        <v>312</v>
      </c>
      <c r="E19" s="42"/>
      <c r="F19" s="30"/>
      <c r="G19" s="44"/>
      <c r="H19" s="53"/>
      <c r="I19" s="107"/>
      <c r="K19" s="170"/>
    </row>
    <row r="20" spans="1:11" s="68" customFormat="1" ht="12.75" customHeight="1" x14ac:dyDescent="0.25">
      <c r="A20" s="30"/>
      <c r="B20" s="30"/>
      <c r="C20" s="31"/>
      <c r="D20" s="74" t="s">
        <v>309</v>
      </c>
      <c r="E20" s="42"/>
      <c r="F20" s="30"/>
      <c r="G20" s="44"/>
      <c r="H20" s="53"/>
      <c r="I20" s="107"/>
      <c r="K20" s="170"/>
    </row>
    <row r="21" spans="1:11" s="68" customFormat="1" ht="12.75" customHeight="1" x14ac:dyDescent="0.25">
      <c r="A21" s="30"/>
      <c r="B21" s="30"/>
      <c r="C21" s="31"/>
      <c r="D21" s="74" t="s">
        <v>310</v>
      </c>
      <c r="E21" s="42"/>
      <c r="F21" s="30"/>
      <c r="G21" s="44"/>
      <c r="H21" s="53"/>
      <c r="I21" s="107"/>
      <c r="K21" s="170"/>
    </row>
    <row r="22" spans="1:11" s="68" customFormat="1" ht="12.75" customHeight="1" x14ac:dyDescent="0.25">
      <c r="A22" s="30"/>
      <c r="B22" s="30"/>
      <c r="C22" s="31"/>
      <c r="D22" s="74" t="s">
        <v>19</v>
      </c>
      <c r="E22" s="42"/>
      <c r="F22" s="44" t="s">
        <v>12</v>
      </c>
      <c r="G22" s="53">
        <v>46800</v>
      </c>
      <c r="H22" s="53">
        <v>193200</v>
      </c>
      <c r="I22" s="107"/>
      <c r="K22" s="170"/>
    </row>
    <row r="23" spans="1:11" s="68" customFormat="1" ht="12.75" customHeight="1" x14ac:dyDescent="0.25">
      <c r="A23" s="30"/>
      <c r="B23" s="56">
        <v>80195</v>
      </c>
      <c r="C23" s="31"/>
      <c r="D23" s="45" t="s">
        <v>17</v>
      </c>
      <c r="E23" s="76"/>
      <c r="F23" s="47" t="s">
        <v>12</v>
      </c>
      <c r="G23" s="57">
        <f>SUM(G25,G38)</f>
        <v>313408</v>
      </c>
      <c r="H23" s="46">
        <v>15887602</v>
      </c>
      <c r="I23" s="107"/>
      <c r="K23" s="170"/>
    </row>
    <row r="24" spans="1:11" s="68" customFormat="1" ht="12.75" customHeight="1" x14ac:dyDescent="0.25">
      <c r="A24" s="30"/>
      <c r="B24" s="56"/>
      <c r="C24" s="31"/>
      <c r="D24" s="96" t="s">
        <v>313</v>
      </c>
      <c r="E24" s="42"/>
      <c r="F24" s="53"/>
      <c r="G24" s="53"/>
      <c r="H24" s="30"/>
      <c r="I24" s="107"/>
      <c r="K24" s="170"/>
    </row>
    <row r="25" spans="1:11" s="68" customFormat="1" ht="12.75" customHeight="1" x14ac:dyDescent="0.25">
      <c r="A25" s="30"/>
      <c r="B25" s="56"/>
      <c r="C25" s="77"/>
      <c r="D25" s="91" t="s">
        <v>314</v>
      </c>
      <c r="E25" s="78"/>
      <c r="F25" s="80" t="s">
        <v>12</v>
      </c>
      <c r="G25" s="79">
        <f>SUM(G31:G37)</f>
        <v>100000</v>
      </c>
      <c r="H25" s="80" t="s">
        <v>12</v>
      </c>
      <c r="I25" s="107"/>
      <c r="K25" s="170"/>
    </row>
    <row r="26" spans="1:11" s="68" customFormat="1" ht="12.75" customHeight="1" x14ac:dyDescent="0.25">
      <c r="A26" s="30"/>
      <c r="B26" s="56"/>
      <c r="C26" s="31" t="s">
        <v>315</v>
      </c>
      <c r="D26" s="43" t="s">
        <v>316</v>
      </c>
      <c r="E26" s="42"/>
      <c r="F26" s="44"/>
      <c r="G26" s="30"/>
      <c r="H26" s="44"/>
      <c r="I26" s="107"/>
      <c r="K26" s="170"/>
    </row>
    <row r="27" spans="1:11" s="68" customFormat="1" ht="12.75" customHeight="1" x14ac:dyDescent="0.25">
      <c r="A27" s="30"/>
      <c r="B27" s="56"/>
      <c r="C27" s="31"/>
      <c r="D27" s="43" t="s">
        <v>317</v>
      </c>
      <c r="E27" s="42"/>
      <c r="F27" s="44"/>
      <c r="G27" s="30"/>
      <c r="H27" s="44"/>
      <c r="I27" s="107"/>
      <c r="K27" s="170"/>
    </row>
    <row r="28" spans="1:11" s="68" customFormat="1" ht="12.75" customHeight="1" x14ac:dyDescent="0.25">
      <c r="A28" s="30"/>
      <c r="B28" s="56"/>
      <c r="C28" s="31"/>
      <c r="D28" s="43" t="s">
        <v>318</v>
      </c>
      <c r="E28" s="42"/>
      <c r="F28" s="44"/>
      <c r="G28" s="30"/>
      <c r="H28" s="44"/>
      <c r="I28" s="107"/>
      <c r="K28" s="170"/>
    </row>
    <row r="29" spans="1:11" s="68" customFormat="1" ht="12.75" customHeight="1" x14ac:dyDescent="0.25">
      <c r="A29" s="30"/>
      <c r="B29" s="56"/>
      <c r="C29" s="31"/>
      <c r="D29" s="43" t="s">
        <v>319</v>
      </c>
      <c r="E29" s="42"/>
      <c r="F29" s="44"/>
      <c r="G29" s="30"/>
      <c r="H29" s="44"/>
      <c r="I29" s="107"/>
      <c r="K29" s="170"/>
    </row>
    <row r="30" spans="1:11" s="68" customFormat="1" ht="12.75" customHeight="1" x14ac:dyDescent="0.25">
      <c r="A30" s="30"/>
      <c r="B30" s="56"/>
      <c r="C30" s="31"/>
      <c r="D30" s="74" t="s">
        <v>320</v>
      </c>
      <c r="E30" s="42"/>
      <c r="F30" s="44"/>
      <c r="G30" s="30"/>
      <c r="H30" s="44"/>
      <c r="I30" s="107"/>
      <c r="K30" s="170"/>
    </row>
    <row r="31" spans="1:11" s="68" customFormat="1" ht="12.75" customHeight="1" x14ac:dyDescent="0.25">
      <c r="A31" s="30"/>
      <c r="B31" s="56"/>
      <c r="C31" s="31"/>
      <c r="D31" s="74" t="s">
        <v>19</v>
      </c>
      <c r="E31" s="42"/>
      <c r="F31" s="44" t="s">
        <v>321</v>
      </c>
      <c r="G31" s="30">
        <v>85000</v>
      </c>
      <c r="H31" s="44" t="s">
        <v>321</v>
      </c>
      <c r="I31" s="107"/>
      <c r="K31" s="170"/>
    </row>
    <row r="32" spans="1:11" s="68" customFormat="1" ht="12.75" customHeight="1" x14ac:dyDescent="0.25">
      <c r="A32" s="30"/>
      <c r="B32" s="56"/>
      <c r="C32" s="31" t="s">
        <v>322</v>
      </c>
      <c r="D32" s="43" t="s">
        <v>316</v>
      </c>
      <c r="E32" s="42"/>
      <c r="F32" s="44"/>
      <c r="G32" s="30"/>
      <c r="H32" s="44"/>
      <c r="I32" s="107"/>
      <c r="K32" s="170"/>
    </row>
    <row r="33" spans="1:11" s="68" customFormat="1" ht="12.75" customHeight="1" x14ac:dyDescent="0.25">
      <c r="A33" s="30"/>
      <c r="B33" s="56"/>
      <c r="C33" s="31"/>
      <c r="D33" s="43" t="s">
        <v>317</v>
      </c>
      <c r="E33" s="42"/>
      <c r="F33" s="44"/>
      <c r="G33" s="30"/>
      <c r="H33" s="44"/>
      <c r="I33" s="107"/>
      <c r="K33" s="170"/>
    </row>
    <row r="34" spans="1:11" s="68" customFormat="1" ht="12.75" customHeight="1" x14ac:dyDescent="0.25">
      <c r="A34" s="30"/>
      <c r="B34" s="56"/>
      <c r="C34" s="31"/>
      <c r="D34" s="43" t="s">
        <v>318</v>
      </c>
      <c r="E34" s="42"/>
      <c r="F34" s="44"/>
      <c r="G34" s="30"/>
      <c r="H34" s="44"/>
      <c r="I34" s="107"/>
      <c r="K34" s="170"/>
    </row>
    <row r="35" spans="1:11" s="68" customFormat="1" ht="12.75" customHeight="1" x14ac:dyDescent="0.25">
      <c r="A35" s="30"/>
      <c r="B35" s="56"/>
      <c r="C35" s="31"/>
      <c r="D35" s="43" t="s">
        <v>319</v>
      </c>
      <c r="E35" s="42"/>
      <c r="F35" s="44"/>
      <c r="G35" s="30"/>
      <c r="H35" s="44"/>
      <c r="I35" s="107"/>
      <c r="K35" s="170"/>
    </row>
    <row r="36" spans="1:11" s="68" customFormat="1" ht="12.75" customHeight="1" x14ac:dyDescent="0.25">
      <c r="A36" s="30"/>
      <c r="B36" s="56"/>
      <c r="C36" s="31"/>
      <c r="D36" s="74" t="s">
        <v>320</v>
      </c>
      <c r="E36" s="42"/>
      <c r="F36" s="44"/>
      <c r="G36" s="30"/>
      <c r="H36" s="44"/>
      <c r="I36" s="107"/>
      <c r="K36" s="170"/>
    </row>
    <row r="37" spans="1:11" s="68" customFormat="1" ht="12.75" customHeight="1" x14ac:dyDescent="0.25">
      <c r="A37" s="30"/>
      <c r="B37" s="56"/>
      <c r="C37" s="31"/>
      <c r="D37" s="74" t="s">
        <v>19</v>
      </c>
      <c r="E37" s="42"/>
      <c r="F37" s="44" t="s">
        <v>12</v>
      </c>
      <c r="G37" s="30">
        <v>15000</v>
      </c>
      <c r="H37" s="44" t="s">
        <v>12</v>
      </c>
      <c r="I37" s="107"/>
      <c r="K37" s="170"/>
    </row>
    <row r="38" spans="1:11" s="68" customFormat="1" ht="12.75" customHeight="1" x14ac:dyDescent="0.25">
      <c r="A38" s="30"/>
      <c r="B38" s="30"/>
      <c r="C38" s="77"/>
      <c r="D38" s="73" t="s">
        <v>323</v>
      </c>
      <c r="E38" s="78"/>
      <c r="F38" s="80" t="s">
        <v>12</v>
      </c>
      <c r="G38" s="79">
        <f>SUM(G39:G50)</f>
        <v>213408</v>
      </c>
      <c r="H38" s="79">
        <v>261592</v>
      </c>
      <c r="I38" s="107"/>
      <c r="K38" s="170"/>
    </row>
    <row r="39" spans="1:11" s="68" customFormat="1" ht="12.75" customHeight="1" x14ac:dyDescent="0.25">
      <c r="A39" s="30"/>
      <c r="B39" s="30"/>
      <c r="C39" s="31" t="s">
        <v>315</v>
      </c>
      <c r="D39" s="43" t="s">
        <v>316</v>
      </c>
      <c r="E39" s="42"/>
      <c r="F39" s="44"/>
      <c r="G39" s="30"/>
      <c r="H39" s="53"/>
      <c r="I39" s="107"/>
      <c r="K39" s="170"/>
    </row>
    <row r="40" spans="1:11" s="68" customFormat="1" ht="12.75" customHeight="1" x14ac:dyDescent="0.25">
      <c r="A40" s="30"/>
      <c r="B40" s="30"/>
      <c r="C40" s="31"/>
      <c r="D40" s="43" t="s">
        <v>317</v>
      </c>
      <c r="E40" s="42"/>
      <c r="F40" s="44"/>
      <c r="G40" s="30"/>
      <c r="H40" s="53"/>
      <c r="I40" s="107"/>
      <c r="K40" s="170"/>
    </row>
    <row r="41" spans="1:11" s="68" customFormat="1" ht="12.75" customHeight="1" x14ac:dyDescent="0.25">
      <c r="A41" s="30"/>
      <c r="B41" s="30"/>
      <c r="C41" s="31"/>
      <c r="D41" s="43" t="s">
        <v>318</v>
      </c>
      <c r="E41" s="42"/>
      <c r="F41" s="44"/>
      <c r="G41" s="30"/>
      <c r="H41" s="53"/>
      <c r="I41" s="107"/>
      <c r="K41" s="170"/>
    </row>
    <row r="42" spans="1:11" s="68" customFormat="1" ht="12.75" customHeight="1" x14ac:dyDescent="0.25">
      <c r="A42" s="30"/>
      <c r="B42" s="30"/>
      <c r="C42" s="31"/>
      <c r="D42" s="43" t="s">
        <v>319</v>
      </c>
      <c r="E42" s="42"/>
      <c r="F42" s="44"/>
      <c r="G42" s="30"/>
      <c r="H42" s="53"/>
      <c r="I42" s="107"/>
      <c r="K42" s="170"/>
    </row>
    <row r="43" spans="1:11" s="68" customFormat="1" ht="12.75" customHeight="1" x14ac:dyDescent="0.25">
      <c r="A43" s="30"/>
      <c r="B43" s="30"/>
      <c r="C43" s="31"/>
      <c r="D43" s="74" t="s">
        <v>320</v>
      </c>
      <c r="E43" s="42"/>
      <c r="F43" s="44"/>
      <c r="G43" s="30"/>
      <c r="H43" s="53"/>
      <c r="I43" s="107"/>
      <c r="K43" s="170"/>
    </row>
    <row r="44" spans="1:11" s="68" customFormat="1" ht="12.75" customHeight="1" x14ac:dyDescent="0.25">
      <c r="A44" s="30"/>
      <c r="B44" s="30"/>
      <c r="C44" s="31"/>
      <c r="D44" s="74" t="s">
        <v>19</v>
      </c>
      <c r="E44" s="42"/>
      <c r="F44" s="44" t="s">
        <v>12</v>
      </c>
      <c r="G44" s="30">
        <v>181398</v>
      </c>
      <c r="H44" s="53">
        <v>222352</v>
      </c>
      <c r="I44" s="107"/>
      <c r="K44" s="170"/>
    </row>
    <row r="45" spans="1:11" s="68" customFormat="1" ht="12.75" customHeight="1" x14ac:dyDescent="0.25">
      <c r="A45" s="30"/>
      <c r="B45" s="30"/>
      <c r="C45" s="31" t="s">
        <v>322</v>
      </c>
      <c r="D45" s="43" t="s">
        <v>316</v>
      </c>
      <c r="E45" s="42"/>
      <c r="F45" s="44"/>
      <c r="G45" s="30"/>
      <c r="H45" s="53"/>
      <c r="I45" s="107"/>
      <c r="K45" s="170"/>
    </row>
    <row r="46" spans="1:11" s="68" customFormat="1" ht="12.75" customHeight="1" x14ac:dyDescent="0.25">
      <c r="A46" s="30"/>
      <c r="B46" s="30"/>
      <c r="C46" s="31"/>
      <c r="D46" s="43" t="s">
        <v>317</v>
      </c>
      <c r="E46" s="42"/>
      <c r="F46" s="44"/>
      <c r="G46" s="30"/>
      <c r="H46" s="53"/>
      <c r="I46" s="107"/>
      <c r="K46" s="170"/>
    </row>
    <row r="47" spans="1:11" s="68" customFormat="1" ht="12.75" customHeight="1" x14ac:dyDescent="0.25">
      <c r="A47" s="30"/>
      <c r="B47" s="30"/>
      <c r="C47" s="31"/>
      <c r="D47" s="43" t="s">
        <v>318</v>
      </c>
      <c r="E47" s="42"/>
      <c r="F47" s="44"/>
      <c r="G47" s="30"/>
      <c r="H47" s="53"/>
      <c r="I47" s="107"/>
      <c r="K47" s="170"/>
    </row>
    <row r="48" spans="1:11" s="68" customFormat="1" ht="12.75" customHeight="1" x14ac:dyDescent="0.25">
      <c r="A48" s="30"/>
      <c r="B48" s="30"/>
      <c r="C48" s="31"/>
      <c r="D48" s="43" t="s">
        <v>319</v>
      </c>
      <c r="E48" s="42"/>
      <c r="F48" s="44"/>
      <c r="G48" s="30"/>
      <c r="H48" s="53"/>
      <c r="I48" s="107"/>
      <c r="K48" s="170"/>
    </row>
    <row r="49" spans="1:11" s="68" customFormat="1" ht="12.75" customHeight="1" x14ac:dyDescent="0.25">
      <c r="A49" s="30"/>
      <c r="B49" s="30"/>
      <c r="C49" s="31"/>
      <c r="D49" s="74" t="s">
        <v>320</v>
      </c>
      <c r="E49" s="42"/>
      <c r="F49" s="44"/>
      <c r="G49" s="30"/>
      <c r="H49" s="53"/>
      <c r="I49" s="107"/>
      <c r="K49" s="170"/>
    </row>
    <row r="50" spans="1:11" s="68" customFormat="1" ht="12.75" customHeight="1" x14ac:dyDescent="0.25">
      <c r="A50" s="30"/>
      <c r="B50" s="30"/>
      <c r="C50" s="31"/>
      <c r="D50" s="74" t="s">
        <v>19</v>
      </c>
      <c r="E50" s="42"/>
      <c r="F50" s="44" t="s">
        <v>12</v>
      </c>
      <c r="G50" s="30">
        <v>32010</v>
      </c>
      <c r="H50" s="53">
        <v>39240</v>
      </c>
      <c r="I50" s="107"/>
      <c r="K50" s="170"/>
    </row>
    <row r="51" spans="1:11" s="68" customFormat="1" ht="12.75" customHeight="1" thickBot="1" x14ac:dyDescent="0.3">
      <c r="A51" s="39">
        <v>852</v>
      </c>
      <c r="B51" s="39"/>
      <c r="C51" s="40"/>
      <c r="D51" s="311" t="s">
        <v>18</v>
      </c>
      <c r="E51" s="312"/>
      <c r="F51" s="55">
        <f>SUM(F52,F55,F59)</f>
        <v>1148333</v>
      </c>
      <c r="G51" s="55">
        <f>SUM(G52,G55,G59)</f>
        <v>5115</v>
      </c>
      <c r="H51" s="55">
        <v>23636280</v>
      </c>
      <c r="I51" s="107"/>
      <c r="K51" s="170"/>
    </row>
    <row r="52" spans="1:11" s="314" customFormat="1" ht="14.25" customHeight="1" thickTop="1" x14ac:dyDescent="0.25">
      <c r="A52" s="39"/>
      <c r="B52" s="65">
        <v>85202</v>
      </c>
      <c r="C52" s="31"/>
      <c r="D52" s="45" t="s">
        <v>324</v>
      </c>
      <c r="E52" s="76"/>
      <c r="F52" s="57">
        <f>SUM(F54)</f>
        <v>55006</v>
      </c>
      <c r="G52" s="57">
        <f>SUM(G54)</f>
        <v>5115</v>
      </c>
      <c r="H52" s="46">
        <v>1898499</v>
      </c>
      <c r="I52" s="313"/>
      <c r="K52" s="315"/>
    </row>
    <row r="53" spans="1:11" s="314" customFormat="1" ht="12.75" customHeight="1" x14ac:dyDescent="0.25">
      <c r="A53" s="39"/>
      <c r="B53" s="39"/>
      <c r="C53" s="31" t="s">
        <v>325</v>
      </c>
      <c r="D53" s="56" t="s">
        <v>80</v>
      </c>
      <c r="E53" s="42"/>
      <c r="F53" s="30"/>
      <c r="G53" s="30"/>
      <c r="H53" s="61"/>
      <c r="I53" s="313"/>
      <c r="K53" s="315"/>
    </row>
    <row r="54" spans="1:11" s="314" customFormat="1" ht="12.75" customHeight="1" x14ac:dyDescent="0.25">
      <c r="A54" s="85"/>
      <c r="B54" s="85"/>
      <c r="C54" s="316"/>
      <c r="D54" s="66" t="s">
        <v>326</v>
      </c>
      <c r="E54" s="76"/>
      <c r="F54" s="57">
        <v>55006</v>
      </c>
      <c r="G54" s="57">
        <v>5115</v>
      </c>
      <c r="H54" s="71">
        <v>463701</v>
      </c>
      <c r="I54" s="313"/>
      <c r="K54" s="315"/>
    </row>
    <row r="55" spans="1:11" s="314" customFormat="1" ht="12.75" customHeight="1" x14ac:dyDescent="0.25">
      <c r="A55" s="39"/>
      <c r="B55" s="56">
        <v>85219</v>
      </c>
      <c r="C55" s="31"/>
      <c r="D55" s="45" t="s">
        <v>93</v>
      </c>
      <c r="E55" s="317"/>
      <c r="F55" s="57">
        <f>SUM(F58)</f>
        <v>163390</v>
      </c>
      <c r="G55" s="47" t="s">
        <v>12</v>
      </c>
      <c r="H55" s="46">
        <v>1897539</v>
      </c>
      <c r="I55" s="313"/>
      <c r="K55" s="315"/>
    </row>
    <row r="56" spans="1:11" s="314" customFormat="1" ht="12.75" customHeight="1" x14ac:dyDescent="0.25">
      <c r="A56" s="39"/>
      <c r="B56" s="39"/>
      <c r="C56" s="31" t="s">
        <v>327</v>
      </c>
      <c r="D56" s="43" t="s">
        <v>80</v>
      </c>
      <c r="E56" s="42"/>
      <c r="F56" s="30"/>
      <c r="G56" s="44"/>
      <c r="H56" s="61"/>
      <c r="I56" s="313"/>
      <c r="K56" s="315"/>
    </row>
    <row r="57" spans="1:11" s="314" customFormat="1" ht="12.75" customHeight="1" x14ac:dyDescent="0.25">
      <c r="A57" s="39"/>
      <c r="B57" s="39"/>
      <c r="C57" s="65"/>
      <c r="D57" s="43" t="s">
        <v>328</v>
      </c>
      <c r="E57" s="42"/>
      <c r="F57" s="30"/>
      <c r="G57" s="44"/>
      <c r="H57" s="61"/>
      <c r="I57" s="313"/>
      <c r="K57" s="315"/>
    </row>
    <row r="58" spans="1:11" s="314" customFormat="1" ht="12.75" customHeight="1" x14ac:dyDescent="0.25">
      <c r="A58" s="39"/>
      <c r="B58" s="39"/>
      <c r="C58" s="65"/>
      <c r="D58" s="43" t="s">
        <v>329</v>
      </c>
      <c r="E58" s="42"/>
      <c r="F58" s="53">
        <v>163390</v>
      </c>
      <c r="G58" s="44" t="s">
        <v>12</v>
      </c>
      <c r="H58" s="61">
        <v>1691490</v>
      </c>
      <c r="I58" s="313"/>
      <c r="K58" s="315"/>
    </row>
    <row r="59" spans="1:11" s="314" customFormat="1" ht="12.75" customHeight="1" x14ac:dyDescent="0.25">
      <c r="A59" s="318"/>
      <c r="B59" s="56">
        <v>85230</v>
      </c>
      <c r="C59" s="31"/>
      <c r="D59" s="45" t="s">
        <v>330</v>
      </c>
      <c r="E59" s="317"/>
      <c r="F59" s="57">
        <f>SUM(F62)</f>
        <v>929937</v>
      </c>
      <c r="G59" s="47" t="s">
        <v>12</v>
      </c>
      <c r="H59" s="46">
        <v>4272782</v>
      </c>
      <c r="I59" s="313"/>
      <c r="K59" s="315"/>
    </row>
    <row r="60" spans="1:11" s="314" customFormat="1" ht="12.75" customHeight="1" x14ac:dyDescent="0.25">
      <c r="A60" s="318"/>
      <c r="B60" s="39"/>
      <c r="C60" s="31" t="s">
        <v>327</v>
      </c>
      <c r="D60" s="43" t="s">
        <v>80</v>
      </c>
      <c r="E60" s="42"/>
      <c r="F60" s="30"/>
      <c r="G60" s="44"/>
      <c r="H60" s="61"/>
      <c r="I60" s="313"/>
      <c r="K60" s="315"/>
    </row>
    <row r="61" spans="1:11" s="314" customFormat="1" ht="12.75" customHeight="1" x14ac:dyDescent="0.25">
      <c r="A61" s="318"/>
      <c r="B61" s="39"/>
      <c r="C61" s="65"/>
      <c r="D61" s="43" t="s">
        <v>328</v>
      </c>
      <c r="E61" s="42"/>
      <c r="F61" s="30"/>
      <c r="G61" s="44"/>
      <c r="H61" s="61"/>
      <c r="I61" s="313"/>
      <c r="K61" s="315"/>
    </row>
    <row r="62" spans="1:11" s="314" customFormat="1" ht="12.75" customHeight="1" x14ac:dyDescent="0.25">
      <c r="A62" s="318"/>
      <c r="B62" s="39"/>
      <c r="C62" s="65"/>
      <c r="D62" s="43" t="s">
        <v>329</v>
      </c>
      <c r="E62" s="42"/>
      <c r="F62" s="53">
        <v>929937</v>
      </c>
      <c r="G62" s="44" t="s">
        <v>12</v>
      </c>
      <c r="H62" s="61">
        <v>4270637</v>
      </c>
      <c r="I62" s="313"/>
      <c r="K62" s="315"/>
    </row>
    <row r="63" spans="1:11" s="314" customFormat="1" ht="12.75" customHeight="1" thickBot="1" x14ac:dyDescent="0.3">
      <c r="A63" s="40" t="s">
        <v>331</v>
      </c>
      <c r="B63" s="39"/>
      <c r="C63" s="40"/>
      <c r="D63" s="41" t="s">
        <v>332</v>
      </c>
      <c r="E63" s="54"/>
      <c r="F63" s="55">
        <f>SUM(F64)</f>
        <v>38733</v>
      </c>
      <c r="G63" s="38" t="s">
        <v>12</v>
      </c>
      <c r="H63" s="55">
        <v>2589610</v>
      </c>
      <c r="I63" s="313"/>
      <c r="K63" s="315"/>
    </row>
    <row r="64" spans="1:11" s="314" customFormat="1" ht="12.75" customHeight="1" thickTop="1" x14ac:dyDescent="0.25">
      <c r="A64" s="30"/>
      <c r="B64" s="56">
        <v>85595</v>
      </c>
      <c r="C64" s="31"/>
      <c r="D64" s="45" t="s">
        <v>17</v>
      </c>
      <c r="E64" s="76"/>
      <c r="F64" s="57">
        <f>SUM(F65)</f>
        <v>38733</v>
      </c>
      <c r="G64" s="47" t="s">
        <v>12</v>
      </c>
      <c r="H64" s="46">
        <v>1236259</v>
      </c>
      <c r="I64" s="313"/>
      <c r="K64" s="315"/>
    </row>
    <row r="65" spans="1:11" s="314" customFormat="1" ht="12.75" customHeight="1" x14ac:dyDescent="0.25">
      <c r="A65" s="30"/>
      <c r="B65" s="39"/>
      <c r="C65" s="77"/>
      <c r="D65" s="73" t="s">
        <v>333</v>
      </c>
      <c r="E65" s="78"/>
      <c r="F65" s="79">
        <f>SUM(F66:F77)</f>
        <v>38733</v>
      </c>
      <c r="G65" s="80" t="s">
        <v>12</v>
      </c>
      <c r="H65" s="81">
        <v>206252</v>
      </c>
      <c r="I65" s="313"/>
      <c r="K65" s="315"/>
    </row>
    <row r="66" spans="1:11" s="314" customFormat="1" ht="12.75" customHeight="1" x14ac:dyDescent="0.25">
      <c r="A66" s="30"/>
      <c r="B66" s="39"/>
      <c r="C66" s="31" t="s">
        <v>315</v>
      </c>
      <c r="D66" s="43" t="s">
        <v>316</v>
      </c>
      <c r="E66" s="42"/>
      <c r="F66" s="30"/>
      <c r="G66" s="44"/>
      <c r="H66" s="53"/>
      <c r="I66" s="313"/>
      <c r="K66" s="315"/>
    </row>
    <row r="67" spans="1:11" s="314" customFormat="1" ht="12.75" customHeight="1" x14ac:dyDescent="0.25">
      <c r="A67" s="30"/>
      <c r="B67" s="39"/>
      <c r="C67" s="31"/>
      <c r="D67" s="43" t="s">
        <v>317</v>
      </c>
      <c r="E67" s="42"/>
      <c r="F67" s="30"/>
      <c r="G67" s="44"/>
      <c r="H67" s="53"/>
      <c r="I67" s="313"/>
      <c r="K67" s="315"/>
    </row>
    <row r="68" spans="1:11" s="314" customFormat="1" ht="12.75" customHeight="1" x14ac:dyDescent="0.25">
      <c r="A68" s="30"/>
      <c r="B68" s="39"/>
      <c r="C68" s="31"/>
      <c r="D68" s="43" t="s">
        <v>318</v>
      </c>
      <c r="E68" s="42"/>
      <c r="F68" s="30"/>
      <c r="G68" s="44"/>
      <c r="H68" s="53"/>
      <c r="I68" s="313"/>
      <c r="K68" s="315"/>
    </row>
    <row r="69" spans="1:11" s="314" customFormat="1" ht="12.75" customHeight="1" x14ac:dyDescent="0.25">
      <c r="A69" s="30"/>
      <c r="B69" s="39"/>
      <c r="C69" s="31"/>
      <c r="D69" s="43" t="s">
        <v>319</v>
      </c>
      <c r="E69" s="42"/>
      <c r="F69" s="30"/>
      <c r="G69" s="44"/>
      <c r="H69" s="53"/>
      <c r="I69" s="313"/>
      <c r="K69" s="315"/>
    </row>
    <row r="70" spans="1:11" s="314" customFormat="1" ht="12.75" customHeight="1" x14ac:dyDescent="0.25">
      <c r="A70" s="30"/>
      <c r="B70" s="39"/>
      <c r="C70" s="31"/>
      <c r="D70" s="74" t="s">
        <v>320</v>
      </c>
      <c r="E70" s="42"/>
      <c r="F70" s="30"/>
      <c r="G70" s="44"/>
      <c r="H70" s="53"/>
      <c r="I70" s="313"/>
      <c r="K70" s="315"/>
    </row>
    <row r="71" spans="1:11" s="314" customFormat="1" ht="12.75" customHeight="1" x14ac:dyDescent="0.25">
      <c r="A71" s="30"/>
      <c r="B71" s="39"/>
      <c r="C71" s="31"/>
      <c r="D71" s="74" t="s">
        <v>19</v>
      </c>
      <c r="E71" s="42"/>
      <c r="F71" s="30">
        <v>35787</v>
      </c>
      <c r="G71" s="44" t="s">
        <v>12</v>
      </c>
      <c r="H71" s="30">
        <v>190559</v>
      </c>
      <c r="I71" s="313"/>
      <c r="K71" s="315"/>
    </row>
    <row r="72" spans="1:11" s="314" customFormat="1" ht="12.75" customHeight="1" x14ac:dyDescent="0.25">
      <c r="A72" s="30"/>
      <c r="B72" s="39"/>
      <c r="C72" s="31" t="s">
        <v>322</v>
      </c>
      <c r="D72" s="43" t="s">
        <v>316</v>
      </c>
      <c r="E72" s="42"/>
      <c r="F72" s="30"/>
      <c r="G72" s="44"/>
      <c r="H72" s="53"/>
      <c r="I72" s="313"/>
      <c r="K72" s="315"/>
    </row>
    <row r="73" spans="1:11" s="314" customFormat="1" ht="12.75" customHeight="1" x14ac:dyDescent="0.25">
      <c r="A73" s="30"/>
      <c r="B73" s="39"/>
      <c r="C73" s="31"/>
      <c r="D73" s="43" t="s">
        <v>317</v>
      </c>
      <c r="E73" s="42"/>
      <c r="F73" s="30"/>
      <c r="G73" s="44"/>
      <c r="H73" s="53"/>
      <c r="I73" s="313"/>
      <c r="K73" s="315"/>
    </row>
    <row r="74" spans="1:11" s="314" customFormat="1" ht="12.75" customHeight="1" x14ac:dyDescent="0.25">
      <c r="A74" s="30"/>
      <c r="B74" s="39"/>
      <c r="C74" s="31"/>
      <c r="D74" s="43" t="s">
        <v>318</v>
      </c>
      <c r="E74" s="42"/>
      <c r="F74" s="30"/>
      <c r="G74" s="44"/>
      <c r="H74" s="53"/>
      <c r="I74" s="313"/>
      <c r="K74" s="315"/>
    </row>
    <row r="75" spans="1:11" s="314" customFormat="1" ht="12.75" customHeight="1" x14ac:dyDescent="0.25">
      <c r="A75" s="30"/>
      <c r="B75" s="39"/>
      <c r="C75" s="31"/>
      <c r="D75" s="43" t="s">
        <v>319</v>
      </c>
      <c r="E75" s="42"/>
      <c r="F75" s="30"/>
      <c r="G75" s="44"/>
      <c r="H75" s="53"/>
      <c r="I75" s="313"/>
      <c r="K75" s="315"/>
    </row>
    <row r="76" spans="1:11" s="314" customFormat="1" ht="12.75" customHeight="1" x14ac:dyDescent="0.25">
      <c r="A76" s="30"/>
      <c r="B76" s="39"/>
      <c r="C76" s="31"/>
      <c r="D76" s="74" t="s">
        <v>320</v>
      </c>
      <c r="E76" s="42"/>
      <c r="F76" s="30"/>
      <c r="G76" s="44"/>
      <c r="H76" s="53"/>
      <c r="I76" s="313"/>
      <c r="K76" s="315"/>
    </row>
    <row r="77" spans="1:11" s="314" customFormat="1" ht="12.75" customHeight="1" x14ac:dyDescent="0.25">
      <c r="A77" s="30"/>
      <c r="B77" s="39"/>
      <c r="C77" s="31"/>
      <c r="D77" s="74" t="s">
        <v>19</v>
      </c>
      <c r="E77" s="42"/>
      <c r="F77" s="53">
        <v>2946</v>
      </c>
      <c r="G77" s="44" t="s">
        <v>12</v>
      </c>
      <c r="H77" s="30">
        <v>15693</v>
      </c>
      <c r="I77" s="313"/>
      <c r="K77" s="315"/>
    </row>
    <row r="78" spans="1:11" s="68" customFormat="1" ht="21.75" customHeight="1" thickBot="1" x14ac:dyDescent="0.3">
      <c r="A78" s="30"/>
      <c r="B78" s="30"/>
      <c r="C78" s="31"/>
      <c r="D78" s="35" t="s">
        <v>102</v>
      </c>
      <c r="E78" s="36"/>
      <c r="F78" s="55">
        <f>SUM(F79,F85,F93)</f>
        <v>991316</v>
      </c>
      <c r="G78" s="38" t="s">
        <v>12</v>
      </c>
      <c r="H78" s="37">
        <v>115422489</v>
      </c>
      <c r="I78" s="107"/>
      <c r="K78" s="170"/>
    </row>
    <row r="79" spans="1:11" s="68" customFormat="1" ht="21.75" customHeight="1" thickTop="1" thickBot="1" x14ac:dyDescent="0.3">
      <c r="A79" s="84">
        <v>750</v>
      </c>
      <c r="B79" s="39"/>
      <c r="C79" s="40"/>
      <c r="D79" s="41" t="s">
        <v>334</v>
      </c>
      <c r="E79" s="54"/>
      <c r="F79" s="55">
        <f>SUM(F80)</f>
        <v>27056</v>
      </c>
      <c r="G79" s="38" t="s">
        <v>12</v>
      </c>
      <c r="H79" s="37">
        <v>2229535</v>
      </c>
      <c r="I79" s="107"/>
      <c r="K79" s="170"/>
    </row>
    <row r="80" spans="1:11" s="68" customFormat="1" ht="12.75" customHeight="1" thickTop="1" x14ac:dyDescent="0.25">
      <c r="A80" s="23"/>
      <c r="B80" s="56">
        <v>75056</v>
      </c>
      <c r="C80" s="31"/>
      <c r="D80" s="45" t="s">
        <v>335</v>
      </c>
      <c r="E80" s="70"/>
      <c r="F80" s="71">
        <f>SUM(F84)</f>
        <v>27056</v>
      </c>
      <c r="G80" s="47" t="s">
        <v>12</v>
      </c>
      <c r="H80" s="46">
        <v>27056</v>
      </c>
      <c r="I80" s="107"/>
      <c r="K80" s="170"/>
    </row>
    <row r="81" spans="1:12" s="68" customFormat="1" ht="12.75" customHeight="1" x14ac:dyDescent="0.25">
      <c r="A81" s="23"/>
      <c r="B81" s="65"/>
      <c r="C81" s="31" t="s">
        <v>103</v>
      </c>
      <c r="D81" s="56" t="s">
        <v>104</v>
      </c>
      <c r="E81" s="42"/>
      <c r="F81" s="44"/>
      <c r="G81" s="44"/>
      <c r="H81" s="53"/>
      <c r="I81" s="107"/>
      <c r="K81" s="170"/>
    </row>
    <row r="82" spans="1:12" s="68" customFormat="1" ht="12.75" customHeight="1" x14ac:dyDescent="0.25">
      <c r="A82" s="23"/>
      <c r="B82" s="56"/>
      <c r="C82" s="65"/>
      <c r="D82" s="56" t="s">
        <v>105</v>
      </c>
      <c r="E82" s="42"/>
      <c r="F82" s="44"/>
      <c r="G82" s="44"/>
      <c r="H82" s="53"/>
      <c r="I82" s="107"/>
      <c r="K82" s="170"/>
    </row>
    <row r="83" spans="1:12" s="68" customFormat="1" ht="12.75" customHeight="1" x14ac:dyDescent="0.25">
      <c r="A83" s="39"/>
      <c r="B83" s="39"/>
      <c r="C83" s="65"/>
      <c r="D83" s="56" t="s">
        <v>106</v>
      </c>
      <c r="E83" s="42"/>
      <c r="F83" s="44"/>
      <c r="G83" s="44"/>
      <c r="H83" s="53"/>
      <c r="I83" s="107"/>
      <c r="K83" s="170"/>
    </row>
    <row r="84" spans="1:12" s="68" customFormat="1" ht="12.75" customHeight="1" x14ac:dyDescent="0.25">
      <c r="A84" s="39"/>
      <c r="B84" s="39"/>
      <c r="C84" s="65"/>
      <c r="D84" s="319" t="s">
        <v>107</v>
      </c>
      <c r="E84" s="42"/>
      <c r="F84" s="53">
        <v>27056</v>
      </c>
      <c r="G84" s="44" t="s">
        <v>12</v>
      </c>
      <c r="H84" s="53">
        <v>27056</v>
      </c>
      <c r="I84" s="107"/>
      <c r="K84" s="170"/>
    </row>
    <row r="85" spans="1:12" s="68" customFormat="1" ht="12.75" customHeight="1" thickBot="1" x14ac:dyDescent="0.3">
      <c r="A85" s="23">
        <v>801</v>
      </c>
      <c r="B85" s="39"/>
      <c r="C85" s="40"/>
      <c r="D85" s="41" t="s">
        <v>13</v>
      </c>
      <c r="E85" s="54"/>
      <c r="F85" s="55">
        <f>SUM(F88)</f>
        <v>187036</v>
      </c>
      <c r="G85" s="38" t="s">
        <v>12</v>
      </c>
      <c r="H85" s="37">
        <v>797595</v>
      </c>
      <c r="I85" s="67"/>
      <c r="J85" s="168"/>
      <c r="K85" s="170"/>
    </row>
    <row r="86" spans="1:12" s="68" customFormat="1" ht="12.75" customHeight="1" thickTop="1" x14ac:dyDescent="0.25">
      <c r="A86" s="23"/>
      <c r="B86" s="56">
        <v>80153</v>
      </c>
      <c r="C86" s="51"/>
      <c r="D86" s="52" t="s">
        <v>128</v>
      </c>
      <c r="E86" s="89"/>
      <c r="F86" s="61"/>
      <c r="G86" s="62"/>
      <c r="H86" s="75"/>
      <c r="I86" s="67"/>
      <c r="J86" s="168"/>
      <c r="K86" s="170"/>
    </row>
    <row r="87" spans="1:12" s="68" customFormat="1" ht="12.75" customHeight="1" x14ac:dyDescent="0.25">
      <c r="A87" s="23"/>
      <c r="B87" s="56"/>
      <c r="C87" s="51"/>
      <c r="D87" s="52" t="s">
        <v>129</v>
      </c>
      <c r="E87" s="89"/>
      <c r="F87" s="61"/>
      <c r="G87" s="62"/>
      <c r="H87" s="75"/>
      <c r="I87" s="67"/>
      <c r="J87" s="168"/>
      <c r="K87" s="170"/>
    </row>
    <row r="88" spans="1:12" s="68" customFormat="1" ht="12.75" customHeight="1" x14ac:dyDescent="0.25">
      <c r="A88" s="23"/>
      <c r="B88" s="56"/>
      <c r="C88" s="31"/>
      <c r="D88" s="45" t="s">
        <v>130</v>
      </c>
      <c r="E88" s="70"/>
      <c r="F88" s="71">
        <f>SUM(F92)</f>
        <v>187036</v>
      </c>
      <c r="G88" s="47" t="s">
        <v>12</v>
      </c>
      <c r="H88" s="46">
        <v>797595</v>
      </c>
      <c r="I88" s="67"/>
      <c r="J88" s="168"/>
      <c r="K88" s="170"/>
      <c r="L88" s="170"/>
    </row>
    <row r="89" spans="1:12" s="68" customFormat="1" ht="12.75" customHeight="1" x14ac:dyDescent="0.25">
      <c r="A89" s="23"/>
      <c r="B89" s="65"/>
      <c r="C89" s="31" t="s">
        <v>103</v>
      </c>
      <c r="D89" s="56" t="s">
        <v>104</v>
      </c>
      <c r="E89" s="42"/>
      <c r="F89" s="44"/>
      <c r="G89" s="44"/>
      <c r="H89" s="53"/>
      <c r="I89" s="67"/>
      <c r="J89" s="168"/>
      <c r="K89" s="170"/>
      <c r="L89" s="170"/>
    </row>
    <row r="90" spans="1:12" s="68" customFormat="1" ht="12.75" customHeight="1" x14ac:dyDescent="0.25">
      <c r="A90" s="23"/>
      <c r="B90" s="56"/>
      <c r="C90" s="65"/>
      <c r="D90" s="56" t="s">
        <v>105</v>
      </c>
      <c r="E90" s="42"/>
      <c r="F90" s="44"/>
      <c r="G90" s="44"/>
      <c r="H90" s="53"/>
      <c r="I90" s="67"/>
      <c r="J90" s="168"/>
      <c r="K90" s="170"/>
      <c r="L90" s="170"/>
    </row>
    <row r="91" spans="1:12" s="68" customFormat="1" ht="12.75" customHeight="1" x14ac:dyDescent="0.25">
      <c r="A91" s="39"/>
      <c r="B91" s="39"/>
      <c r="C91" s="65"/>
      <c r="D91" s="56" t="s">
        <v>106</v>
      </c>
      <c r="E91" s="42"/>
      <c r="F91" s="44"/>
      <c r="G91" s="44"/>
      <c r="H91" s="53"/>
      <c r="I91" s="67"/>
      <c r="J91" s="168"/>
      <c r="K91" s="170"/>
    </row>
    <row r="92" spans="1:12" s="68" customFormat="1" ht="12.75" customHeight="1" x14ac:dyDescent="0.25">
      <c r="A92" s="39"/>
      <c r="B92" s="39"/>
      <c r="C92" s="65"/>
      <c r="D92" s="319" t="s">
        <v>107</v>
      </c>
      <c r="E92" s="42"/>
      <c r="F92" s="53">
        <v>187036</v>
      </c>
      <c r="G92" s="44" t="s">
        <v>12</v>
      </c>
      <c r="H92" s="53">
        <v>797595</v>
      </c>
      <c r="I92" s="67"/>
      <c r="J92" s="168"/>
      <c r="K92" s="170"/>
      <c r="L92" s="165"/>
    </row>
    <row r="93" spans="1:12" s="68" customFormat="1" ht="12.75" customHeight="1" thickBot="1" x14ac:dyDescent="0.3">
      <c r="A93" s="39">
        <v>852</v>
      </c>
      <c r="B93" s="39"/>
      <c r="C93" s="40"/>
      <c r="D93" s="41" t="s">
        <v>18</v>
      </c>
      <c r="E93" s="54"/>
      <c r="F93" s="55">
        <f>SUM(F94,F99,F105)</f>
        <v>777224</v>
      </c>
      <c r="G93" s="38" t="s">
        <v>12</v>
      </c>
      <c r="H93" s="55">
        <v>3168777</v>
      </c>
      <c r="I93" s="67"/>
      <c r="J93" s="168"/>
      <c r="K93" s="170"/>
      <c r="L93" s="165"/>
    </row>
    <row r="94" spans="1:12" s="68" customFormat="1" ht="12.75" customHeight="1" thickTop="1" x14ac:dyDescent="0.25">
      <c r="A94" s="39"/>
      <c r="B94" s="56">
        <v>85215</v>
      </c>
      <c r="C94" s="31"/>
      <c r="D94" s="66" t="s">
        <v>336</v>
      </c>
      <c r="E94" s="70"/>
      <c r="F94" s="57">
        <f>SUM(F98)</f>
        <v>4148</v>
      </c>
      <c r="G94" s="72" t="s">
        <v>12</v>
      </c>
      <c r="H94" s="46">
        <v>15778</v>
      </c>
      <c r="I94" s="67"/>
      <c r="J94" s="168"/>
      <c r="K94" s="170"/>
      <c r="L94" s="165"/>
    </row>
    <row r="95" spans="1:12" s="68" customFormat="1" ht="12.75" customHeight="1" x14ac:dyDescent="0.25">
      <c r="A95" s="39"/>
      <c r="B95" s="39"/>
      <c r="C95" s="31" t="s">
        <v>103</v>
      </c>
      <c r="D95" s="56" t="s">
        <v>104</v>
      </c>
      <c r="E95" s="42"/>
      <c r="F95" s="53"/>
      <c r="G95" s="44"/>
      <c r="H95" s="61"/>
      <c r="I95" s="67"/>
      <c r="J95" s="168"/>
      <c r="K95" s="170"/>
      <c r="L95" s="165"/>
    </row>
    <row r="96" spans="1:12" s="68" customFormat="1" ht="12.75" customHeight="1" x14ac:dyDescent="0.25">
      <c r="A96" s="39"/>
      <c r="B96" s="39"/>
      <c r="C96" s="65"/>
      <c r="D96" s="56" t="s">
        <v>105</v>
      </c>
      <c r="E96" s="42"/>
      <c r="F96" s="53"/>
      <c r="G96" s="44"/>
      <c r="H96" s="61"/>
      <c r="I96" s="67"/>
      <c r="J96" s="168"/>
      <c r="K96" s="170"/>
      <c r="L96" s="165"/>
    </row>
    <row r="97" spans="1:12" s="68" customFormat="1" ht="12.75" customHeight="1" x14ac:dyDescent="0.25">
      <c r="A97" s="39"/>
      <c r="B97" s="39"/>
      <c r="C97" s="65"/>
      <c r="D97" s="56" t="s">
        <v>106</v>
      </c>
      <c r="E97" s="42"/>
      <c r="F97" s="53"/>
      <c r="G97" s="44"/>
      <c r="H97" s="61"/>
      <c r="I97" s="67"/>
      <c r="J97" s="168"/>
      <c r="K97" s="170"/>
      <c r="L97" s="165"/>
    </row>
    <row r="98" spans="1:12" s="68" customFormat="1" ht="12.75" customHeight="1" x14ac:dyDescent="0.25">
      <c r="A98" s="39"/>
      <c r="B98" s="39"/>
      <c r="C98" s="65"/>
      <c r="D98" s="319" t="s">
        <v>107</v>
      </c>
      <c r="E98" s="42"/>
      <c r="F98" s="53">
        <v>4148</v>
      </c>
      <c r="G98" s="44" t="s">
        <v>12</v>
      </c>
      <c r="H98" s="61">
        <v>15778</v>
      </c>
      <c r="I98" s="67"/>
      <c r="J98" s="168"/>
      <c r="K98" s="170"/>
      <c r="L98" s="165"/>
    </row>
    <row r="99" spans="1:12" s="68" customFormat="1" ht="12.75" customHeight="1" x14ac:dyDescent="0.25">
      <c r="A99" s="39"/>
      <c r="B99" s="320">
        <v>85219</v>
      </c>
      <c r="C99" s="56"/>
      <c r="D99" s="98" t="s">
        <v>93</v>
      </c>
      <c r="E99" s="159"/>
      <c r="F99" s="71">
        <f>SUM(F103)</f>
        <v>5678</v>
      </c>
      <c r="G99" s="72" t="s">
        <v>12</v>
      </c>
      <c r="H99" s="71">
        <v>13798</v>
      </c>
      <c r="I99" s="67"/>
      <c r="J99" s="168"/>
      <c r="K99" s="170"/>
      <c r="L99" s="165"/>
    </row>
    <row r="100" spans="1:12" s="68" customFormat="1" ht="12.75" customHeight="1" x14ac:dyDescent="0.25">
      <c r="A100" s="39"/>
      <c r="B100" s="39"/>
      <c r="C100" s="31" t="s">
        <v>103</v>
      </c>
      <c r="D100" s="56" t="s">
        <v>104</v>
      </c>
      <c r="E100" s="42"/>
      <c r="F100" s="53"/>
      <c r="G100" s="44"/>
      <c r="H100" s="53"/>
      <c r="I100" s="67"/>
      <c r="J100" s="168"/>
      <c r="K100" s="170"/>
      <c r="L100" s="165"/>
    </row>
    <row r="101" spans="1:12" s="68" customFormat="1" ht="12.75" customHeight="1" x14ac:dyDescent="0.25">
      <c r="A101" s="39"/>
      <c r="B101" s="39"/>
      <c r="C101" s="65"/>
      <c r="D101" s="56" t="s">
        <v>105</v>
      </c>
      <c r="E101" s="42"/>
      <c r="F101" s="53"/>
      <c r="G101" s="44"/>
      <c r="H101" s="53"/>
      <c r="I101" s="67"/>
      <c r="J101" s="168"/>
      <c r="K101" s="170"/>
      <c r="L101" s="165"/>
    </row>
    <row r="102" spans="1:12" s="68" customFormat="1" ht="12.75" customHeight="1" x14ac:dyDescent="0.25">
      <c r="A102" s="39"/>
      <c r="B102" s="39"/>
      <c r="C102" s="65"/>
      <c r="D102" s="56" t="s">
        <v>106</v>
      </c>
      <c r="E102" s="42"/>
      <c r="F102" s="53"/>
      <c r="G102" s="44"/>
      <c r="H102" s="53"/>
      <c r="I102" s="67"/>
      <c r="J102" s="168"/>
      <c r="K102" s="170"/>
      <c r="L102" s="165"/>
    </row>
    <row r="103" spans="1:12" s="68" customFormat="1" ht="12.75" customHeight="1" x14ac:dyDescent="0.25">
      <c r="A103" s="39"/>
      <c r="B103" s="39"/>
      <c r="C103" s="65"/>
      <c r="D103" s="319" t="s">
        <v>107</v>
      </c>
      <c r="E103" s="42"/>
      <c r="F103" s="53">
        <v>5678</v>
      </c>
      <c r="G103" s="44" t="s">
        <v>12</v>
      </c>
      <c r="H103" s="53">
        <v>13798</v>
      </c>
      <c r="I103" s="67"/>
      <c r="J103" s="168"/>
      <c r="K103" s="170"/>
      <c r="L103" s="165"/>
    </row>
    <row r="104" spans="1:12" s="68" customFormat="1" ht="12.75" customHeight="1" x14ac:dyDescent="0.25">
      <c r="A104" s="39"/>
      <c r="B104" s="56">
        <v>85228</v>
      </c>
      <c r="C104" s="65"/>
      <c r="D104" s="43" t="s">
        <v>337</v>
      </c>
      <c r="E104" s="54"/>
      <c r="F104" s="53"/>
      <c r="G104" s="44"/>
      <c r="H104" s="61"/>
      <c r="I104" s="67"/>
      <c r="J104" s="168"/>
      <c r="K104" s="170"/>
      <c r="L104" s="165"/>
    </row>
    <row r="105" spans="1:12" s="68" customFormat="1" ht="12.75" customHeight="1" x14ac:dyDescent="0.25">
      <c r="A105" s="39"/>
      <c r="B105" s="56"/>
      <c r="C105" s="31"/>
      <c r="D105" s="66" t="s">
        <v>338</v>
      </c>
      <c r="E105" s="70"/>
      <c r="F105" s="57">
        <f>SUM(F109)</f>
        <v>767398</v>
      </c>
      <c r="G105" s="47" t="s">
        <v>12</v>
      </c>
      <c r="H105" s="103">
        <v>2178698</v>
      </c>
      <c r="I105" s="67"/>
      <c r="J105" s="168"/>
      <c r="K105" s="170"/>
      <c r="L105" s="165"/>
    </row>
    <row r="106" spans="1:12" s="68" customFormat="1" ht="12.75" customHeight="1" x14ac:dyDescent="0.25">
      <c r="A106" s="39"/>
      <c r="B106" s="39"/>
      <c r="C106" s="31" t="s">
        <v>103</v>
      </c>
      <c r="D106" s="56" t="s">
        <v>104</v>
      </c>
      <c r="E106" s="42"/>
      <c r="F106" s="53"/>
      <c r="G106" s="44"/>
      <c r="H106" s="61"/>
      <c r="I106" s="67"/>
      <c r="J106" s="168"/>
      <c r="K106" s="170"/>
      <c r="L106" s="165"/>
    </row>
    <row r="107" spans="1:12" s="68" customFormat="1" ht="12.75" customHeight="1" x14ac:dyDescent="0.25">
      <c r="A107" s="39"/>
      <c r="B107" s="39"/>
      <c r="C107" s="65"/>
      <c r="D107" s="56" t="s">
        <v>105</v>
      </c>
      <c r="E107" s="42"/>
      <c r="F107" s="53"/>
      <c r="G107" s="44"/>
      <c r="H107" s="61"/>
      <c r="I107" s="67"/>
      <c r="J107" s="168"/>
      <c r="K107" s="170"/>
      <c r="L107" s="165"/>
    </row>
    <row r="108" spans="1:12" s="68" customFormat="1" ht="12.75" customHeight="1" x14ac:dyDescent="0.25">
      <c r="A108" s="39"/>
      <c r="B108" s="39"/>
      <c r="C108" s="65"/>
      <c r="D108" s="56" t="s">
        <v>106</v>
      </c>
      <c r="E108" s="42"/>
      <c r="F108" s="53"/>
      <c r="G108" s="44"/>
      <c r="H108" s="61"/>
      <c r="I108" s="67"/>
      <c r="J108" s="168"/>
      <c r="K108" s="170"/>
      <c r="L108" s="165"/>
    </row>
    <row r="109" spans="1:12" s="68" customFormat="1" ht="12.75" customHeight="1" x14ac:dyDescent="0.25">
      <c r="A109" s="85"/>
      <c r="B109" s="85"/>
      <c r="C109" s="105"/>
      <c r="D109" s="45" t="s">
        <v>107</v>
      </c>
      <c r="E109" s="76"/>
      <c r="F109" s="57">
        <v>767398</v>
      </c>
      <c r="G109" s="72" t="s">
        <v>12</v>
      </c>
      <c r="H109" s="71">
        <v>2178698</v>
      </c>
      <c r="I109" s="67"/>
      <c r="J109" s="168"/>
      <c r="K109" s="170"/>
      <c r="L109" s="165"/>
    </row>
    <row r="110" spans="1:12" ht="21.75" customHeight="1" thickBot="1" x14ac:dyDescent="0.3">
      <c r="A110" s="30"/>
      <c r="B110" s="30"/>
      <c r="C110" s="31"/>
      <c r="D110" s="35" t="s">
        <v>78</v>
      </c>
      <c r="E110" s="36"/>
      <c r="F110" s="37">
        <f>SUM(F112,F118,F126)</f>
        <v>416883</v>
      </c>
      <c r="G110" s="38" t="s">
        <v>12</v>
      </c>
      <c r="H110" s="37">
        <v>17413620</v>
      </c>
      <c r="I110" s="24"/>
    </row>
    <row r="111" spans="1:12" ht="21" customHeight="1" thickTop="1" x14ac:dyDescent="0.25">
      <c r="A111" s="39">
        <v>754</v>
      </c>
      <c r="B111" s="39"/>
      <c r="C111" s="40"/>
      <c r="D111" s="41" t="s">
        <v>339</v>
      </c>
      <c r="E111" s="42"/>
      <c r="F111" s="30"/>
      <c r="G111" s="30"/>
      <c r="H111" s="30"/>
    </row>
    <row r="112" spans="1:12" ht="12.75" customHeight="1" thickBot="1" x14ac:dyDescent="0.3">
      <c r="A112" s="39"/>
      <c r="B112" s="39"/>
      <c r="C112" s="40"/>
      <c r="D112" s="41" t="s">
        <v>97</v>
      </c>
      <c r="E112" s="54"/>
      <c r="F112" s="37">
        <f>SUM(F113)</f>
        <v>232088</v>
      </c>
      <c r="G112" s="38" t="s">
        <v>12</v>
      </c>
      <c r="H112" s="37">
        <v>13579830</v>
      </c>
    </row>
    <row r="113" spans="1:11" ht="12.75" customHeight="1" thickTop="1" x14ac:dyDescent="0.25">
      <c r="A113" s="82"/>
      <c r="B113" s="56">
        <v>75411</v>
      </c>
      <c r="C113" s="31"/>
      <c r="D113" s="66" t="s">
        <v>340</v>
      </c>
      <c r="E113" s="70"/>
      <c r="F113" s="46">
        <f>SUM(F117)</f>
        <v>232088</v>
      </c>
      <c r="G113" s="47" t="s">
        <v>12</v>
      </c>
      <c r="H113" s="46">
        <v>13579830</v>
      </c>
    </row>
    <row r="114" spans="1:11" ht="12.75" customHeight="1" x14ac:dyDescent="0.25">
      <c r="A114" s="39"/>
      <c r="B114" s="30"/>
      <c r="C114" s="65">
        <v>2110</v>
      </c>
      <c r="D114" s="43" t="s">
        <v>80</v>
      </c>
      <c r="E114" s="60"/>
      <c r="F114" s="44"/>
      <c r="G114" s="53"/>
      <c r="H114" s="30"/>
    </row>
    <row r="115" spans="1:11" ht="12.75" customHeight="1" x14ac:dyDescent="0.25">
      <c r="A115" s="39"/>
      <c r="B115" s="30"/>
      <c r="C115" s="65"/>
      <c r="D115" s="43" t="s">
        <v>81</v>
      </c>
      <c r="E115" s="60"/>
      <c r="F115" s="44"/>
      <c r="G115" s="53"/>
      <c r="H115" s="30"/>
    </row>
    <row r="116" spans="1:11" ht="12.75" customHeight="1" x14ac:dyDescent="0.25">
      <c r="A116" s="39"/>
      <c r="B116" s="30"/>
      <c r="C116" s="65"/>
      <c r="D116" s="43" t="s">
        <v>82</v>
      </c>
      <c r="E116" s="60"/>
      <c r="F116" s="44"/>
      <c r="G116" s="53"/>
      <c r="H116" s="30"/>
    </row>
    <row r="117" spans="1:11" ht="12.75" customHeight="1" x14ac:dyDescent="0.25">
      <c r="A117" s="39"/>
      <c r="B117" s="30"/>
      <c r="C117" s="65"/>
      <c r="D117" s="43" t="s">
        <v>83</v>
      </c>
      <c r="E117" s="60"/>
      <c r="F117" s="53">
        <v>232088</v>
      </c>
      <c r="G117" s="44" t="s">
        <v>12</v>
      </c>
      <c r="H117" s="30">
        <v>13579830</v>
      </c>
    </row>
    <row r="118" spans="1:11" ht="12.75" customHeight="1" thickBot="1" x14ac:dyDescent="0.3">
      <c r="A118" s="23">
        <v>801</v>
      </c>
      <c r="B118" s="39"/>
      <c r="C118" s="40"/>
      <c r="D118" s="41" t="s">
        <v>13</v>
      </c>
      <c r="E118" s="54"/>
      <c r="F118" s="37">
        <f>SUM(F121)</f>
        <v>4795</v>
      </c>
      <c r="G118" s="38" t="s">
        <v>12</v>
      </c>
      <c r="H118" s="37">
        <v>51119</v>
      </c>
    </row>
    <row r="119" spans="1:11" ht="12.75" customHeight="1" thickTop="1" x14ac:dyDescent="0.25">
      <c r="A119" s="23"/>
      <c r="B119" s="56">
        <v>80153</v>
      </c>
      <c r="C119" s="51"/>
      <c r="D119" s="52" t="s">
        <v>128</v>
      </c>
      <c r="E119" s="54"/>
      <c r="F119" s="39"/>
      <c r="G119" s="23"/>
      <c r="H119" s="39"/>
    </row>
    <row r="120" spans="1:11" ht="12.75" customHeight="1" x14ac:dyDescent="0.25">
      <c r="A120" s="23"/>
      <c r="B120" s="56"/>
      <c r="C120" s="51"/>
      <c r="D120" s="52" t="s">
        <v>129</v>
      </c>
      <c r="E120" s="54"/>
      <c r="F120" s="39"/>
      <c r="G120" s="23"/>
      <c r="H120" s="39"/>
    </row>
    <row r="121" spans="1:11" ht="12.75" customHeight="1" x14ac:dyDescent="0.25">
      <c r="A121" s="23"/>
      <c r="B121" s="56"/>
      <c r="C121" s="31"/>
      <c r="D121" s="45" t="s">
        <v>130</v>
      </c>
      <c r="E121" s="70"/>
      <c r="F121" s="46">
        <f>SUM(F125)</f>
        <v>4795</v>
      </c>
      <c r="G121" s="47" t="s">
        <v>12</v>
      </c>
      <c r="H121" s="46">
        <v>51119</v>
      </c>
    </row>
    <row r="122" spans="1:11" ht="12.75" customHeight="1" x14ac:dyDescent="0.25">
      <c r="A122" s="82"/>
      <c r="B122" s="30"/>
      <c r="C122" s="65">
        <v>2110</v>
      </c>
      <c r="D122" s="43" t="s">
        <v>80</v>
      </c>
      <c r="E122" s="60"/>
      <c r="F122" s="44"/>
      <c r="G122" s="44"/>
      <c r="H122" s="30"/>
    </row>
    <row r="123" spans="1:11" s="68" customFormat="1" ht="12.75" customHeight="1" x14ac:dyDescent="0.25">
      <c r="A123" s="82"/>
      <c r="B123" s="30"/>
      <c r="C123" s="65"/>
      <c r="D123" s="43" t="s">
        <v>81</v>
      </c>
      <c r="E123" s="60"/>
      <c r="F123" s="44"/>
      <c r="G123" s="44"/>
      <c r="H123" s="30"/>
      <c r="I123" s="67"/>
      <c r="K123" s="170"/>
    </row>
    <row r="124" spans="1:11" s="68" customFormat="1" ht="12.75" customHeight="1" x14ac:dyDescent="0.25">
      <c r="A124" s="82"/>
      <c r="B124" s="30"/>
      <c r="C124" s="65"/>
      <c r="D124" s="43" t="s">
        <v>82</v>
      </c>
      <c r="E124" s="60"/>
      <c r="F124" s="44"/>
      <c r="G124" s="44"/>
      <c r="H124" s="30"/>
      <c r="I124" s="67"/>
      <c r="K124" s="170"/>
    </row>
    <row r="125" spans="1:11" s="68" customFormat="1" ht="12.75" customHeight="1" x14ac:dyDescent="0.25">
      <c r="A125" s="82"/>
      <c r="B125" s="30"/>
      <c r="C125" s="65"/>
      <c r="D125" s="43" t="s">
        <v>83</v>
      </c>
      <c r="E125" s="60"/>
      <c r="F125" s="53">
        <v>4795</v>
      </c>
      <c r="G125" s="44" t="s">
        <v>12</v>
      </c>
      <c r="H125" s="30">
        <v>51119</v>
      </c>
      <c r="I125" s="67"/>
      <c r="K125" s="170"/>
    </row>
    <row r="126" spans="1:11" s="68" customFormat="1" ht="12.75" customHeight="1" thickBot="1" x14ac:dyDescent="0.3">
      <c r="A126" s="39">
        <v>853</v>
      </c>
      <c r="B126" s="39"/>
      <c r="C126" s="40"/>
      <c r="D126" s="41" t="s">
        <v>341</v>
      </c>
      <c r="E126" s="42"/>
      <c r="F126" s="321">
        <f>SUM(F127)</f>
        <v>180000</v>
      </c>
      <c r="G126" s="322" t="s">
        <v>12</v>
      </c>
      <c r="H126" s="309">
        <v>442948</v>
      </c>
      <c r="I126" s="67"/>
      <c r="K126" s="170"/>
    </row>
    <row r="127" spans="1:11" s="68" customFormat="1" ht="12.75" customHeight="1" thickTop="1" x14ac:dyDescent="0.25">
      <c r="A127" s="323"/>
      <c r="B127" s="56">
        <v>85321</v>
      </c>
      <c r="C127" s="40"/>
      <c r="D127" s="102" t="s">
        <v>342</v>
      </c>
      <c r="E127" s="317"/>
      <c r="F127" s="46">
        <f>SUM(F131:F131)</f>
        <v>180000</v>
      </c>
      <c r="G127" s="47" t="s">
        <v>12</v>
      </c>
      <c r="H127" s="46">
        <v>435523</v>
      </c>
      <c r="I127" s="67"/>
      <c r="K127" s="170"/>
    </row>
    <row r="128" spans="1:11" s="68" customFormat="1" ht="12.75" customHeight="1" x14ac:dyDescent="0.25">
      <c r="A128" s="84"/>
      <c r="B128" s="56"/>
      <c r="C128" s="65">
        <v>2110</v>
      </c>
      <c r="D128" s="43" t="s">
        <v>80</v>
      </c>
      <c r="E128" s="42"/>
      <c r="F128" s="30"/>
      <c r="G128" s="44"/>
      <c r="H128" s="30"/>
      <c r="I128" s="67"/>
      <c r="K128" s="170"/>
    </row>
    <row r="129" spans="1:11" s="68" customFormat="1" ht="12.75" customHeight="1" x14ac:dyDescent="0.25">
      <c r="A129" s="84"/>
      <c r="B129" s="56"/>
      <c r="C129" s="65"/>
      <c r="D129" s="43" t="s">
        <v>81</v>
      </c>
      <c r="E129" s="42"/>
      <c r="F129" s="30"/>
      <c r="G129" s="44"/>
      <c r="H129" s="30"/>
      <c r="I129" s="67"/>
      <c r="K129" s="170"/>
    </row>
    <row r="130" spans="1:11" s="68" customFormat="1" ht="12.75" customHeight="1" x14ac:dyDescent="0.25">
      <c r="A130" s="84"/>
      <c r="B130" s="56"/>
      <c r="C130" s="65"/>
      <c r="D130" s="43" t="s">
        <v>82</v>
      </c>
      <c r="E130" s="42"/>
      <c r="F130" s="30"/>
      <c r="G130" s="44"/>
      <c r="H130" s="30"/>
      <c r="I130" s="67"/>
      <c r="K130" s="170"/>
    </row>
    <row r="131" spans="1:11" s="68" customFormat="1" ht="12.75" customHeight="1" x14ac:dyDescent="0.25">
      <c r="A131" s="84"/>
      <c r="B131" s="56"/>
      <c r="C131" s="65"/>
      <c r="D131" s="43" t="s">
        <v>83</v>
      </c>
      <c r="E131" s="42"/>
      <c r="F131" s="53">
        <v>180000</v>
      </c>
      <c r="G131" s="44" t="s">
        <v>12</v>
      </c>
      <c r="H131" s="53">
        <v>435523</v>
      </c>
      <c r="I131" s="67"/>
      <c r="K131" s="170"/>
    </row>
    <row r="132" spans="1:11" ht="27" customHeight="1" thickBot="1" x14ac:dyDescent="0.3">
      <c r="A132" s="56"/>
      <c r="B132" s="56"/>
      <c r="C132" s="31"/>
      <c r="D132" s="32" t="s">
        <v>22</v>
      </c>
      <c r="E132" s="33"/>
      <c r="F132" s="34">
        <f>SUM(F133,F545,F589)</f>
        <v>4119190</v>
      </c>
      <c r="G132" s="34">
        <f>SUM(G133,G545,G589)</f>
        <v>1842448</v>
      </c>
      <c r="H132" s="34">
        <v>820631552</v>
      </c>
      <c r="I132" s="24"/>
    </row>
    <row r="133" spans="1:11" ht="24" customHeight="1" thickBot="1" x14ac:dyDescent="0.3">
      <c r="A133" s="56"/>
      <c r="B133" s="56"/>
      <c r="C133" s="31"/>
      <c r="D133" s="35" t="s">
        <v>23</v>
      </c>
      <c r="E133" s="36"/>
      <c r="F133" s="37">
        <f>SUM(F134,F140,F146,F154,F169,F193,F198,F403,F441,F445,F482,F522,F538)</f>
        <v>2709452</v>
      </c>
      <c r="G133" s="37">
        <f>SUM(G134,G140,G146,G154,G169,G193,G198,G403,G441,G445,G482,G522,G538)</f>
        <v>1840909</v>
      </c>
      <c r="H133" s="37">
        <v>687866622</v>
      </c>
      <c r="I133" s="24"/>
    </row>
    <row r="134" spans="1:11" s="68" customFormat="1" ht="24" customHeight="1" thickTop="1" thickBot="1" x14ac:dyDescent="0.3">
      <c r="A134" s="40" t="s">
        <v>343</v>
      </c>
      <c r="B134" s="39"/>
      <c r="C134" s="40"/>
      <c r="D134" s="41" t="s">
        <v>344</v>
      </c>
      <c r="E134" s="54"/>
      <c r="F134" s="55">
        <f>SUM(F135)</f>
        <v>3000</v>
      </c>
      <c r="G134" s="55">
        <f>SUM(G135)</f>
        <v>3000</v>
      </c>
      <c r="H134" s="37">
        <v>359051</v>
      </c>
      <c r="I134" s="107"/>
      <c r="K134" s="170"/>
    </row>
    <row r="135" spans="1:11" s="68" customFormat="1" ht="12.75" customHeight="1" thickTop="1" x14ac:dyDescent="0.25">
      <c r="A135" s="56"/>
      <c r="B135" s="31" t="s">
        <v>345</v>
      </c>
      <c r="C135" s="40"/>
      <c r="D135" s="324" t="s">
        <v>346</v>
      </c>
      <c r="E135" s="106"/>
      <c r="F135" s="57">
        <f>SUM(F136)</f>
        <v>3000</v>
      </c>
      <c r="G135" s="57">
        <f>SUM(G136)</f>
        <v>3000</v>
      </c>
      <c r="H135" s="46">
        <v>356051</v>
      </c>
      <c r="I135" s="107"/>
      <c r="K135" s="170"/>
    </row>
    <row r="136" spans="1:11" s="68" customFormat="1" ht="12.75" customHeight="1" x14ac:dyDescent="0.25">
      <c r="A136" s="56"/>
      <c r="B136" s="56"/>
      <c r="C136" s="65"/>
      <c r="D136" s="48" t="s">
        <v>38</v>
      </c>
      <c r="E136" s="58"/>
      <c r="F136" s="59">
        <f>SUM(F137:F139)</f>
        <v>3000</v>
      </c>
      <c r="G136" s="59">
        <f>SUM(G137:G139)</f>
        <v>3000</v>
      </c>
      <c r="H136" s="49">
        <v>356051</v>
      </c>
      <c r="I136" s="107"/>
      <c r="K136" s="170"/>
    </row>
    <row r="137" spans="1:11" s="68" customFormat="1" ht="12.75" customHeight="1" x14ac:dyDescent="0.25">
      <c r="A137" s="56"/>
      <c r="B137" s="56"/>
      <c r="C137" s="51" t="s">
        <v>26</v>
      </c>
      <c r="D137" s="52" t="s">
        <v>27</v>
      </c>
      <c r="E137" s="86"/>
      <c r="F137" s="62" t="s">
        <v>12</v>
      </c>
      <c r="G137" s="61">
        <v>1500</v>
      </c>
      <c r="H137" s="61">
        <v>35284</v>
      </c>
      <c r="I137" s="107"/>
      <c r="K137" s="170"/>
    </row>
    <row r="138" spans="1:11" s="68" customFormat="1" ht="12.75" customHeight="1" x14ac:dyDescent="0.25">
      <c r="A138" s="56"/>
      <c r="B138" s="56"/>
      <c r="C138" s="65">
        <v>4270</v>
      </c>
      <c r="D138" s="43" t="s">
        <v>111</v>
      </c>
      <c r="E138" s="86"/>
      <c r="F138" s="61">
        <v>3000</v>
      </c>
      <c r="G138" s="62" t="s">
        <v>12</v>
      </c>
      <c r="H138" s="75">
        <v>5500</v>
      </c>
      <c r="I138" s="107"/>
      <c r="K138" s="170"/>
    </row>
    <row r="139" spans="1:11" s="68" customFormat="1" ht="12.75" customHeight="1" x14ac:dyDescent="0.25">
      <c r="A139" s="56"/>
      <c r="B139" s="56"/>
      <c r="C139" s="65">
        <v>4300</v>
      </c>
      <c r="D139" s="43" t="s">
        <v>29</v>
      </c>
      <c r="E139" s="86"/>
      <c r="F139" s="62" t="s">
        <v>12</v>
      </c>
      <c r="G139" s="61">
        <v>1500</v>
      </c>
      <c r="H139" s="61">
        <v>23000</v>
      </c>
      <c r="I139" s="107"/>
      <c r="K139" s="170"/>
    </row>
    <row r="140" spans="1:11" ht="12.75" customHeight="1" thickBot="1" x14ac:dyDescent="0.3">
      <c r="A140" s="84">
        <v>600</v>
      </c>
      <c r="B140" s="39"/>
      <c r="C140" s="40"/>
      <c r="D140" s="41" t="s">
        <v>24</v>
      </c>
      <c r="E140" s="54"/>
      <c r="F140" s="55">
        <f>SUM(F141)</f>
        <v>2180</v>
      </c>
      <c r="G140" s="55">
        <f>SUM(G141)</f>
        <v>2180</v>
      </c>
      <c r="H140" s="37">
        <v>103479013</v>
      </c>
      <c r="I140" s="24"/>
    </row>
    <row r="141" spans="1:11" s="68" customFormat="1" ht="12.75" customHeight="1" thickTop="1" x14ac:dyDescent="0.25">
      <c r="A141" s="84"/>
      <c r="B141" s="56">
        <v>60095</v>
      </c>
      <c r="C141" s="31"/>
      <c r="D141" s="45" t="s">
        <v>17</v>
      </c>
      <c r="E141" s="70"/>
      <c r="F141" s="57">
        <f>SUM(F142)</f>
        <v>2180</v>
      </c>
      <c r="G141" s="57">
        <f>SUM(G142)</f>
        <v>2180</v>
      </c>
      <c r="H141" s="57">
        <v>2509063</v>
      </c>
      <c r="I141" s="67"/>
      <c r="J141" s="165"/>
      <c r="K141" s="170"/>
    </row>
    <row r="142" spans="1:11" s="68" customFormat="1" ht="12.75" customHeight="1" x14ac:dyDescent="0.25">
      <c r="A142" s="84"/>
      <c r="B142" s="56"/>
      <c r="C142" s="31"/>
      <c r="D142" s="48" t="s">
        <v>133</v>
      </c>
      <c r="E142" s="58"/>
      <c r="F142" s="59">
        <f>SUM(F143:F145)</f>
        <v>2180</v>
      </c>
      <c r="G142" s="59">
        <f>SUM(G143:G145)</f>
        <v>2180</v>
      </c>
      <c r="H142" s="59">
        <v>2509063</v>
      </c>
      <c r="I142" s="67"/>
      <c r="J142" s="165"/>
      <c r="K142" s="170"/>
    </row>
    <row r="143" spans="1:11" s="68" customFormat="1" ht="12.75" customHeight="1" x14ac:dyDescent="0.25">
      <c r="A143" s="84"/>
      <c r="B143" s="56"/>
      <c r="C143" s="65">
        <v>3020</v>
      </c>
      <c r="D143" s="101" t="s">
        <v>120</v>
      </c>
      <c r="E143" s="60"/>
      <c r="F143" s="62" t="s">
        <v>12</v>
      </c>
      <c r="G143" s="61">
        <v>2180</v>
      </c>
      <c r="H143" s="61">
        <v>30820</v>
      </c>
      <c r="I143" s="67"/>
      <c r="J143" s="165"/>
      <c r="K143" s="170"/>
    </row>
    <row r="144" spans="1:11" s="68" customFormat="1" ht="12.75" customHeight="1" x14ac:dyDescent="0.25">
      <c r="A144" s="84"/>
      <c r="B144" s="56"/>
      <c r="C144" s="65">
        <v>4520</v>
      </c>
      <c r="D144" s="56" t="s">
        <v>171</v>
      </c>
      <c r="E144" s="86"/>
      <c r="F144" s="61"/>
      <c r="G144" s="62"/>
      <c r="H144" s="61"/>
      <c r="I144" s="67"/>
      <c r="J144" s="165"/>
      <c r="K144" s="170"/>
    </row>
    <row r="145" spans="1:11" s="68" customFormat="1" ht="12.75" customHeight="1" x14ac:dyDescent="0.25">
      <c r="A145" s="84"/>
      <c r="B145" s="56"/>
      <c r="C145" s="65"/>
      <c r="D145" s="43" t="s">
        <v>19</v>
      </c>
      <c r="E145" s="86"/>
      <c r="F145" s="61">
        <v>2180</v>
      </c>
      <c r="G145" s="62" t="s">
        <v>12</v>
      </c>
      <c r="H145" s="61">
        <v>2180</v>
      </c>
      <c r="I145" s="67"/>
      <c r="J145" s="165"/>
      <c r="K145" s="170"/>
    </row>
    <row r="146" spans="1:11" ht="12.75" customHeight="1" thickBot="1" x14ac:dyDescent="0.3">
      <c r="A146" s="23">
        <v>700</v>
      </c>
      <c r="B146" s="39"/>
      <c r="C146" s="40"/>
      <c r="D146" s="41" t="s">
        <v>79</v>
      </c>
      <c r="E146" s="54"/>
      <c r="F146" s="55">
        <f>SUM(F147)</f>
        <v>101000</v>
      </c>
      <c r="G146" s="55">
        <f>SUM(G147)</f>
        <v>101000</v>
      </c>
      <c r="H146" s="37">
        <v>47259277</v>
      </c>
      <c r="I146" s="24"/>
    </row>
    <row r="147" spans="1:11" ht="12.75" customHeight="1" thickTop="1" x14ac:dyDescent="0.25">
      <c r="A147" s="23"/>
      <c r="B147" s="56">
        <v>70095</v>
      </c>
      <c r="C147" s="31"/>
      <c r="D147" s="45" t="s">
        <v>17</v>
      </c>
      <c r="E147" s="70"/>
      <c r="F147" s="57">
        <f>SUM(F148)</f>
        <v>101000</v>
      </c>
      <c r="G147" s="57">
        <f>SUM(G148)</f>
        <v>101000</v>
      </c>
      <c r="H147" s="46">
        <v>44221459</v>
      </c>
    </row>
    <row r="148" spans="1:11" ht="12.75" customHeight="1" x14ac:dyDescent="0.25">
      <c r="A148" s="23"/>
      <c r="B148" s="75"/>
      <c r="C148" s="31"/>
      <c r="D148" s="73" t="s">
        <v>112</v>
      </c>
      <c r="E148" s="58"/>
      <c r="F148" s="59">
        <f>SUM(F149:F153)</f>
        <v>101000</v>
      </c>
      <c r="G148" s="59">
        <f>SUM(G149:G153)</f>
        <v>101000</v>
      </c>
      <c r="H148" s="49">
        <v>26734569</v>
      </c>
    </row>
    <row r="149" spans="1:11" ht="12.75" customHeight="1" x14ac:dyDescent="0.25">
      <c r="A149" s="23"/>
      <c r="B149" s="56"/>
      <c r="C149" s="87">
        <v>4140</v>
      </c>
      <c r="D149" s="52" t="s">
        <v>164</v>
      </c>
      <c r="E149" s="60"/>
      <c r="F149" s="62"/>
      <c r="G149" s="61"/>
      <c r="H149" s="61"/>
    </row>
    <row r="150" spans="1:11" ht="12.75" customHeight="1" x14ac:dyDescent="0.25">
      <c r="A150" s="23"/>
      <c r="B150" s="56"/>
      <c r="C150" s="65"/>
      <c r="D150" s="43" t="s">
        <v>165</v>
      </c>
      <c r="E150" s="60"/>
      <c r="F150" s="62" t="s">
        <v>12</v>
      </c>
      <c r="G150" s="61">
        <v>1000</v>
      </c>
      <c r="H150" s="61">
        <v>27000</v>
      </c>
    </row>
    <row r="151" spans="1:11" ht="12.75" customHeight="1" x14ac:dyDescent="0.25">
      <c r="A151" s="23"/>
      <c r="B151" s="56"/>
      <c r="C151" s="65">
        <v>4270</v>
      </c>
      <c r="D151" s="43" t="s">
        <v>111</v>
      </c>
      <c r="E151" s="60"/>
      <c r="F151" s="62" t="s">
        <v>12</v>
      </c>
      <c r="G151" s="61">
        <v>100000</v>
      </c>
      <c r="H151" s="61">
        <v>7005000</v>
      </c>
    </row>
    <row r="152" spans="1:11" ht="12.75" customHeight="1" x14ac:dyDescent="0.25">
      <c r="A152" s="23"/>
      <c r="B152" s="56"/>
      <c r="C152" s="65">
        <v>4280</v>
      </c>
      <c r="D152" s="43" t="s">
        <v>136</v>
      </c>
      <c r="E152" s="60"/>
      <c r="F152" s="61">
        <v>1000</v>
      </c>
      <c r="G152" s="62" t="s">
        <v>12</v>
      </c>
      <c r="H152" s="61">
        <v>3000</v>
      </c>
    </row>
    <row r="153" spans="1:11" ht="12.75" customHeight="1" x14ac:dyDescent="0.25">
      <c r="A153" s="23"/>
      <c r="B153" s="56"/>
      <c r="C153" s="65">
        <v>4300</v>
      </c>
      <c r="D153" s="43" t="s">
        <v>29</v>
      </c>
      <c r="E153" s="60"/>
      <c r="F153" s="61">
        <v>100000</v>
      </c>
      <c r="G153" s="62" t="s">
        <v>12</v>
      </c>
      <c r="H153" s="61">
        <v>3735000</v>
      </c>
    </row>
    <row r="154" spans="1:11" ht="12.75" customHeight="1" thickBot="1" x14ac:dyDescent="0.3">
      <c r="A154" s="84">
        <v>750</v>
      </c>
      <c r="B154" s="39"/>
      <c r="C154" s="40"/>
      <c r="D154" s="41" t="s">
        <v>334</v>
      </c>
      <c r="E154" s="54"/>
      <c r="F154" s="55">
        <f>SUM(F155,F159,F163)</f>
        <v>22915</v>
      </c>
      <c r="G154" s="55">
        <f>SUM(G155,G159,G163)</f>
        <v>22915</v>
      </c>
      <c r="H154" s="37">
        <v>58787668</v>
      </c>
    </row>
    <row r="155" spans="1:11" ht="12.75" customHeight="1" thickTop="1" x14ac:dyDescent="0.25">
      <c r="A155" s="84"/>
      <c r="B155" s="325">
        <v>75020</v>
      </c>
      <c r="C155" s="31"/>
      <c r="D155" s="66" t="s">
        <v>347</v>
      </c>
      <c r="E155" s="317"/>
      <c r="F155" s="57">
        <f>SUM(F156)</f>
        <v>1200</v>
      </c>
      <c r="G155" s="57">
        <f>SUM(G156)</f>
        <v>1200</v>
      </c>
      <c r="H155" s="46">
        <v>6056617</v>
      </c>
    </row>
    <row r="156" spans="1:11" ht="12.75" customHeight="1" x14ac:dyDescent="0.25">
      <c r="A156" s="84"/>
      <c r="B156" s="56"/>
      <c r="C156" s="31"/>
      <c r="D156" s="48" t="s">
        <v>348</v>
      </c>
      <c r="E156" s="58"/>
      <c r="F156" s="79">
        <f>SUM(F157:F158)</f>
        <v>1200</v>
      </c>
      <c r="G156" s="79">
        <f>SUM(G157:G158)</f>
        <v>1200</v>
      </c>
      <c r="H156" s="49">
        <v>166300</v>
      </c>
    </row>
    <row r="157" spans="1:11" ht="12.75" customHeight="1" x14ac:dyDescent="0.25">
      <c r="A157" s="84"/>
      <c r="B157" s="56"/>
      <c r="C157" s="65">
        <v>4300</v>
      </c>
      <c r="D157" s="43" t="s">
        <v>29</v>
      </c>
      <c r="E157" s="42"/>
      <c r="F157" s="62" t="s">
        <v>12</v>
      </c>
      <c r="G157" s="61">
        <v>1200</v>
      </c>
      <c r="H157" s="61">
        <v>164500</v>
      </c>
    </row>
    <row r="158" spans="1:11" ht="12.75" customHeight="1" x14ac:dyDescent="0.25">
      <c r="A158" s="84"/>
      <c r="B158" s="56"/>
      <c r="C158" s="65">
        <v>4610</v>
      </c>
      <c r="D158" s="326" t="s">
        <v>349</v>
      </c>
      <c r="E158" s="42"/>
      <c r="F158" s="61">
        <v>1200</v>
      </c>
      <c r="G158" s="62" t="s">
        <v>12</v>
      </c>
      <c r="H158" s="61">
        <v>1500</v>
      </c>
    </row>
    <row r="159" spans="1:11" ht="12.75" customHeight="1" x14ac:dyDescent="0.25">
      <c r="A159" s="84"/>
      <c r="B159" s="31" t="s">
        <v>350</v>
      </c>
      <c r="C159" s="65"/>
      <c r="D159" s="45" t="s">
        <v>351</v>
      </c>
      <c r="E159" s="70"/>
      <c r="F159" s="57">
        <f>SUM(F160)</f>
        <v>11715</v>
      </c>
      <c r="G159" s="57">
        <f>SUM(G160)</f>
        <v>11715</v>
      </c>
      <c r="H159" s="46">
        <v>5619547</v>
      </c>
    </row>
    <row r="160" spans="1:11" ht="12.75" customHeight="1" x14ac:dyDescent="0.25">
      <c r="A160" s="84"/>
      <c r="B160" s="31"/>
      <c r="C160" s="31"/>
      <c r="D160" s="48" t="s">
        <v>352</v>
      </c>
      <c r="E160" s="58"/>
      <c r="F160" s="49">
        <f>SUM(F161:F162)</f>
        <v>11715</v>
      </c>
      <c r="G160" s="49">
        <f>SUM(G161:G162)</f>
        <v>11715</v>
      </c>
      <c r="H160" s="49">
        <v>5619547</v>
      </c>
    </row>
    <row r="161" spans="1:9" ht="12.75" customHeight="1" x14ac:dyDescent="0.25">
      <c r="A161" s="97"/>
      <c r="B161" s="98"/>
      <c r="C161" s="105">
        <v>4040</v>
      </c>
      <c r="D161" s="45" t="s">
        <v>92</v>
      </c>
      <c r="E161" s="99"/>
      <c r="F161" s="72" t="s">
        <v>12</v>
      </c>
      <c r="G161" s="71">
        <v>11715</v>
      </c>
      <c r="H161" s="71">
        <v>263285</v>
      </c>
    </row>
    <row r="162" spans="1:9" ht="12.75" customHeight="1" x14ac:dyDescent="0.25">
      <c r="A162" s="84"/>
      <c r="B162" s="56"/>
      <c r="C162" s="65">
        <v>4440</v>
      </c>
      <c r="D162" s="43" t="s">
        <v>113</v>
      </c>
      <c r="E162" s="86"/>
      <c r="F162" s="61">
        <v>11715</v>
      </c>
      <c r="G162" s="62" t="s">
        <v>12</v>
      </c>
      <c r="H162" s="61">
        <v>709870</v>
      </c>
    </row>
    <row r="163" spans="1:9" ht="12.75" customHeight="1" x14ac:dyDescent="0.25">
      <c r="A163" s="84"/>
      <c r="B163" s="56">
        <v>75095</v>
      </c>
      <c r="C163" s="40"/>
      <c r="D163" s="45" t="s">
        <v>17</v>
      </c>
      <c r="E163" s="159"/>
      <c r="F163" s="57">
        <f>SUM(F164)</f>
        <v>10000</v>
      </c>
      <c r="G163" s="57">
        <f>SUM(G164)</f>
        <v>10000</v>
      </c>
      <c r="H163" s="46">
        <v>16879046</v>
      </c>
    </row>
    <row r="164" spans="1:9" ht="12.75" customHeight="1" x14ac:dyDescent="0.25">
      <c r="A164" s="84"/>
      <c r="B164" s="56"/>
      <c r="C164" s="31"/>
      <c r="D164" s="48" t="s">
        <v>353</v>
      </c>
      <c r="E164" s="58"/>
      <c r="F164" s="79">
        <f>SUM(F165:F167)</f>
        <v>10000</v>
      </c>
      <c r="G164" s="79">
        <f>SUM(G165:G167)</f>
        <v>10000</v>
      </c>
      <c r="H164" s="49">
        <v>35156</v>
      </c>
    </row>
    <row r="165" spans="1:9" ht="12.75" customHeight="1" x14ac:dyDescent="0.25">
      <c r="A165" s="84"/>
      <c r="B165" s="56"/>
      <c r="C165" s="65">
        <v>4380</v>
      </c>
      <c r="D165" s="52" t="s">
        <v>354</v>
      </c>
      <c r="E165" s="42"/>
      <c r="F165" s="61">
        <v>10000</v>
      </c>
      <c r="G165" s="62" t="s">
        <v>12</v>
      </c>
      <c r="H165" s="61">
        <v>12600</v>
      </c>
    </row>
    <row r="166" spans="1:9" ht="12.75" customHeight="1" x14ac:dyDescent="0.25">
      <c r="A166" s="84"/>
      <c r="B166" s="56"/>
      <c r="C166" s="65">
        <v>4390</v>
      </c>
      <c r="D166" s="43" t="s">
        <v>131</v>
      </c>
      <c r="E166" s="42"/>
      <c r="F166" s="62"/>
      <c r="G166" s="61"/>
      <c r="H166" s="62"/>
    </row>
    <row r="167" spans="1:9" ht="12.75" customHeight="1" x14ac:dyDescent="0.25">
      <c r="A167" s="84"/>
      <c r="B167" s="56"/>
      <c r="C167" s="65"/>
      <c r="D167" s="52" t="s">
        <v>132</v>
      </c>
      <c r="E167" s="42"/>
      <c r="F167" s="62" t="s">
        <v>12</v>
      </c>
      <c r="G167" s="61">
        <v>10000</v>
      </c>
      <c r="H167" s="61">
        <v>10000</v>
      </c>
    </row>
    <row r="168" spans="1:9" ht="12.75" customHeight="1" x14ac:dyDescent="0.25">
      <c r="A168" s="39">
        <v>754</v>
      </c>
      <c r="B168" s="39"/>
      <c r="C168" s="40"/>
      <c r="D168" s="41" t="s">
        <v>96</v>
      </c>
      <c r="E168" s="54"/>
      <c r="F168" s="62"/>
      <c r="G168" s="61"/>
      <c r="H168" s="61"/>
    </row>
    <row r="169" spans="1:9" ht="12.75" customHeight="1" thickBot="1" x14ac:dyDescent="0.3">
      <c r="A169" s="39"/>
      <c r="B169" s="39"/>
      <c r="C169" s="40"/>
      <c r="D169" s="41" t="s">
        <v>97</v>
      </c>
      <c r="E169" s="54"/>
      <c r="F169" s="37">
        <f>SUM(F170)</f>
        <v>53094</v>
      </c>
      <c r="G169" s="37">
        <f>SUM(G170)</f>
        <v>15664</v>
      </c>
      <c r="H169" s="37">
        <v>5790359</v>
      </c>
    </row>
    <row r="170" spans="1:9" ht="12.75" customHeight="1" thickTop="1" x14ac:dyDescent="0.25">
      <c r="A170" s="84"/>
      <c r="B170" s="31" t="s">
        <v>108</v>
      </c>
      <c r="C170" s="65"/>
      <c r="D170" s="45" t="s">
        <v>109</v>
      </c>
      <c r="E170" s="159"/>
      <c r="F170" s="57">
        <f>SUM(F171,F174,F178,F184,F188)</f>
        <v>53094</v>
      </c>
      <c r="G170" s="57">
        <f>SUM(G171,G174,G178,G184,G188)</f>
        <v>15664</v>
      </c>
      <c r="H170" s="46">
        <v>665107</v>
      </c>
      <c r="I170" s="24"/>
    </row>
    <row r="171" spans="1:9" ht="12.75" customHeight="1" x14ac:dyDescent="0.25">
      <c r="A171" s="84"/>
      <c r="B171" s="31"/>
      <c r="C171" s="65"/>
      <c r="D171" s="48" t="s">
        <v>355</v>
      </c>
      <c r="E171" s="58"/>
      <c r="F171" s="59">
        <f>SUM(F172:F173)</f>
        <v>24750</v>
      </c>
      <c r="G171" s="50" t="s">
        <v>12</v>
      </c>
      <c r="H171" s="49">
        <v>70250</v>
      </c>
    </row>
    <row r="172" spans="1:9" ht="12.75" customHeight="1" x14ac:dyDescent="0.25">
      <c r="A172" s="84"/>
      <c r="B172" s="31"/>
      <c r="C172" s="51" t="s">
        <v>26</v>
      </c>
      <c r="D172" s="52" t="s">
        <v>27</v>
      </c>
      <c r="E172" s="86"/>
      <c r="F172" s="61">
        <v>2250</v>
      </c>
      <c r="G172" s="62" t="s">
        <v>12</v>
      </c>
      <c r="H172" s="61">
        <v>47750</v>
      </c>
    </row>
    <row r="173" spans="1:9" ht="12.75" customHeight="1" x14ac:dyDescent="0.25">
      <c r="A173" s="84"/>
      <c r="B173" s="31"/>
      <c r="C173" s="65">
        <v>4300</v>
      </c>
      <c r="D173" s="43" t="s">
        <v>25</v>
      </c>
      <c r="E173" s="327"/>
      <c r="F173" s="53">
        <v>22500</v>
      </c>
      <c r="G173" s="44" t="s">
        <v>12</v>
      </c>
      <c r="H173" s="30">
        <v>22500</v>
      </c>
    </row>
    <row r="174" spans="1:9" ht="12.75" customHeight="1" x14ac:dyDescent="0.25">
      <c r="A174" s="84"/>
      <c r="B174" s="31"/>
      <c r="C174" s="65"/>
      <c r="D174" s="48" t="s">
        <v>356</v>
      </c>
      <c r="E174" s="58"/>
      <c r="F174" s="59">
        <f>SUM(F176:F176)</f>
        <v>12680</v>
      </c>
      <c r="G174" s="50" t="s">
        <v>12</v>
      </c>
      <c r="H174" s="59">
        <v>12680</v>
      </c>
    </row>
    <row r="175" spans="1:9" ht="12.75" customHeight="1" x14ac:dyDescent="0.25">
      <c r="A175" s="84"/>
      <c r="B175" s="31"/>
      <c r="C175" s="31" t="s">
        <v>357</v>
      </c>
      <c r="D175" s="325" t="s">
        <v>358</v>
      </c>
      <c r="E175" s="60"/>
      <c r="F175" s="63"/>
      <c r="G175" s="64"/>
      <c r="H175" s="63"/>
    </row>
    <row r="176" spans="1:9" ht="12.75" customHeight="1" x14ac:dyDescent="0.25">
      <c r="A176" s="84"/>
      <c r="B176" s="31"/>
      <c r="C176" s="31"/>
      <c r="D176" s="74" t="s">
        <v>359</v>
      </c>
      <c r="E176" s="60"/>
      <c r="F176" s="61">
        <v>12680</v>
      </c>
      <c r="G176" s="44" t="s">
        <v>12</v>
      </c>
      <c r="H176" s="75">
        <v>12680</v>
      </c>
    </row>
    <row r="177" spans="1:8" ht="12.75" customHeight="1" x14ac:dyDescent="0.25">
      <c r="A177" s="84"/>
      <c r="B177" s="31"/>
      <c r="C177" s="65"/>
      <c r="D177" s="181" t="s">
        <v>360</v>
      </c>
      <c r="E177" s="60"/>
      <c r="F177" s="53"/>
      <c r="G177" s="53"/>
      <c r="H177" s="30"/>
    </row>
    <row r="178" spans="1:8" ht="12.75" customHeight="1" x14ac:dyDescent="0.25">
      <c r="A178" s="84"/>
      <c r="B178" s="31"/>
      <c r="C178" s="31"/>
      <c r="D178" s="48" t="s">
        <v>361</v>
      </c>
      <c r="E178" s="58"/>
      <c r="F178" s="59">
        <f>SUM(F179:F182)</f>
        <v>1512</v>
      </c>
      <c r="G178" s="59">
        <f>SUM(G179:G182)</f>
        <v>1512</v>
      </c>
      <c r="H178" s="81">
        <v>17300</v>
      </c>
    </row>
    <row r="179" spans="1:8" ht="12.75" customHeight="1" x14ac:dyDescent="0.25">
      <c r="A179" s="84"/>
      <c r="B179" s="31"/>
      <c r="C179" s="87">
        <v>4210</v>
      </c>
      <c r="D179" s="52" t="s">
        <v>27</v>
      </c>
      <c r="E179" s="86"/>
      <c r="F179" s="61">
        <v>1447</v>
      </c>
      <c r="G179" s="62" t="s">
        <v>12</v>
      </c>
      <c r="H179" s="61">
        <v>11447</v>
      </c>
    </row>
    <row r="180" spans="1:8" ht="12.75" customHeight="1" x14ac:dyDescent="0.25">
      <c r="A180" s="84"/>
      <c r="B180" s="31"/>
      <c r="C180" s="31" t="s">
        <v>362</v>
      </c>
      <c r="D180" s="74" t="s">
        <v>363</v>
      </c>
      <c r="E180" s="86"/>
      <c r="F180" s="61"/>
      <c r="G180" s="62"/>
      <c r="H180" s="61"/>
    </row>
    <row r="181" spans="1:8" ht="12.75" customHeight="1" x14ac:dyDescent="0.25">
      <c r="A181" s="84"/>
      <c r="B181" s="31"/>
      <c r="C181" s="31"/>
      <c r="D181" s="74" t="s">
        <v>364</v>
      </c>
      <c r="E181" s="86"/>
      <c r="F181" s="62" t="s">
        <v>12</v>
      </c>
      <c r="G181" s="61">
        <v>1512</v>
      </c>
      <c r="H181" s="61">
        <v>2488</v>
      </c>
    </row>
    <row r="182" spans="1:8" ht="12.75" customHeight="1" x14ac:dyDescent="0.25">
      <c r="A182" s="84"/>
      <c r="B182" s="31"/>
      <c r="C182" s="65">
        <v>4300</v>
      </c>
      <c r="D182" s="43" t="s">
        <v>25</v>
      </c>
      <c r="E182" s="86"/>
      <c r="F182" s="61">
        <v>65</v>
      </c>
      <c r="G182" s="62" t="s">
        <v>12</v>
      </c>
      <c r="H182" s="61">
        <v>65</v>
      </c>
    </row>
    <row r="183" spans="1:8" ht="12.75" customHeight="1" x14ac:dyDescent="0.25">
      <c r="A183" s="84"/>
      <c r="B183" s="31"/>
      <c r="C183" s="65"/>
      <c r="D183" s="181" t="s">
        <v>365</v>
      </c>
      <c r="E183" s="60"/>
      <c r="F183" s="53"/>
      <c r="G183" s="53"/>
      <c r="H183" s="30"/>
    </row>
    <row r="184" spans="1:8" ht="12.75" customHeight="1" x14ac:dyDescent="0.25">
      <c r="A184" s="84"/>
      <c r="B184" s="31"/>
      <c r="C184" s="31"/>
      <c r="D184" s="48" t="s">
        <v>361</v>
      </c>
      <c r="E184" s="58"/>
      <c r="F184" s="59">
        <f>SUM(F185:F187)</f>
        <v>1352</v>
      </c>
      <c r="G184" s="59">
        <f>SUM(G185:G187)</f>
        <v>1352</v>
      </c>
      <c r="H184" s="81">
        <v>10700</v>
      </c>
    </row>
    <row r="185" spans="1:8" ht="12.75" customHeight="1" x14ac:dyDescent="0.25">
      <c r="A185" s="84"/>
      <c r="B185" s="31"/>
      <c r="C185" s="87">
        <v>4210</v>
      </c>
      <c r="D185" s="52" t="s">
        <v>27</v>
      </c>
      <c r="E185" s="86"/>
      <c r="F185" s="61">
        <v>1352</v>
      </c>
      <c r="G185" s="62" t="s">
        <v>12</v>
      </c>
      <c r="H185" s="61">
        <v>7352</v>
      </c>
    </row>
    <row r="186" spans="1:8" ht="12.75" customHeight="1" x14ac:dyDescent="0.25">
      <c r="A186" s="84"/>
      <c r="B186" s="31"/>
      <c r="C186" s="31" t="s">
        <v>362</v>
      </c>
      <c r="D186" s="74" t="s">
        <v>363</v>
      </c>
      <c r="E186" s="86"/>
      <c r="F186" s="61"/>
      <c r="G186" s="62"/>
      <c r="H186" s="61"/>
    </row>
    <row r="187" spans="1:8" ht="12.75" customHeight="1" x14ac:dyDescent="0.25">
      <c r="A187" s="84"/>
      <c r="B187" s="31"/>
      <c r="C187" s="31"/>
      <c r="D187" s="74" t="s">
        <v>364</v>
      </c>
      <c r="E187" s="86"/>
      <c r="F187" s="62" t="s">
        <v>12</v>
      </c>
      <c r="G187" s="61">
        <v>1352</v>
      </c>
      <c r="H187" s="61">
        <v>1648</v>
      </c>
    </row>
    <row r="188" spans="1:8" ht="12.75" customHeight="1" x14ac:dyDescent="0.25">
      <c r="A188" s="62"/>
      <c r="B188" s="56"/>
      <c r="C188" s="31"/>
      <c r="D188" s="73" t="s">
        <v>112</v>
      </c>
      <c r="E188" s="58"/>
      <c r="F188" s="59">
        <f>SUM(F189:F192)</f>
        <v>12800</v>
      </c>
      <c r="G188" s="59">
        <f>SUM(G189:G192)</f>
        <v>12800</v>
      </c>
      <c r="H188" s="49">
        <v>14801</v>
      </c>
    </row>
    <row r="189" spans="1:8" ht="12.75" customHeight="1" x14ac:dyDescent="0.25">
      <c r="A189" s="62"/>
      <c r="B189" s="56"/>
      <c r="C189" s="51" t="s">
        <v>26</v>
      </c>
      <c r="D189" s="52" t="s">
        <v>27</v>
      </c>
      <c r="E189" s="60"/>
      <c r="F189" s="61">
        <v>5437</v>
      </c>
      <c r="G189" s="62" t="s">
        <v>12</v>
      </c>
      <c r="H189" s="61">
        <v>6338</v>
      </c>
    </row>
    <row r="190" spans="1:8" ht="12.75" customHeight="1" x14ac:dyDescent="0.25">
      <c r="A190" s="62"/>
      <c r="B190" s="56"/>
      <c r="C190" s="65">
        <v>4260</v>
      </c>
      <c r="D190" s="43" t="s">
        <v>28</v>
      </c>
      <c r="E190" s="60"/>
      <c r="F190" s="62" t="s">
        <v>12</v>
      </c>
      <c r="G190" s="61">
        <v>11100</v>
      </c>
      <c r="H190" s="62" t="s">
        <v>12</v>
      </c>
    </row>
    <row r="191" spans="1:8" ht="12.75" customHeight="1" x14ac:dyDescent="0.25">
      <c r="A191" s="62"/>
      <c r="B191" s="56"/>
      <c r="C191" s="65">
        <v>4270</v>
      </c>
      <c r="D191" s="43" t="s">
        <v>111</v>
      </c>
      <c r="E191" s="60"/>
      <c r="F191" s="62" t="s">
        <v>12</v>
      </c>
      <c r="G191" s="61">
        <v>1700</v>
      </c>
      <c r="H191" s="62" t="s">
        <v>12</v>
      </c>
    </row>
    <row r="192" spans="1:8" ht="12.75" customHeight="1" x14ac:dyDescent="0.25">
      <c r="A192" s="62"/>
      <c r="B192" s="56"/>
      <c r="C192" s="65">
        <v>4300</v>
      </c>
      <c r="D192" s="43" t="s">
        <v>29</v>
      </c>
      <c r="E192" s="60"/>
      <c r="F192" s="61">
        <v>7363</v>
      </c>
      <c r="G192" s="62" t="s">
        <v>12</v>
      </c>
      <c r="H192" s="61">
        <v>8463</v>
      </c>
    </row>
    <row r="193" spans="1:11" s="68" customFormat="1" ht="12.75" customHeight="1" thickBot="1" x14ac:dyDescent="0.3">
      <c r="A193" s="39">
        <v>758</v>
      </c>
      <c r="B193" s="39"/>
      <c r="C193" s="40"/>
      <c r="D193" s="41" t="s">
        <v>86</v>
      </c>
      <c r="E193" s="54"/>
      <c r="F193" s="38" t="s">
        <v>12</v>
      </c>
      <c r="G193" s="37">
        <f>SUM(G194)</f>
        <v>270548</v>
      </c>
      <c r="H193" s="37">
        <v>21532653</v>
      </c>
      <c r="I193" s="67"/>
      <c r="K193" s="175"/>
    </row>
    <row r="194" spans="1:11" s="68" customFormat="1" ht="12.75" customHeight="1" thickTop="1" x14ac:dyDescent="0.25">
      <c r="A194" s="39"/>
      <c r="B194" s="56">
        <v>75818</v>
      </c>
      <c r="C194" s="31"/>
      <c r="D194" s="66" t="s">
        <v>87</v>
      </c>
      <c r="E194" s="76"/>
      <c r="F194" s="47" t="s">
        <v>12</v>
      </c>
      <c r="G194" s="46">
        <f>SUM(G195)</f>
        <v>270548</v>
      </c>
      <c r="H194" s="46">
        <v>21532653</v>
      </c>
      <c r="I194" s="67"/>
      <c r="K194" s="170"/>
    </row>
    <row r="195" spans="1:11" s="68" customFormat="1" ht="12.75" customHeight="1" x14ac:dyDescent="0.25">
      <c r="A195" s="39"/>
      <c r="B195" s="56"/>
      <c r="C195" s="31" t="s">
        <v>88</v>
      </c>
      <c r="D195" s="74" t="s">
        <v>89</v>
      </c>
      <c r="E195" s="60"/>
      <c r="F195" s="44" t="s">
        <v>12</v>
      </c>
      <c r="G195" s="53">
        <f>SUM(G196:G197)</f>
        <v>270548</v>
      </c>
      <c r="H195" s="30">
        <v>19152949</v>
      </c>
      <c r="I195" s="67"/>
      <c r="K195" s="170"/>
    </row>
    <row r="196" spans="1:11" s="68" customFormat="1" ht="12.75" customHeight="1" x14ac:dyDescent="0.25">
      <c r="A196" s="39"/>
      <c r="B196" s="56"/>
      <c r="C196" s="31"/>
      <c r="D196" s="52" t="s">
        <v>366</v>
      </c>
      <c r="E196" s="160"/>
      <c r="F196" s="62" t="s">
        <v>12</v>
      </c>
      <c r="G196" s="53">
        <v>98298</v>
      </c>
      <c r="H196" s="30">
        <v>3894969</v>
      </c>
      <c r="I196" s="67"/>
      <c r="K196" s="170"/>
    </row>
    <row r="197" spans="1:11" s="68" customFormat="1" ht="12.75" customHeight="1" x14ac:dyDescent="0.25">
      <c r="A197" s="39"/>
      <c r="B197" s="56"/>
      <c r="C197" s="31"/>
      <c r="D197" s="52" t="s">
        <v>90</v>
      </c>
      <c r="E197" s="160"/>
      <c r="F197" s="62" t="s">
        <v>12</v>
      </c>
      <c r="G197" s="53">
        <v>172250</v>
      </c>
      <c r="H197" s="30">
        <v>15257980</v>
      </c>
      <c r="I197" s="67"/>
      <c r="K197" s="170"/>
    </row>
    <row r="198" spans="1:11" s="68" customFormat="1" ht="12.75" customHeight="1" thickBot="1" x14ac:dyDescent="0.3">
      <c r="A198" s="23">
        <v>801</v>
      </c>
      <c r="B198" s="39"/>
      <c r="C198" s="40"/>
      <c r="D198" s="41" t="s">
        <v>13</v>
      </c>
      <c r="E198" s="54"/>
      <c r="F198" s="55">
        <f>SUM(F199,F209,F218,F229,F236,F240,F255,F263,F275,F278,F282,F286,F291,F296,F306,F319,F331,F344,F356)</f>
        <v>902299</v>
      </c>
      <c r="G198" s="55">
        <f>SUM(G199,G209,G218,G229,G236,G240,G255,G263,G275,G278,G282,G286,G291,G296,G306,G319,G331,G344,G356)</f>
        <v>1117409</v>
      </c>
      <c r="H198" s="37">
        <v>235151018</v>
      </c>
      <c r="I198" s="107"/>
      <c r="K198" s="170"/>
    </row>
    <row r="199" spans="1:11" s="68" customFormat="1" ht="12.75" customHeight="1" thickTop="1" x14ac:dyDescent="0.25">
      <c r="A199" s="23"/>
      <c r="B199" s="56">
        <v>80101</v>
      </c>
      <c r="C199" s="31"/>
      <c r="D199" s="45" t="s">
        <v>14</v>
      </c>
      <c r="E199" s="70"/>
      <c r="F199" s="57">
        <f>SUM(F200)</f>
        <v>177438</v>
      </c>
      <c r="G199" s="57">
        <f>SUM(G200)</f>
        <v>220196</v>
      </c>
      <c r="H199" s="46">
        <v>62851659</v>
      </c>
      <c r="I199" s="67"/>
      <c r="K199" s="170"/>
    </row>
    <row r="200" spans="1:11" s="68" customFormat="1" ht="12.75" customHeight="1" x14ac:dyDescent="0.25">
      <c r="A200" s="23"/>
      <c r="B200" s="56"/>
      <c r="C200" s="31"/>
      <c r="D200" s="48" t="s">
        <v>15</v>
      </c>
      <c r="E200" s="58"/>
      <c r="F200" s="49">
        <f>SUM(F201:F208)</f>
        <v>177438</v>
      </c>
      <c r="G200" s="49">
        <f>SUM(G201:G208)</f>
        <v>220196</v>
      </c>
      <c r="H200" s="49">
        <v>55985441</v>
      </c>
      <c r="I200" s="67"/>
      <c r="K200" s="170"/>
    </row>
    <row r="201" spans="1:11" s="68" customFormat="1" ht="12.75" customHeight="1" x14ac:dyDescent="0.25">
      <c r="A201" s="23"/>
      <c r="B201" s="56"/>
      <c r="C201" s="65">
        <v>3020</v>
      </c>
      <c r="D201" s="101" t="s">
        <v>120</v>
      </c>
      <c r="E201" s="86"/>
      <c r="F201" s="61">
        <v>91608</v>
      </c>
      <c r="G201" s="61">
        <v>412</v>
      </c>
      <c r="H201" s="75">
        <v>192148</v>
      </c>
      <c r="I201" s="67"/>
      <c r="K201" s="170"/>
    </row>
    <row r="202" spans="1:11" s="68" customFormat="1" ht="12.75" customHeight="1" x14ac:dyDescent="0.25">
      <c r="A202" s="23"/>
      <c r="B202" s="56"/>
      <c r="C202" s="65">
        <v>4040</v>
      </c>
      <c r="D202" s="43" t="s">
        <v>92</v>
      </c>
      <c r="E202" s="86"/>
      <c r="F202" s="62" t="s">
        <v>12</v>
      </c>
      <c r="G202" s="61">
        <v>196930</v>
      </c>
      <c r="H202" s="75">
        <v>3303017</v>
      </c>
      <c r="I202" s="67"/>
      <c r="K202" s="170"/>
    </row>
    <row r="203" spans="1:11" s="68" customFormat="1" ht="12.75" customHeight="1" x14ac:dyDescent="0.25">
      <c r="A203" s="23"/>
      <c r="B203" s="56"/>
      <c r="C203" s="87">
        <v>4140</v>
      </c>
      <c r="D203" s="52" t="s">
        <v>164</v>
      </c>
      <c r="E203" s="86"/>
      <c r="F203" s="61"/>
      <c r="G203" s="62"/>
      <c r="H203" s="61"/>
      <c r="I203" s="67"/>
      <c r="K203" s="170"/>
    </row>
    <row r="204" spans="1:11" s="68" customFormat="1" ht="12.75" customHeight="1" x14ac:dyDescent="0.25">
      <c r="A204" s="23"/>
      <c r="B204" s="56"/>
      <c r="C204" s="65"/>
      <c r="D204" s="43" t="s">
        <v>165</v>
      </c>
      <c r="E204" s="86"/>
      <c r="F204" s="62" t="s">
        <v>12</v>
      </c>
      <c r="G204" s="61">
        <v>6000</v>
      </c>
      <c r="H204" s="61">
        <v>15327</v>
      </c>
      <c r="I204" s="67"/>
      <c r="K204" s="170"/>
    </row>
    <row r="205" spans="1:11" s="68" customFormat="1" ht="12.75" customHeight="1" x14ac:dyDescent="0.25">
      <c r="A205" s="23"/>
      <c r="B205" s="56"/>
      <c r="C205" s="51" t="s">
        <v>26</v>
      </c>
      <c r="D205" s="52" t="s">
        <v>27</v>
      </c>
      <c r="E205" s="86"/>
      <c r="F205" s="62" t="s">
        <v>12</v>
      </c>
      <c r="G205" s="61">
        <v>3000</v>
      </c>
      <c r="H205" s="61">
        <v>688382</v>
      </c>
      <c r="I205" s="67"/>
      <c r="K205" s="170"/>
    </row>
    <row r="206" spans="1:11" s="68" customFormat="1" ht="12.75" customHeight="1" x14ac:dyDescent="0.25">
      <c r="A206" s="23"/>
      <c r="B206" s="56"/>
      <c r="C206" s="65">
        <v>4260</v>
      </c>
      <c r="D206" s="43" t="s">
        <v>28</v>
      </c>
      <c r="E206" s="86"/>
      <c r="F206" s="62" t="s">
        <v>12</v>
      </c>
      <c r="G206" s="61">
        <v>13854</v>
      </c>
      <c r="H206" s="61">
        <v>3665723</v>
      </c>
      <c r="I206" s="67"/>
      <c r="K206" s="170"/>
    </row>
    <row r="207" spans="1:11" s="68" customFormat="1" ht="12.75" customHeight="1" x14ac:dyDescent="0.25">
      <c r="A207" s="23"/>
      <c r="B207" s="56"/>
      <c r="C207" s="65">
        <v>4440</v>
      </c>
      <c r="D207" s="43" t="s">
        <v>113</v>
      </c>
      <c r="E207" s="86"/>
      <c r="F207" s="61">
        <v>85418</v>
      </c>
      <c r="G207" s="62" t="s">
        <v>12</v>
      </c>
      <c r="H207" s="61">
        <v>2143915</v>
      </c>
      <c r="I207" s="67"/>
      <c r="K207" s="170"/>
    </row>
    <row r="208" spans="1:11" s="68" customFormat="1" ht="12.75" customHeight="1" x14ac:dyDescent="0.25">
      <c r="A208" s="23"/>
      <c r="B208" s="56"/>
      <c r="C208" s="65">
        <v>4480</v>
      </c>
      <c r="D208" s="43" t="s">
        <v>122</v>
      </c>
      <c r="E208" s="86"/>
      <c r="F208" s="61">
        <v>412</v>
      </c>
      <c r="G208" s="62" t="s">
        <v>12</v>
      </c>
      <c r="H208" s="61">
        <v>812</v>
      </c>
      <c r="I208" s="67"/>
      <c r="K208" s="170"/>
    </row>
    <row r="209" spans="1:11" s="68" customFormat="1" ht="12.75" customHeight="1" x14ac:dyDescent="0.25">
      <c r="A209" s="23"/>
      <c r="B209" s="56">
        <v>80102</v>
      </c>
      <c r="C209" s="31"/>
      <c r="D209" s="45" t="s">
        <v>99</v>
      </c>
      <c r="E209" s="70"/>
      <c r="F209" s="57">
        <f>SUM(F210)</f>
        <v>86487</v>
      </c>
      <c r="G209" s="57">
        <f>SUM(G210)</f>
        <v>300</v>
      </c>
      <c r="H209" s="46">
        <v>10280818</v>
      </c>
      <c r="I209" s="67"/>
      <c r="K209" s="170"/>
    </row>
    <row r="210" spans="1:11" s="68" customFormat="1" ht="12.75" customHeight="1" x14ac:dyDescent="0.25">
      <c r="A210" s="23"/>
      <c r="B210" s="56"/>
      <c r="C210" s="31"/>
      <c r="D210" s="48" t="s">
        <v>15</v>
      </c>
      <c r="E210" s="58"/>
      <c r="F210" s="49">
        <f>SUM(F211:F217)</f>
        <v>86487</v>
      </c>
      <c r="G210" s="49">
        <f>SUM(G211:G217)</f>
        <v>300</v>
      </c>
      <c r="H210" s="49">
        <v>7780818</v>
      </c>
      <c r="I210" s="67"/>
      <c r="K210" s="170"/>
    </row>
    <row r="211" spans="1:11" s="68" customFormat="1" ht="12.75" customHeight="1" x14ac:dyDescent="0.25">
      <c r="A211" s="23"/>
      <c r="B211" s="56"/>
      <c r="C211" s="65">
        <v>4010</v>
      </c>
      <c r="D211" s="43" t="s">
        <v>33</v>
      </c>
      <c r="E211" s="86"/>
      <c r="F211" s="61">
        <v>5973</v>
      </c>
      <c r="G211" s="62" t="s">
        <v>12</v>
      </c>
      <c r="H211" s="61">
        <v>5133293</v>
      </c>
      <c r="I211" s="67"/>
      <c r="K211" s="170"/>
    </row>
    <row r="212" spans="1:11" s="68" customFormat="1" ht="12.75" customHeight="1" x14ac:dyDescent="0.25">
      <c r="A212" s="23"/>
      <c r="B212" s="56"/>
      <c r="C212" s="65">
        <v>4110</v>
      </c>
      <c r="D212" s="43" t="s">
        <v>110</v>
      </c>
      <c r="E212" s="86"/>
      <c r="F212" s="61">
        <v>67411</v>
      </c>
      <c r="G212" s="62" t="s">
        <v>12</v>
      </c>
      <c r="H212" s="61">
        <v>1096872</v>
      </c>
      <c r="I212" s="67"/>
      <c r="K212" s="170"/>
    </row>
    <row r="213" spans="1:11" s="68" customFormat="1" ht="12.75" customHeight="1" x14ac:dyDescent="0.25">
      <c r="A213" s="23"/>
      <c r="B213" s="56"/>
      <c r="C213" s="65">
        <v>4120</v>
      </c>
      <c r="D213" s="43" t="s">
        <v>35</v>
      </c>
      <c r="E213" s="86"/>
      <c r="F213" s="61"/>
      <c r="G213" s="62"/>
      <c r="H213" s="61"/>
      <c r="I213" s="67"/>
      <c r="K213" s="170"/>
    </row>
    <row r="214" spans="1:11" s="68" customFormat="1" ht="12.75" customHeight="1" x14ac:dyDescent="0.25">
      <c r="A214" s="23"/>
      <c r="B214" s="56"/>
      <c r="C214" s="65"/>
      <c r="D214" s="43" t="s">
        <v>36</v>
      </c>
      <c r="E214" s="86"/>
      <c r="F214" s="61">
        <v>714</v>
      </c>
      <c r="G214" s="62" t="s">
        <v>12</v>
      </c>
      <c r="H214" s="61">
        <v>125676</v>
      </c>
      <c r="I214" s="67"/>
      <c r="K214" s="170"/>
    </row>
    <row r="215" spans="1:11" s="68" customFormat="1" ht="12.75" customHeight="1" x14ac:dyDescent="0.25">
      <c r="A215" s="23"/>
      <c r="B215" s="56"/>
      <c r="C215" s="100">
        <v>4170</v>
      </c>
      <c r="D215" s="101" t="s">
        <v>30</v>
      </c>
      <c r="E215" s="86"/>
      <c r="F215" s="61">
        <v>300</v>
      </c>
      <c r="G215" s="62" t="s">
        <v>12</v>
      </c>
      <c r="H215" s="61">
        <v>2800</v>
      </c>
      <c r="I215" s="67"/>
      <c r="K215" s="170"/>
    </row>
    <row r="216" spans="1:11" s="68" customFormat="1" ht="12.75" customHeight="1" x14ac:dyDescent="0.25">
      <c r="A216" s="23"/>
      <c r="B216" s="56"/>
      <c r="C216" s="65">
        <v>4410</v>
      </c>
      <c r="D216" s="52" t="s">
        <v>137</v>
      </c>
      <c r="E216" s="86"/>
      <c r="F216" s="62" t="s">
        <v>12</v>
      </c>
      <c r="G216" s="61">
        <v>300</v>
      </c>
      <c r="H216" s="61">
        <v>24700</v>
      </c>
      <c r="I216" s="67"/>
      <c r="K216" s="170"/>
    </row>
    <row r="217" spans="1:11" s="68" customFormat="1" ht="12.75" customHeight="1" x14ac:dyDescent="0.25">
      <c r="A217" s="29"/>
      <c r="B217" s="98"/>
      <c r="C217" s="105">
        <v>4440</v>
      </c>
      <c r="D217" s="45" t="s">
        <v>113</v>
      </c>
      <c r="E217" s="99"/>
      <c r="F217" s="71">
        <v>12089</v>
      </c>
      <c r="G217" s="72" t="s">
        <v>12</v>
      </c>
      <c r="H217" s="71">
        <v>310327</v>
      </c>
      <c r="I217" s="67"/>
      <c r="K217" s="170"/>
    </row>
    <row r="218" spans="1:11" s="68" customFormat="1" ht="12.75" customHeight="1" x14ac:dyDescent="0.25">
      <c r="A218" s="23"/>
      <c r="B218" s="56">
        <v>80103</v>
      </c>
      <c r="C218" s="31"/>
      <c r="D218" s="45" t="s">
        <v>135</v>
      </c>
      <c r="E218" s="70"/>
      <c r="F218" s="57">
        <f>SUM(F219,F222)</f>
        <v>32337</v>
      </c>
      <c r="G218" s="57">
        <f>SUM(G219,G222)</f>
        <v>16927</v>
      </c>
      <c r="H218" s="46">
        <v>1005475</v>
      </c>
      <c r="I218" s="67"/>
      <c r="K218" s="170"/>
    </row>
    <row r="219" spans="1:11" s="68" customFormat="1" ht="12.75" customHeight="1" x14ac:dyDescent="0.25">
      <c r="A219" s="23"/>
      <c r="B219" s="56"/>
      <c r="C219" s="31"/>
      <c r="D219" s="48" t="s">
        <v>140</v>
      </c>
      <c r="E219" s="58"/>
      <c r="F219" s="59">
        <f>SUM(F220:F221)</f>
        <v>20000</v>
      </c>
      <c r="G219" s="50" t="s">
        <v>12</v>
      </c>
      <c r="H219" s="49">
        <v>118461</v>
      </c>
      <c r="I219" s="67"/>
      <c r="K219" s="170"/>
    </row>
    <row r="220" spans="1:11" s="68" customFormat="1" ht="12.75" customHeight="1" x14ac:dyDescent="0.25">
      <c r="A220" s="23"/>
      <c r="B220" s="56"/>
      <c r="C220" s="65">
        <v>2540</v>
      </c>
      <c r="D220" s="43" t="s">
        <v>141</v>
      </c>
      <c r="E220" s="86"/>
      <c r="F220" s="63"/>
      <c r="G220" s="64"/>
      <c r="H220" s="82"/>
      <c r="I220" s="67"/>
      <c r="K220" s="170"/>
    </row>
    <row r="221" spans="1:11" s="68" customFormat="1" ht="12.75" customHeight="1" x14ac:dyDescent="0.25">
      <c r="A221" s="23"/>
      <c r="B221" s="56"/>
      <c r="C221" s="65"/>
      <c r="D221" s="43" t="s">
        <v>142</v>
      </c>
      <c r="E221" s="86"/>
      <c r="F221" s="61">
        <v>20000</v>
      </c>
      <c r="G221" s="62" t="s">
        <v>12</v>
      </c>
      <c r="H221" s="75">
        <v>118461</v>
      </c>
      <c r="I221" s="67"/>
      <c r="K221" s="170"/>
    </row>
    <row r="222" spans="1:11" s="68" customFormat="1" ht="12.75" customHeight="1" x14ac:dyDescent="0.25">
      <c r="A222" s="23"/>
      <c r="B222" s="56"/>
      <c r="C222" s="31"/>
      <c r="D222" s="48" t="s">
        <v>15</v>
      </c>
      <c r="E222" s="58"/>
      <c r="F222" s="49">
        <f>SUM(F223:F228)</f>
        <v>12337</v>
      </c>
      <c r="G222" s="49">
        <f>SUM(G223:G228)</f>
        <v>16927</v>
      </c>
      <c r="H222" s="49">
        <v>887014</v>
      </c>
      <c r="I222" s="67"/>
      <c r="K222" s="170"/>
    </row>
    <row r="223" spans="1:11" s="68" customFormat="1" ht="12.75" customHeight="1" x14ac:dyDescent="0.25">
      <c r="A223" s="23"/>
      <c r="B223" s="56"/>
      <c r="C223" s="65">
        <v>4010</v>
      </c>
      <c r="D223" s="43" t="s">
        <v>33</v>
      </c>
      <c r="E223" s="86"/>
      <c r="F223" s="61">
        <v>10150</v>
      </c>
      <c r="G223" s="62" t="s">
        <v>12</v>
      </c>
      <c r="H223" s="61">
        <v>611783</v>
      </c>
      <c r="I223" s="67"/>
      <c r="K223" s="170"/>
    </row>
    <row r="224" spans="1:11" s="68" customFormat="1" ht="12.75" customHeight="1" x14ac:dyDescent="0.25">
      <c r="A224" s="23"/>
      <c r="B224" s="56"/>
      <c r="C224" s="65">
        <v>4040</v>
      </c>
      <c r="D224" s="43" t="s">
        <v>92</v>
      </c>
      <c r="E224" s="86"/>
      <c r="F224" s="62" t="s">
        <v>12</v>
      </c>
      <c r="G224" s="61">
        <v>16927</v>
      </c>
      <c r="H224" s="61">
        <v>45434</v>
      </c>
      <c r="I224" s="67"/>
      <c r="K224" s="170"/>
    </row>
    <row r="225" spans="1:11" s="68" customFormat="1" ht="12.75" customHeight="1" x14ac:dyDescent="0.25">
      <c r="A225" s="23"/>
      <c r="B225" s="56"/>
      <c r="C225" s="65">
        <v>4110</v>
      </c>
      <c r="D225" s="43" t="s">
        <v>110</v>
      </c>
      <c r="E225" s="86"/>
      <c r="F225" s="61">
        <v>1600</v>
      </c>
      <c r="G225" s="62" t="s">
        <v>12</v>
      </c>
      <c r="H225" s="61">
        <v>121323</v>
      </c>
      <c r="I225" s="67"/>
      <c r="K225" s="170"/>
    </row>
    <row r="226" spans="1:11" s="68" customFormat="1" ht="12.75" customHeight="1" x14ac:dyDescent="0.25">
      <c r="A226" s="23"/>
      <c r="B226" s="56"/>
      <c r="C226" s="65">
        <v>4120</v>
      </c>
      <c r="D226" s="43" t="s">
        <v>35</v>
      </c>
      <c r="E226" s="86"/>
      <c r="F226" s="61"/>
      <c r="G226" s="62"/>
      <c r="H226" s="61"/>
      <c r="I226" s="67"/>
      <c r="K226" s="170"/>
    </row>
    <row r="227" spans="1:11" s="68" customFormat="1" ht="12.75" customHeight="1" x14ac:dyDescent="0.25">
      <c r="A227" s="23"/>
      <c r="B227" s="56"/>
      <c r="C227" s="65"/>
      <c r="D227" s="43" t="s">
        <v>36</v>
      </c>
      <c r="E227" s="86"/>
      <c r="F227" s="61">
        <v>74</v>
      </c>
      <c r="G227" s="62" t="s">
        <v>12</v>
      </c>
      <c r="H227" s="61">
        <v>15574</v>
      </c>
      <c r="I227" s="67"/>
      <c r="K227" s="170"/>
    </row>
    <row r="228" spans="1:11" s="68" customFormat="1" ht="12.75" customHeight="1" x14ac:dyDescent="0.25">
      <c r="A228" s="23"/>
      <c r="B228" s="56"/>
      <c r="C228" s="65">
        <v>4440</v>
      </c>
      <c r="D228" s="43" t="s">
        <v>113</v>
      </c>
      <c r="E228" s="86"/>
      <c r="F228" s="61">
        <v>513</v>
      </c>
      <c r="G228" s="62" t="s">
        <v>12</v>
      </c>
      <c r="H228" s="61">
        <v>39976</v>
      </c>
      <c r="I228" s="67"/>
      <c r="K228" s="170"/>
    </row>
    <row r="229" spans="1:11" s="68" customFormat="1" ht="12.75" customHeight="1" x14ac:dyDescent="0.25">
      <c r="A229" s="23"/>
      <c r="B229" s="56">
        <v>80104</v>
      </c>
      <c r="C229" s="31"/>
      <c r="D229" s="45" t="s">
        <v>16</v>
      </c>
      <c r="E229" s="70"/>
      <c r="F229" s="57">
        <f>SUM(F230)</f>
        <v>86992</v>
      </c>
      <c r="G229" s="57">
        <f>SUM(G230)</f>
        <v>102045</v>
      </c>
      <c r="H229" s="103">
        <v>33922554</v>
      </c>
      <c r="I229" s="67"/>
      <c r="K229" s="170"/>
    </row>
    <row r="230" spans="1:11" s="68" customFormat="1" ht="12.75" customHeight="1" x14ac:dyDescent="0.25">
      <c r="A230" s="23"/>
      <c r="B230" s="39"/>
      <c r="C230" s="31"/>
      <c r="D230" s="48" t="s">
        <v>15</v>
      </c>
      <c r="E230" s="58"/>
      <c r="F230" s="49">
        <f>SUM(F231:F235)</f>
        <v>86992</v>
      </c>
      <c r="G230" s="49">
        <f>SUM(G231:G235)</f>
        <v>102045</v>
      </c>
      <c r="H230" s="81">
        <v>24725202</v>
      </c>
      <c r="I230" s="67"/>
      <c r="K230" s="170"/>
    </row>
    <row r="231" spans="1:11" s="68" customFormat="1" ht="12.75" customHeight="1" x14ac:dyDescent="0.25">
      <c r="A231" s="23"/>
      <c r="B231" s="39"/>
      <c r="C231" s="65">
        <v>4040</v>
      </c>
      <c r="D231" s="43" t="s">
        <v>92</v>
      </c>
      <c r="E231" s="86"/>
      <c r="F231" s="62" t="s">
        <v>12</v>
      </c>
      <c r="G231" s="61">
        <v>100045</v>
      </c>
      <c r="H231" s="75">
        <v>1215586</v>
      </c>
      <c r="I231" s="67"/>
      <c r="K231" s="170"/>
    </row>
    <row r="232" spans="1:11" s="68" customFormat="1" ht="12.75" customHeight="1" x14ac:dyDescent="0.25">
      <c r="A232" s="23"/>
      <c r="B232" s="39"/>
      <c r="C232" s="65">
        <v>4110</v>
      </c>
      <c r="D232" s="43" t="s">
        <v>110</v>
      </c>
      <c r="E232" s="86"/>
      <c r="F232" s="61">
        <v>21340</v>
      </c>
      <c r="G232" s="62" t="s">
        <v>12</v>
      </c>
      <c r="H232" s="75">
        <v>2981922</v>
      </c>
      <c r="I232" s="67"/>
      <c r="K232" s="170"/>
    </row>
    <row r="233" spans="1:11" s="68" customFormat="1" ht="12.75" customHeight="1" x14ac:dyDescent="0.25">
      <c r="A233" s="23"/>
      <c r="B233" s="39"/>
      <c r="C233" s="65">
        <v>4120</v>
      </c>
      <c r="D233" s="43" t="s">
        <v>35</v>
      </c>
      <c r="E233" s="86"/>
      <c r="F233" s="61"/>
      <c r="G233" s="62"/>
      <c r="H233" s="75"/>
      <c r="I233" s="67"/>
      <c r="K233" s="170"/>
    </row>
    <row r="234" spans="1:11" s="68" customFormat="1" ht="12.75" customHeight="1" x14ac:dyDescent="0.25">
      <c r="A234" s="23"/>
      <c r="B234" s="39"/>
      <c r="C234" s="65"/>
      <c r="D234" s="43" t="s">
        <v>36</v>
      </c>
      <c r="E234" s="86"/>
      <c r="F234" s="62" t="s">
        <v>12</v>
      </c>
      <c r="G234" s="61">
        <v>2000</v>
      </c>
      <c r="H234" s="75">
        <v>416860</v>
      </c>
      <c r="I234" s="67"/>
      <c r="K234" s="170"/>
    </row>
    <row r="235" spans="1:11" s="68" customFormat="1" ht="12.75" customHeight="1" x14ac:dyDescent="0.25">
      <c r="A235" s="23"/>
      <c r="B235" s="39"/>
      <c r="C235" s="65">
        <v>4440</v>
      </c>
      <c r="D235" s="43" t="s">
        <v>113</v>
      </c>
      <c r="E235" s="86"/>
      <c r="F235" s="61">
        <v>65652</v>
      </c>
      <c r="G235" s="62" t="s">
        <v>12</v>
      </c>
      <c r="H235" s="75">
        <v>903279</v>
      </c>
      <c r="I235" s="67"/>
      <c r="K235" s="170"/>
    </row>
    <row r="236" spans="1:11" s="68" customFormat="1" ht="12.75" customHeight="1" x14ac:dyDescent="0.25">
      <c r="A236" s="23"/>
      <c r="B236" s="65">
        <v>80113</v>
      </c>
      <c r="C236" s="31"/>
      <c r="D236" s="66" t="s">
        <v>138</v>
      </c>
      <c r="E236" s="70"/>
      <c r="F236" s="57">
        <f>SUM(F237)</f>
        <v>1980</v>
      </c>
      <c r="G236" s="57">
        <f>SUM(G237)</f>
        <v>13000</v>
      </c>
      <c r="H236" s="46">
        <v>538164</v>
      </c>
      <c r="I236" s="67"/>
      <c r="K236" s="170"/>
    </row>
    <row r="237" spans="1:11" s="68" customFormat="1" ht="12.75" customHeight="1" x14ac:dyDescent="0.25">
      <c r="A237" s="23"/>
      <c r="B237" s="56"/>
      <c r="C237" s="31"/>
      <c r="D237" s="48" t="s">
        <v>15</v>
      </c>
      <c r="E237" s="58"/>
      <c r="F237" s="49">
        <f>SUM(F238:F239)</f>
        <v>1980</v>
      </c>
      <c r="G237" s="49">
        <f>SUM(G238:G239)</f>
        <v>13000</v>
      </c>
      <c r="H237" s="49">
        <v>389732</v>
      </c>
      <c r="I237" s="67"/>
      <c r="K237" s="170"/>
    </row>
    <row r="238" spans="1:11" s="68" customFormat="1" ht="12.75" customHeight="1" x14ac:dyDescent="0.25">
      <c r="A238" s="23"/>
      <c r="B238" s="56"/>
      <c r="C238" s="51" t="s">
        <v>26</v>
      </c>
      <c r="D238" s="52" t="s">
        <v>27</v>
      </c>
      <c r="E238" s="86"/>
      <c r="F238" s="62" t="s">
        <v>12</v>
      </c>
      <c r="G238" s="75">
        <v>13000</v>
      </c>
      <c r="H238" s="75">
        <v>61341</v>
      </c>
      <c r="I238" s="67"/>
      <c r="K238" s="170"/>
    </row>
    <row r="239" spans="1:11" s="68" customFormat="1" ht="12.75" customHeight="1" x14ac:dyDescent="0.25">
      <c r="A239" s="23"/>
      <c r="B239" s="56"/>
      <c r="C239" s="65">
        <v>4440</v>
      </c>
      <c r="D239" s="43" t="s">
        <v>113</v>
      </c>
      <c r="E239" s="86"/>
      <c r="F239" s="61">
        <v>1980</v>
      </c>
      <c r="G239" s="62" t="s">
        <v>12</v>
      </c>
      <c r="H239" s="61">
        <v>9562</v>
      </c>
      <c r="I239" s="67"/>
      <c r="K239" s="170"/>
    </row>
    <row r="240" spans="1:11" s="68" customFormat="1" ht="12.75" customHeight="1" x14ac:dyDescent="0.25">
      <c r="A240" s="23"/>
      <c r="B240" s="56">
        <v>80115</v>
      </c>
      <c r="C240" s="31"/>
      <c r="D240" s="45" t="s">
        <v>100</v>
      </c>
      <c r="E240" s="70"/>
      <c r="F240" s="57">
        <f>SUM(F241,F244)</f>
        <v>94394</v>
      </c>
      <c r="G240" s="57">
        <f>SUM(G241,G244)</f>
        <v>89586</v>
      </c>
      <c r="H240" s="46">
        <v>34598667</v>
      </c>
      <c r="I240" s="67"/>
      <c r="K240" s="170"/>
    </row>
    <row r="241" spans="1:11" s="68" customFormat="1" ht="12.75" customHeight="1" x14ac:dyDescent="0.25">
      <c r="A241" s="23"/>
      <c r="B241" s="56"/>
      <c r="C241" s="31"/>
      <c r="D241" s="48" t="s">
        <v>140</v>
      </c>
      <c r="E241" s="58"/>
      <c r="F241" s="59">
        <f>SUM(F242:F243)</f>
        <v>25000</v>
      </c>
      <c r="G241" s="50" t="s">
        <v>12</v>
      </c>
      <c r="H241" s="49">
        <v>1495234</v>
      </c>
      <c r="I241" s="67"/>
      <c r="K241" s="170"/>
    </row>
    <row r="242" spans="1:11" s="68" customFormat="1" ht="12.75" customHeight="1" x14ac:dyDescent="0.25">
      <c r="A242" s="23"/>
      <c r="B242" s="56"/>
      <c r="C242" s="65">
        <v>2540</v>
      </c>
      <c r="D242" s="43" t="s">
        <v>141</v>
      </c>
      <c r="E242" s="86"/>
      <c r="F242" s="63"/>
      <c r="G242" s="64"/>
      <c r="H242" s="82"/>
      <c r="I242" s="67"/>
      <c r="K242" s="170"/>
    </row>
    <row r="243" spans="1:11" s="68" customFormat="1" ht="12.75" customHeight="1" x14ac:dyDescent="0.25">
      <c r="A243" s="23"/>
      <c r="B243" s="56"/>
      <c r="C243" s="65"/>
      <c r="D243" s="43" t="s">
        <v>142</v>
      </c>
      <c r="E243" s="86"/>
      <c r="F243" s="61">
        <v>25000</v>
      </c>
      <c r="G243" s="62" t="s">
        <v>12</v>
      </c>
      <c r="H243" s="75">
        <v>1495234</v>
      </c>
      <c r="I243" s="67"/>
      <c r="K243" s="170"/>
    </row>
    <row r="244" spans="1:11" s="68" customFormat="1" ht="12.75" customHeight="1" x14ac:dyDescent="0.25">
      <c r="A244" s="23"/>
      <c r="B244" s="56"/>
      <c r="C244" s="31"/>
      <c r="D244" s="48" t="s">
        <v>15</v>
      </c>
      <c r="E244" s="58"/>
      <c r="F244" s="49">
        <f>SUM(F245:F254)</f>
        <v>69394</v>
      </c>
      <c r="G244" s="49">
        <f>SUM(G245:G254)</f>
        <v>89586</v>
      </c>
      <c r="H244" s="49">
        <v>30403433</v>
      </c>
      <c r="I244" s="67"/>
      <c r="K244" s="170"/>
    </row>
    <row r="245" spans="1:11" s="68" customFormat="1" ht="12" customHeight="1" x14ac:dyDescent="0.25">
      <c r="A245" s="23"/>
      <c r="B245" s="56"/>
      <c r="C245" s="65">
        <v>3020</v>
      </c>
      <c r="D245" s="101" t="s">
        <v>120</v>
      </c>
      <c r="E245" s="86"/>
      <c r="F245" s="61">
        <v>6690</v>
      </c>
      <c r="G245" s="62" t="s">
        <v>12</v>
      </c>
      <c r="H245" s="75">
        <v>60680</v>
      </c>
      <c r="I245" s="67"/>
      <c r="K245" s="170"/>
    </row>
    <row r="246" spans="1:11" s="68" customFormat="1" ht="12" customHeight="1" x14ac:dyDescent="0.25">
      <c r="A246" s="23"/>
      <c r="B246" s="56"/>
      <c r="C246" s="65">
        <v>4010</v>
      </c>
      <c r="D246" s="43" t="s">
        <v>33</v>
      </c>
      <c r="E246" s="86"/>
      <c r="F246" s="61">
        <v>9800</v>
      </c>
      <c r="G246" s="62" t="s">
        <v>12</v>
      </c>
      <c r="H246" s="75">
        <v>20193037</v>
      </c>
      <c r="I246" s="67"/>
      <c r="K246" s="170"/>
    </row>
    <row r="247" spans="1:11" s="68" customFormat="1" ht="12" customHeight="1" x14ac:dyDescent="0.25">
      <c r="A247" s="23"/>
      <c r="B247" s="56"/>
      <c r="C247" s="65">
        <v>4040</v>
      </c>
      <c r="D247" s="43" t="s">
        <v>92</v>
      </c>
      <c r="E247" s="86"/>
      <c r="F247" s="62" t="s">
        <v>12</v>
      </c>
      <c r="G247" s="61">
        <v>78510</v>
      </c>
      <c r="H247" s="75">
        <v>1747073</v>
      </c>
      <c r="I247" s="67"/>
      <c r="K247" s="170"/>
    </row>
    <row r="248" spans="1:11" s="68" customFormat="1" ht="12" customHeight="1" x14ac:dyDescent="0.25">
      <c r="A248" s="23"/>
      <c r="B248" s="56"/>
      <c r="C248" s="65">
        <v>4110</v>
      </c>
      <c r="D248" s="43" t="s">
        <v>110</v>
      </c>
      <c r="E248" s="86"/>
      <c r="F248" s="176">
        <v>1076</v>
      </c>
      <c r="G248" s="182" t="s">
        <v>12</v>
      </c>
      <c r="H248" s="75">
        <v>3760483</v>
      </c>
      <c r="I248" s="67"/>
      <c r="K248" s="170"/>
    </row>
    <row r="249" spans="1:11" s="68" customFormat="1" ht="12" customHeight="1" x14ac:dyDescent="0.25">
      <c r="A249" s="23"/>
      <c r="B249" s="56"/>
      <c r="C249" s="87">
        <v>4140</v>
      </c>
      <c r="D249" s="52" t="s">
        <v>164</v>
      </c>
      <c r="E249" s="86"/>
      <c r="F249" s="176"/>
      <c r="G249" s="182"/>
      <c r="H249" s="75"/>
      <c r="I249" s="67"/>
      <c r="K249" s="170"/>
    </row>
    <row r="250" spans="1:11" s="68" customFormat="1" ht="12" customHeight="1" x14ac:dyDescent="0.25">
      <c r="A250" s="23"/>
      <c r="B250" s="56"/>
      <c r="C250" s="65"/>
      <c r="D250" s="43" t="s">
        <v>165</v>
      </c>
      <c r="E250" s="86"/>
      <c r="F250" s="182" t="s">
        <v>12</v>
      </c>
      <c r="G250" s="176">
        <v>2000</v>
      </c>
      <c r="H250" s="75">
        <v>28804</v>
      </c>
      <c r="I250" s="67"/>
      <c r="K250" s="170"/>
    </row>
    <row r="251" spans="1:11" s="68" customFormat="1" ht="12" customHeight="1" x14ac:dyDescent="0.25">
      <c r="A251" s="23"/>
      <c r="B251" s="56"/>
      <c r="C251" s="51" t="s">
        <v>26</v>
      </c>
      <c r="D251" s="52" t="s">
        <v>27</v>
      </c>
      <c r="E251" s="86"/>
      <c r="F251" s="62" t="s">
        <v>12</v>
      </c>
      <c r="G251" s="61">
        <v>3000</v>
      </c>
      <c r="H251" s="75">
        <v>313119</v>
      </c>
      <c r="I251" s="67"/>
      <c r="K251" s="170"/>
    </row>
    <row r="252" spans="1:11" s="68" customFormat="1" ht="12" customHeight="1" x14ac:dyDescent="0.25">
      <c r="A252" s="23"/>
      <c r="B252" s="56"/>
      <c r="C252" s="65">
        <v>4270</v>
      </c>
      <c r="D252" s="43" t="s">
        <v>111</v>
      </c>
      <c r="E252" s="86"/>
      <c r="F252" s="62" t="s">
        <v>12</v>
      </c>
      <c r="G252" s="61">
        <v>4076</v>
      </c>
      <c r="H252" s="75">
        <v>129290</v>
      </c>
      <c r="I252" s="67"/>
      <c r="K252" s="170"/>
    </row>
    <row r="253" spans="1:11" s="68" customFormat="1" ht="12" customHeight="1" x14ac:dyDescent="0.25">
      <c r="A253" s="23"/>
      <c r="B253" s="56"/>
      <c r="C253" s="65">
        <v>4300</v>
      </c>
      <c r="D253" s="43" t="s">
        <v>29</v>
      </c>
      <c r="E253" s="86"/>
      <c r="F253" s="62" t="s">
        <v>12</v>
      </c>
      <c r="G253" s="61">
        <v>2000</v>
      </c>
      <c r="H253" s="75">
        <v>309605</v>
      </c>
      <c r="I253" s="67"/>
      <c r="K253" s="170"/>
    </row>
    <row r="254" spans="1:11" s="68" customFormat="1" ht="12" customHeight="1" x14ac:dyDescent="0.25">
      <c r="A254" s="23"/>
      <c r="B254" s="56"/>
      <c r="C254" s="65">
        <v>4440</v>
      </c>
      <c r="D254" s="43" t="s">
        <v>113</v>
      </c>
      <c r="E254" s="86"/>
      <c r="F254" s="61">
        <v>51828</v>
      </c>
      <c r="G254" s="62" t="s">
        <v>12</v>
      </c>
      <c r="H254" s="75">
        <v>1154539</v>
      </c>
      <c r="I254" s="67"/>
      <c r="K254" s="170"/>
    </row>
    <row r="255" spans="1:11" s="68" customFormat="1" ht="12" customHeight="1" x14ac:dyDescent="0.25">
      <c r="A255" s="23"/>
      <c r="B255" s="56">
        <v>80117</v>
      </c>
      <c r="C255" s="31"/>
      <c r="D255" s="45" t="s">
        <v>143</v>
      </c>
      <c r="E255" s="70"/>
      <c r="F255" s="57">
        <f>SUM(F256)</f>
        <v>105011</v>
      </c>
      <c r="G255" s="57">
        <f>SUM(G256)</f>
        <v>6226</v>
      </c>
      <c r="H255" s="46">
        <v>5234413</v>
      </c>
      <c r="I255" s="67"/>
      <c r="K255" s="170"/>
    </row>
    <row r="256" spans="1:11" s="68" customFormat="1" ht="12" customHeight="1" x14ac:dyDescent="0.25">
      <c r="A256" s="23"/>
      <c r="B256" s="56"/>
      <c r="C256" s="31"/>
      <c r="D256" s="48" t="s">
        <v>15</v>
      </c>
      <c r="E256" s="58"/>
      <c r="F256" s="49">
        <f>SUM(F257:F262)</f>
        <v>105011</v>
      </c>
      <c r="G256" s="49">
        <f>SUM(G257:G262)</f>
        <v>6226</v>
      </c>
      <c r="H256" s="49">
        <v>3224567</v>
      </c>
      <c r="I256" s="107"/>
      <c r="K256" s="170"/>
    </row>
    <row r="257" spans="1:11" s="68" customFormat="1" ht="12" customHeight="1" x14ac:dyDescent="0.25">
      <c r="A257" s="23"/>
      <c r="B257" s="56"/>
      <c r="C257" s="65">
        <v>4010</v>
      </c>
      <c r="D257" s="43" t="s">
        <v>33</v>
      </c>
      <c r="E257" s="86"/>
      <c r="F257" s="61">
        <v>79601</v>
      </c>
      <c r="G257" s="62" t="s">
        <v>12</v>
      </c>
      <c r="H257" s="75">
        <v>2212709</v>
      </c>
      <c r="I257" s="67"/>
      <c r="K257" s="170"/>
    </row>
    <row r="258" spans="1:11" s="68" customFormat="1" ht="12" customHeight="1" x14ac:dyDescent="0.25">
      <c r="A258" s="23"/>
      <c r="B258" s="56"/>
      <c r="C258" s="65">
        <v>4040</v>
      </c>
      <c r="D258" s="43" t="s">
        <v>92</v>
      </c>
      <c r="E258" s="86"/>
      <c r="F258" s="62" t="s">
        <v>12</v>
      </c>
      <c r="G258" s="61">
        <v>6226</v>
      </c>
      <c r="H258" s="75">
        <v>170496</v>
      </c>
      <c r="I258" s="67"/>
      <c r="K258" s="170"/>
    </row>
    <row r="259" spans="1:11" s="68" customFormat="1" ht="12" customHeight="1" x14ac:dyDescent="0.25">
      <c r="A259" s="23"/>
      <c r="B259" s="56"/>
      <c r="C259" s="65">
        <v>4110</v>
      </c>
      <c r="D259" s="43" t="s">
        <v>110</v>
      </c>
      <c r="E259" s="86"/>
      <c r="F259" s="61">
        <v>19383</v>
      </c>
      <c r="G259" s="62" t="s">
        <v>12</v>
      </c>
      <c r="H259" s="75">
        <v>422250</v>
      </c>
      <c r="I259" s="67"/>
      <c r="K259" s="170"/>
    </row>
    <row r="260" spans="1:11" s="68" customFormat="1" ht="12" customHeight="1" x14ac:dyDescent="0.25">
      <c r="A260" s="23"/>
      <c r="B260" s="56"/>
      <c r="C260" s="65">
        <v>4120</v>
      </c>
      <c r="D260" s="43" t="s">
        <v>35</v>
      </c>
      <c r="E260" s="86"/>
      <c r="F260" s="61"/>
      <c r="G260" s="62"/>
      <c r="H260" s="75"/>
      <c r="I260" s="67"/>
      <c r="K260" s="170"/>
    </row>
    <row r="261" spans="1:11" s="68" customFormat="1" ht="12" customHeight="1" x14ac:dyDescent="0.25">
      <c r="A261" s="23"/>
      <c r="B261" s="56"/>
      <c r="C261" s="65"/>
      <c r="D261" s="43" t="s">
        <v>36</v>
      </c>
      <c r="E261" s="86"/>
      <c r="F261" s="61">
        <v>2727</v>
      </c>
      <c r="G261" s="62" t="s">
        <v>12</v>
      </c>
      <c r="H261" s="75">
        <v>54040</v>
      </c>
      <c r="I261" s="67"/>
      <c r="K261" s="170"/>
    </row>
    <row r="262" spans="1:11" s="68" customFormat="1" ht="12" customHeight="1" x14ac:dyDescent="0.25">
      <c r="A262" s="23"/>
      <c r="B262" s="56"/>
      <c r="C262" s="65">
        <v>4440</v>
      </c>
      <c r="D262" s="43" t="s">
        <v>113</v>
      </c>
      <c r="E262" s="86"/>
      <c r="F262" s="61">
        <v>3300</v>
      </c>
      <c r="G262" s="62" t="s">
        <v>12</v>
      </c>
      <c r="H262" s="75">
        <v>139604</v>
      </c>
      <c r="I262" s="67"/>
      <c r="K262" s="170"/>
    </row>
    <row r="263" spans="1:11" s="68" customFormat="1" ht="12.75" customHeight="1" x14ac:dyDescent="0.25">
      <c r="A263" s="23"/>
      <c r="B263" s="65">
        <v>80120</v>
      </c>
      <c r="C263" s="31"/>
      <c r="D263" s="66" t="s">
        <v>114</v>
      </c>
      <c r="E263" s="70"/>
      <c r="F263" s="57">
        <f>SUM(F264,F267)</f>
        <v>39882</v>
      </c>
      <c r="G263" s="57">
        <f>SUM(G264,G267)</f>
        <v>139311</v>
      </c>
      <c r="H263" s="46">
        <v>22101379</v>
      </c>
      <c r="I263" s="67"/>
      <c r="K263" s="170"/>
    </row>
    <row r="264" spans="1:11" s="68" customFormat="1" ht="12.75" customHeight="1" x14ac:dyDescent="0.25">
      <c r="A264" s="23"/>
      <c r="B264" s="65"/>
      <c r="C264" s="31"/>
      <c r="D264" s="48" t="s">
        <v>140</v>
      </c>
      <c r="E264" s="58"/>
      <c r="F264" s="50" t="s">
        <v>12</v>
      </c>
      <c r="G264" s="59">
        <f>SUM(G266)</f>
        <v>65000</v>
      </c>
      <c r="H264" s="49">
        <v>5263615</v>
      </c>
      <c r="I264" s="67"/>
      <c r="K264" s="170"/>
    </row>
    <row r="265" spans="1:11" s="68" customFormat="1" ht="12.75" customHeight="1" x14ac:dyDescent="0.25">
      <c r="A265" s="23"/>
      <c r="B265" s="65"/>
      <c r="C265" s="65">
        <v>2540</v>
      </c>
      <c r="D265" s="43" t="s">
        <v>141</v>
      </c>
      <c r="E265" s="86"/>
      <c r="F265" s="62"/>
      <c r="G265" s="62"/>
      <c r="H265" s="75"/>
      <c r="I265" s="67"/>
      <c r="K265" s="170"/>
    </row>
    <row r="266" spans="1:11" s="68" customFormat="1" ht="12.75" customHeight="1" x14ac:dyDescent="0.25">
      <c r="A266" s="23"/>
      <c r="B266" s="65"/>
      <c r="C266" s="65"/>
      <c r="D266" s="43" t="s">
        <v>142</v>
      </c>
      <c r="E266" s="86"/>
      <c r="F266" s="62" t="s">
        <v>12</v>
      </c>
      <c r="G266" s="61">
        <v>65000</v>
      </c>
      <c r="H266" s="75">
        <v>3036478</v>
      </c>
      <c r="I266" s="67"/>
      <c r="K266" s="170"/>
    </row>
    <row r="267" spans="1:11" s="68" customFormat="1" ht="12.75" customHeight="1" x14ac:dyDescent="0.25">
      <c r="A267" s="23"/>
      <c r="B267" s="56"/>
      <c r="C267" s="31"/>
      <c r="D267" s="48" t="s">
        <v>15</v>
      </c>
      <c r="E267" s="58"/>
      <c r="F267" s="49">
        <f>SUM(F268:F274)</f>
        <v>39882</v>
      </c>
      <c r="G267" s="49">
        <f>SUM(G268:G274)</f>
        <v>74311</v>
      </c>
      <c r="H267" s="49">
        <v>15637764</v>
      </c>
      <c r="I267" s="67"/>
      <c r="K267" s="170"/>
    </row>
    <row r="268" spans="1:11" s="68" customFormat="1" ht="12.75" customHeight="1" x14ac:dyDescent="0.25">
      <c r="A268" s="23"/>
      <c r="B268" s="56"/>
      <c r="C268" s="65">
        <v>4040</v>
      </c>
      <c r="D268" s="43" t="s">
        <v>92</v>
      </c>
      <c r="E268" s="86"/>
      <c r="F268" s="62" t="s">
        <v>12</v>
      </c>
      <c r="G268" s="61">
        <v>70336</v>
      </c>
      <c r="H268" s="61">
        <v>942062</v>
      </c>
      <c r="I268" s="67"/>
      <c r="K268" s="170"/>
    </row>
    <row r="269" spans="1:11" s="68" customFormat="1" ht="12.75" customHeight="1" x14ac:dyDescent="0.25">
      <c r="A269" s="23"/>
      <c r="B269" s="56"/>
      <c r="C269" s="65">
        <v>4110</v>
      </c>
      <c r="D269" s="43" t="s">
        <v>110</v>
      </c>
      <c r="E269" s="86"/>
      <c r="F269" s="61">
        <v>12800</v>
      </c>
      <c r="G269" s="62" t="s">
        <v>12</v>
      </c>
      <c r="H269" s="61">
        <v>1970880</v>
      </c>
      <c r="I269" s="67"/>
      <c r="K269" s="170"/>
    </row>
    <row r="270" spans="1:11" s="68" customFormat="1" ht="12.75" customHeight="1" x14ac:dyDescent="0.25">
      <c r="A270" s="23"/>
      <c r="B270" s="56"/>
      <c r="C270" s="87">
        <v>4140</v>
      </c>
      <c r="D270" s="52" t="s">
        <v>164</v>
      </c>
      <c r="E270" s="86"/>
      <c r="F270" s="62"/>
      <c r="G270" s="61"/>
      <c r="H270" s="61"/>
      <c r="I270" s="67"/>
      <c r="K270" s="170"/>
    </row>
    <row r="271" spans="1:11" s="68" customFormat="1" ht="12.75" customHeight="1" x14ac:dyDescent="0.25">
      <c r="A271" s="23"/>
      <c r="B271" s="56"/>
      <c r="C271" s="65"/>
      <c r="D271" s="43" t="s">
        <v>165</v>
      </c>
      <c r="E271" s="86"/>
      <c r="F271" s="62" t="s">
        <v>12</v>
      </c>
      <c r="G271" s="61">
        <v>475</v>
      </c>
      <c r="H271" s="62" t="s">
        <v>12</v>
      </c>
      <c r="I271" s="67"/>
      <c r="K271" s="170"/>
    </row>
    <row r="272" spans="1:11" s="68" customFormat="1" ht="12.75" customHeight="1" x14ac:dyDescent="0.25">
      <c r="A272" s="23"/>
      <c r="B272" s="56"/>
      <c r="C272" s="51" t="s">
        <v>26</v>
      </c>
      <c r="D272" s="52" t="s">
        <v>27</v>
      </c>
      <c r="E272" s="86"/>
      <c r="F272" s="62" t="s">
        <v>12</v>
      </c>
      <c r="G272" s="61">
        <v>2000</v>
      </c>
      <c r="H272" s="61">
        <v>149189</v>
      </c>
      <c r="I272" s="67"/>
      <c r="K272" s="170"/>
    </row>
    <row r="273" spans="1:11" s="68" customFormat="1" ht="12.75" customHeight="1" x14ac:dyDescent="0.25">
      <c r="A273" s="23"/>
      <c r="B273" s="56"/>
      <c r="C273" s="65">
        <v>4270</v>
      </c>
      <c r="D273" s="43" t="s">
        <v>111</v>
      </c>
      <c r="E273" s="86"/>
      <c r="F273" s="62" t="s">
        <v>12</v>
      </c>
      <c r="G273" s="61">
        <v>1500</v>
      </c>
      <c r="H273" s="61">
        <v>44388</v>
      </c>
      <c r="I273" s="67"/>
      <c r="K273" s="170"/>
    </row>
    <row r="274" spans="1:11" s="68" customFormat="1" ht="12.75" customHeight="1" x14ac:dyDescent="0.25">
      <c r="A274" s="29"/>
      <c r="B274" s="98"/>
      <c r="C274" s="105">
        <v>4440</v>
      </c>
      <c r="D274" s="45" t="s">
        <v>113</v>
      </c>
      <c r="E274" s="99"/>
      <c r="F274" s="71">
        <v>27082</v>
      </c>
      <c r="G274" s="72" t="s">
        <v>12</v>
      </c>
      <c r="H274" s="71">
        <v>622245</v>
      </c>
      <c r="I274" s="67"/>
      <c r="K274" s="170"/>
    </row>
    <row r="275" spans="1:11" s="68" customFormat="1" ht="12.75" customHeight="1" x14ac:dyDescent="0.25">
      <c r="A275" s="23"/>
      <c r="B275" s="65">
        <v>80121</v>
      </c>
      <c r="C275" s="31"/>
      <c r="D275" s="66" t="s">
        <v>124</v>
      </c>
      <c r="E275" s="70"/>
      <c r="F275" s="57">
        <f>SUM(F276)</f>
        <v>62</v>
      </c>
      <c r="G275" s="47" t="s">
        <v>12</v>
      </c>
      <c r="H275" s="46">
        <v>18541</v>
      </c>
      <c r="I275" s="67"/>
      <c r="K275" s="170"/>
    </row>
    <row r="276" spans="1:11" s="68" customFormat="1" ht="12.75" customHeight="1" x14ac:dyDescent="0.25">
      <c r="A276" s="23"/>
      <c r="B276" s="56"/>
      <c r="C276" s="31"/>
      <c r="D276" s="48" t="s">
        <v>15</v>
      </c>
      <c r="E276" s="58"/>
      <c r="F276" s="49">
        <f>SUM(F277:F277)</f>
        <v>62</v>
      </c>
      <c r="G276" s="50" t="s">
        <v>12</v>
      </c>
      <c r="H276" s="49">
        <v>18541</v>
      </c>
      <c r="I276" s="67"/>
      <c r="K276" s="170"/>
    </row>
    <row r="277" spans="1:11" s="68" customFormat="1" ht="12.75" customHeight="1" x14ac:dyDescent="0.25">
      <c r="A277" s="23"/>
      <c r="B277" s="56"/>
      <c r="C277" s="65">
        <v>4440</v>
      </c>
      <c r="D277" s="43" t="s">
        <v>113</v>
      </c>
      <c r="E277" s="86"/>
      <c r="F277" s="61">
        <v>62</v>
      </c>
      <c r="G277" s="62" t="s">
        <v>12</v>
      </c>
      <c r="H277" s="75">
        <v>4725</v>
      </c>
      <c r="I277" s="67"/>
      <c r="K277" s="170"/>
    </row>
    <row r="278" spans="1:11" s="68" customFormat="1" ht="12.75" customHeight="1" x14ac:dyDescent="0.25">
      <c r="A278" s="23"/>
      <c r="B278" s="56">
        <v>80132</v>
      </c>
      <c r="C278" s="31"/>
      <c r="D278" s="66" t="s">
        <v>367</v>
      </c>
      <c r="E278" s="70"/>
      <c r="F278" s="57">
        <f>SUM(F279)</f>
        <v>6508</v>
      </c>
      <c r="G278" s="57">
        <f>SUM(G279)</f>
        <v>5415</v>
      </c>
      <c r="H278" s="46">
        <v>5533514</v>
      </c>
      <c r="I278" s="67"/>
      <c r="K278" s="170"/>
    </row>
    <row r="279" spans="1:11" s="68" customFormat="1" ht="12.75" customHeight="1" x14ac:dyDescent="0.25">
      <c r="A279" s="23"/>
      <c r="B279" s="56"/>
      <c r="C279" s="31"/>
      <c r="D279" s="48" t="s">
        <v>15</v>
      </c>
      <c r="E279" s="58"/>
      <c r="F279" s="49">
        <f>SUM(F280:F281)</f>
        <v>6508</v>
      </c>
      <c r="G279" s="49">
        <f>SUM(G280:G281)</f>
        <v>5415</v>
      </c>
      <c r="H279" s="49">
        <v>5533514</v>
      </c>
      <c r="I279" s="67"/>
      <c r="K279" s="170"/>
    </row>
    <row r="280" spans="1:11" s="68" customFormat="1" ht="12.75" customHeight="1" x14ac:dyDescent="0.25">
      <c r="A280" s="23"/>
      <c r="B280" s="56"/>
      <c r="C280" s="65">
        <v>4040</v>
      </c>
      <c r="D280" s="43" t="s">
        <v>92</v>
      </c>
      <c r="E280" s="86"/>
      <c r="F280" s="62" t="s">
        <v>12</v>
      </c>
      <c r="G280" s="61">
        <v>5415</v>
      </c>
      <c r="H280" s="61">
        <v>307752</v>
      </c>
      <c r="I280" s="67"/>
      <c r="K280" s="170"/>
    </row>
    <row r="281" spans="1:11" s="68" customFormat="1" ht="12.75" customHeight="1" x14ac:dyDescent="0.25">
      <c r="A281" s="23"/>
      <c r="B281" s="56"/>
      <c r="C281" s="65">
        <v>4440</v>
      </c>
      <c r="D281" s="43" t="s">
        <v>113</v>
      </c>
      <c r="E281" s="86"/>
      <c r="F281" s="61">
        <v>6508</v>
      </c>
      <c r="G281" s="62" t="s">
        <v>12</v>
      </c>
      <c r="H281" s="61">
        <v>219701</v>
      </c>
      <c r="I281" s="67"/>
      <c r="K281" s="170"/>
    </row>
    <row r="282" spans="1:11" s="68" customFormat="1" ht="12.75" customHeight="1" x14ac:dyDescent="0.25">
      <c r="A282" s="23"/>
      <c r="B282" s="56">
        <v>80134</v>
      </c>
      <c r="C282" s="31"/>
      <c r="D282" s="66" t="s">
        <v>101</v>
      </c>
      <c r="E282" s="70"/>
      <c r="F282" s="57">
        <f>SUM(F283)</f>
        <v>6504</v>
      </c>
      <c r="G282" s="47" t="s">
        <v>12</v>
      </c>
      <c r="H282" s="46">
        <v>7133329</v>
      </c>
      <c r="I282" s="67"/>
      <c r="K282" s="170"/>
    </row>
    <row r="283" spans="1:11" s="68" customFormat="1" ht="12.75" customHeight="1" x14ac:dyDescent="0.25">
      <c r="A283" s="23"/>
      <c r="B283" s="56"/>
      <c r="C283" s="31"/>
      <c r="D283" s="48" t="s">
        <v>15</v>
      </c>
      <c r="E283" s="58"/>
      <c r="F283" s="49">
        <f>SUM(F284:F284)</f>
        <v>6504</v>
      </c>
      <c r="G283" s="50" t="s">
        <v>12</v>
      </c>
      <c r="H283" s="49">
        <v>7033329</v>
      </c>
      <c r="I283" s="67"/>
      <c r="K283" s="170"/>
    </row>
    <row r="284" spans="1:11" s="68" customFormat="1" ht="12.75" customHeight="1" x14ac:dyDescent="0.25">
      <c r="A284" s="23"/>
      <c r="B284" s="56"/>
      <c r="C284" s="65">
        <v>4440</v>
      </c>
      <c r="D284" s="43" t="s">
        <v>113</v>
      </c>
      <c r="E284" s="86"/>
      <c r="F284" s="61">
        <v>6504</v>
      </c>
      <c r="G284" s="62" t="s">
        <v>12</v>
      </c>
      <c r="H284" s="61">
        <v>241974</v>
      </c>
      <c r="I284" s="67"/>
      <c r="K284" s="170"/>
    </row>
    <row r="285" spans="1:11" s="68" customFormat="1" ht="12.75" customHeight="1" x14ac:dyDescent="0.25">
      <c r="A285" s="23"/>
      <c r="B285" s="56">
        <v>80140</v>
      </c>
      <c r="C285" s="51"/>
      <c r="D285" s="310" t="s">
        <v>305</v>
      </c>
      <c r="E285" s="86"/>
      <c r="F285" s="61"/>
      <c r="G285" s="61"/>
      <c r="H285" s="61"/>
      <c r="I285" s="67"/>
      <c r="K285" s="170"/>
    </row>
    <row r="286" spans="1:11" s="68" customFormat="1" ht="12.75" customHeight="1" x14ac:dyDescent="0.25">
      <c r="A286" s="23"/>
      <c r="B286" s="56"/>
      <c r="C286" s="31"/>
      <c r="D286" s="45" t="s">
        <v>306</v>
      </c>
      <c r="E286" s="70"/>
      <c r="F286" s="57">
        <f>SUM(F287)</f>
        <v>9886</v>
      </c>
      <c r="G286" s="57">
        <f>SUM(G287)</f>
        <v>19886</v>
      </c>
      <c r="H286" s="46">
        <v>4883999</v>
      </c>
      <c r="I286" s="67"/>
      <c r="K286" s="170"/>
    </row>
    <row r="287" spans="1:11" s="68" customFormat="1" ht="12.75" customHeight="1" x14ac:dyDescent="0.25">
      <c r="A287" s="23"/>
      <c r="B287" s="56"/>
      <c r="C287" s="31"/>
      <c r="D287" s="48" t="s">
        <v>15</v>
      </c>
      <c r="E287" s="58"/>
      <c r="F287" s="49">
        <f>SUM(F288:F290)</f>
        <v>9886</v>
      </c>
      <c r="G287" s="49">
        <f>SUM(G288:G290)</f>
        <v>19886</v>
      </c>
      <c r="H287" s="49">
        <v>4883999</v>
      </c>
      <c r="I287" s="67"/>
      <c r="K287" s="170"/>
    </row>
    <row r="288" spans="1:11" s="68" customFormat="1" ht="12.75" customHeight="1" x14ac:dyDescent="0.25">
      <c r="A288" s="23"/>
      <c r="B288" s="56"/>
      <c r="C288" s="65">
        <v>4040</v>
      </c>
      <c r="D288" s="43" t="s">
        <v>92</v>
      </c>
      <c r="E288" s="86"/>
      <c r="F288" s="62" t="s">
        <v>12</v>
      </c>
      <c r="G288" s="61">
        <v>9886</v>
      </c>
      <c r="H288" s="61">
        <v>227496</v>
      </c>
      <c r="I288" s="67"/>
      <c r="K288" s="170"/>
    </row>
    <row r="289" spans="1:11" s="68" customFormat="1" ht="12.75" customHeight="1" x14ac:dyDescent="0.25">
      <c r="A289" s="23"/>
      <c r="B289" s="56"/>
      <c r="C289" s="65">
        <v>4260</v>
      </c>
      <c r="D289" s="43" t="s">
        <v>28</v>
      </c>
      <c r="E289" s="86"/>
      <c r="F289" s="62" t="s">
        <v>12</v>
      </c>
      <c r="G289" s="61">
        <v>10000</v>
      </c>
      <c r="H289" s="61">
        <v>466817</v>
      </c>
      <c r="I289" s="67"/>
      <c r="K289" s="170"/>
    </row>
    <row r="290" spans="1:11" s="68" customFormat="1" ht="12.75" customHeight="1" x14ac:dyDescent="0.25">
      <c r="A290" s="23"/>
      <c r="B290" s="56"/>
      <c r="C290" s="65">
        <v>4440</v>
      </c>
      <c r="D290" s="43" t="s">
        <v>113</v>
      </c>
      <c r="E290" s="86"/>
      <c r="F290" s="61">
        <v>9886</v>
      </c>
      <c r="G290" s="62" t="s">
        <v>12</v>
      </c>
      <c r="H290" s="61">
        <v>169937</v>
      </c>
      <c r="I290" s="67"/>
      <c r="K290" s="170"/>
    </row>
    <row r="291" spans="1:11" s="68" customFormat="1" ht="12.75" customHeight="1" x14ac:dyDescent="0.25">
      <c r="A291" s="23"/>
      <c r="B291" s="69">
        <v>80146</v>
      </c>
      <c r="C291" s="51"/>
      <c r="D291" s="45" t="s">
        <v>368</v>
      </c>
      <c r="E291" s="70"/>
      <c r="F291" s="57">
        <f>SUM(F292)</f>
        <v>1539</v>
      </c>
      <c r="G291" s="57">
        <f>SUM(G292)</f>
        <v>1539</v>
      </c>
      <c r="H291" s="46">
        <v>1438634</v>
      </c>
      <c r="I291" s="67"/>
      <c r="K291" s="170"/>
    </row>
    <row r="292" spans="1:11" s="68" customFormat="1" ht="12.75" customHeight="1" x14ac:dyDescent="0.25">
      <c r="A292" s="23"/>
      <c r="B292" s="56"/>
      <c r="C292" s="31"/>
      <c r="D292" s="48" t="s">
        <v>15</v>
      </c>
      <c r="E292" s="58"/>
      <c r="F292" s="59">
        <f>SUM(F293:F295)</f>
        <v>1539</v>
      </c>
      <c r="G292" s="59">
        <f>SUM(G293:G295)</f>
        <v>1539</v>
      </c>
      <c r="H292" s="49">
        <v>1064296</v>
      </c>
      <c r="I292" s="67"/>
      <c r="K292" s="170"/>
    </row>
    <row r="293" spans="1:11" s="68" customFormat="1" ht="12.75" customHeight="1" x14ac:dyDescent="0.25">
      <c r="A293" s="23"/>
      <c r="B293" s="56"/>
      <c r="C293" s="65">
        <v>4300</v>
      </c>
      <c r="D293" s="43" t="s">
        <v>29</v>
      </c>
      <c r="E293" s="60"/>
      <c r="F293" s="61">
        <v>1539</v>
      </c>
      <c r="G293" s="62" t="s">
        <v>12</v>
      </c>
      <c r="H293" s="61">
        <v>232942</v>
      </c>
      <c r="I293" s="67"/>
      <c r="K293" s="170"/>
    </row>
    <row r="294" spans="1:11" s="68" customFormat="1" ht="12.75" customHeight="1" x14ac:dyDescent="0.25">
      <c r="A294" s="23"/>
      <c r="B294" s="56"/>
      <c r="C294" s="65">
        <v>4700</v>
      </c>
      <c r="D294" s="52" t="s">
        <v>84</v>
      </c>
      <c r="E294" s="86"/>
      <c r="F294" s="61"/>
      <c r="G294" s="62"/>
      <c r="H294" s="61"/>
      <c r="I294" s="67"/>
      <c r="K294" s="170"/>
    </row>
    <row r="295" spans="1:11" s="68" customFormat="1" ht="12.75" customHeight="1" x14ac:dyDescent="0.25">
      <c r="A295" s="23"/>
      <c r="B295" s="56"/>
      <c r="C295" s="65"/>
      <c r="D295" s="52" t="s">
        <v>85</v>
      </c>
      <c r="E295" s="86"/>
      <c r="F295" s="62" t="s">
        <v>12</v>
      </c>
      <c r="G295" s="61">
        <v>1539</v>
      </c>
      <c r="H295" s="61">
        <v>357765</v>
      </c>
      <c r="I295" s="67"/>
      <c r="K295" s="170"/>
    </row>
    <row r="296" spans="1:11" s="68" customFormat="1" ht="12.75" customHeight="1" x14ac:dyDescent="0.25">
      <c r="A296" s="23"/>
      <c r="B296" s="56">
        <v>80148</v>
      </c>
      <c r="C296" s="31"/>
      <c r="D296" s="45" t="s">
        <v>115</v>
      </c>
      <c r="E296" s="70"/>
      <c r="F296" s="57">
        <f>SUM(F297)</f>
        <v>19209</v>
      </c>
      <c r="G296" s="57">
        <f>SUM(G297)</f>
        <v>21194</v>
      </c>
      <c r="H296" s="46">
        <v>2780027</v>
      </c>
      <c r="I296" s="67"/>
      <c r="K296" s="170"/>
    </row>
    <row r="297" spans="1:11" s="68" customFormat="1" ht="12.75" customHeight="1" x14ac:dyDescent="0.25">
      <c r="A297" s="23"/>
      <c r="B297" s="56"/>
      <c r="C297" s="31"/>
      <c r="D297" s="48" t="s">
        <v>15</v>
      </c>
      <c r="E297" s="58"/>
      <c r="F297" s="49">
        <f>SUM(F298:F302)</f>
        <v>19209</v>
      </c>
      <c r="G297" s="49">
        <f>SUM(G298:G302)</f>
        <v>21194</v>
      </c>
      <c r="H297" s="49">
        <v>2780027</v>
      </c>
      <c r="I297" s="67"/>
      <c r="K297" s="170"/>
    </row>
    <row r="298" spans="1:11" s="68" customFormat="1" ht="12.75" customHeight="1" x14ac:dyDescent="0.25">
      <c r="A298" s="23"/>
      <c r="B298" s="56"/>
      <c r="C298" s="65">
        <v>4040</v>
      </c>
      <c r="D298" s="43" t="s">
        <v>92</v>
      </c>
      <c r="E298" s="86"/>
      <c r="F298" s="62" t="s">
        <v>12</v>
      </c>
      <c r="G298" s="61">
        <v>21194</v>
      </c>
      <c r="H298" s="61">
        <v>140163</v>
      </c>
      <c r="I298" s="67"/>
      <c r="K298" s="170"/>
    </row>
    <row r="299" spans="1:11" s="68" customFormat="1" ht="12.75" customHeight="1" x14ac:dyDescent="0.25">
      <c r="A299" s="23"/>
      <c r="B299" s="56"/>
      <c r="C299" s="65">
        <v>4110</v>
      </c>
      <c r="D299" s="43" t="s">
        <v>110</v>
      </c>
      <c r="E299" s="86"/>
      <c r="F299" s="61">
        <v>899</v>
      </c>
      <c r="G299" s="62" t="s">
        <v>12</v>
      </c>
      <c r="H299" s="61">
        <v>346754</v>
      </c>
      <c r="I299" s="67"/>
      <c r="K299" s="170"/>
    </row>
    <row r="300" spans="1:11" s="68" customFormat="1" ht="12.75" customHeight="1" x14ac:dyDescent="0.25">
      <c r="A300" s="23"/>
      <c r="B300" s="56"/>
      <c r="C300" s="65">
        <v>4120</v>
      </c>
      <c r="D300" s="43" t="s">
        <v>35</v>
      </c>
      <c r="E300" s="86"/>
      <c r="F300" s="61"/>
      <c r="G300" s="62"/>
      <c r="H300" s="61"/>
      <c r="I300" s="67"/>
      <c r="K300" s="170"/>
    </row>
    <row r="301" spans="1:11" s="68" customFormat="1" ht="12.75" customHeight="1" x14ac:dyDescent="0.25">
      <c r="A301" s="23"/>
      <c r="B301" s="56"/>
      <c r="C301" s="65"/>
      <c r="D301" s="43" t="s">
        <v>36</v>
      </c>
      <c r="E301" s="86"/>
      <c r="F301" s="61">
        <v>17</v>
      </c>
      <c r="G301" s="62" t="s">
        <v>12</v>
      </c>
      <c r="H301" s="61">
        <v>46585</v>
      </c>
      <c r="I301" s="67"/>
      <c r="K301" s="170"/>
    </row>
    <row r="302" spans="1:11" s="68" customFormat="1" ht="12.75" customHeight="1" x14ac:dyDescent="0.25">
      <c r="A302" s="23"/>
      <c r="B302" s="56"/>
      <c r="C302" s="65">
        <v>4440</v>
      </c>
      <c r="D302" s="43" t="s">
        <v>113</v>
      </c>
      <c r="E302" s="86"/>
      <c r="F302" s="61">
        <v>18293</v>
      </c>
      <c r="G302" s="62" t="s">
        <v>12</v>
      </c>
      <c r="H302" s="61">
        <v>89147</v>
      </c>
      <c r="I302" s="67"/>
      <c r="K302" s="170"/>
    </row>
    <row r="303" spans="1:11" s="68" customFormat="1" ht="12" customHeight="1" x14ac:dyDescent="0.25">
      <c r="A303" s="23"/>
      <c r="B303" s="56">
        <v>80149</v>
      </c>
      <c r="C303" s="51"/>
      <c r="D303" s="52" t="s">
        <v>116</v>
      </c>
      <c r="E303" s="89"/>
      <c r="F303" s="61"/>
      <c r="G303" s="62"/>
      <c r="H303" s="75"/>
      <c r="I303" s="67"/>
      <c r="K303" s="170"/>
    </row>
    <row r="304" spans="1:11" s="68" customFormat="1" ht="12" customHeight="1" x14ac:dyDescent="0.25">
      <c r="A304" s="23"/>
      <c r="B304" s="56"/>
      <c r="C304" s="51"/>
      <c r="D304" s="52" t="s">
        <v>117</v>
      </c>
      <c r="E304" s="89"/>
      <c r="F304" s="61"/>
      <c r="G304" s="62"/>
      <c r="H304" s="75"/>
      <c r="I304" s="67"/>
      <c r="K304" s="170"/>
    </row>
    <row r="305" spans="1:11" s="68" customFormat="1" ht="12" customHeight="1" x14ac:dyDescent="0.25">
      <c r="A305" s="23"/>
      <c r="B305" s="56"/>
      <c r="C305" s="51"/>
      <c r="D305" s="52" t="s">
        <v>118</v>
      </c>
      <c r="E305" s="89"/>
      <c r="F305" s="61"/>
      <c r="G305" s="62"/>
      <c r="H305" s="75"/>
      <c r="I305" s="67"/>
      <c r="K305" s="170"/>
    </row>
    <row r="306" spans="1:11" s="68" customFormat="1" ht="12" customHeight="1" x14ac:dyDescent="0.25">
      <c r="A306" s="23"/>
      <c r="B306" s="56"/>
      <c r="C306" s="31"/>
      <c r="D306" s="45" t="s">
        <v>119</v>
      </c>
      <c r="E306" s="70"/>
      <c r="F306" s="57">
        <f>SUM(F307,F310)</f>
        <v>3981</v>
      </c>
      <c r="G306" s="57">
        <f>SUM(G307,G310)</f>
        <v>62888</v>
      </c>
      <c r="H306" s="46">
        <v>4443177</v>
      </c>
      <c r="I306" s="67"/>
      <c r="K306" s="170"/>
    </row>
    <row r="307" spans="1:11" s="68" customFormat="1" ht="12" customHeight="1" x14ac:dyDescent="0.25">
      <c r="A307" s="23"/>
      <c r="B307" s="56"/>
      <c r="C307" s="31"/>
      <c r="D307" s="48" t="s">
        <v>140</v>
      </c>
      <c r="E307" s="58"/>
      <c r="F307" s="50" t="s">
        <v>12</v>
      </c>
      <c r="G307" s="59">
        <f>SUM(G309)</f>
        <v>30000</v>
      </c>
      <c r="H307" s="49">
        <v>1830812</v>
      </c>
      <c r="I307" s="67"/>
      <c r="K307" s="170"/>
    </row>
    <row r="308" spans="1:11" s="68" customFormat="1" ht="12" customHeight="1" x14ac:dyDescent="0.25">
      <c r="A308" s="23"/>
      <c r="B308" s="56"/>
      <c r="C308" s="65">
        <v>2540</v>
      </c>
      <c r="D308" s="43" t="s">
        <v>141</v>
      </c>
      <c r="E308" s="86"/>
      <c r="F308" s="62"/>
      <c r="G308" s="62"/>
      <c r="H308" s="75"/>
      <c r="I308" s="67"/>
      <c r="K308" s="170"/>
    </row>
    <row r="309" spans="1:11" s="68" customFormat="1" ht="12" customHeight="1" x14ac:dyDescent="0.25">
      <c r="A309" s="23"/>
      <c r="B309" s="56"/>
      <c r="C309" s="65"/>
      <c r="D309" s="43" t="s">
        <v>142</v>
      </c>
      <c r="E309" s="86"/>
      <c r="F309" s="62" t="s">
        <v>12</v>
      </c>
      <c r="G309" s="61">
        <v>30000</v>
      </c>
      <c r="H309" s="75">
        <v>1830812</v>
      </c>
      <c r="I309" s="67"/>
      <c r="K309" s="170"/>
    </row>
    <row r="310" spans="1:11" s="68" customFormat="1" ht="12.75" customHeight="1" x14ac:dyDescent="0.25">
      <c r="A310" s="23"/>
      <c r="B310" s="65"/>
      <c r="C310" s="31"/>
      <c r="D310" s="48" t="s">
        <v>15</v>
      </c>
      <c r="E310" s="58"/>
      <c r="F310" s="59">
        <f>SUM(F311:F316)</f>
        <v>3981</v>
      </c>
      <c r="G310" s="59">
        <f>SUM(G311:G316)</f>
        <v>32888</v>
      </c>
      <c r="H310" s="49">
        <v>2612365</v>
      </c>
      <c r="I310" s="67"/>
      <c r="K310" s="170"/>
    </row>
    <row r="311" spans="1:11" s="68" customFormat="1" ht="12.75" customHeight="1" x14ac:dyDescent="0.25">
      <c r="A311" s="23"/>
      <c r="B311" s="56"/>
      <c r="C311" s="65">
        <v>4010</v>
      </c>
      <c r="D311" s="43" t="s">
        <v>33</v>
      </c>
      <c r="E311" s="86"/>
      <c r="F311" s="62" t="s">
        <v>12</v>
      </c>
      <c r="G311" s="90">
        <v>20443</v>
      </c>
      <c r="H311" s="61">
        <v>1904057</v>
      </c>
      <c r="I311" s="67"/>
      <c r="K311" s="170"/>
    </row>
    <row r="312" spans="1:11" s="68" customFormat="1" ht="12.75" customHeight="1" x14ac:dyDescent="0.25">
      <c r="A312" s="23"/>
      <c r="B312" s="56"/>
      <c r="C312" s="65">
        <v>4040</v>
      </c>
      <c r="D312" s="43" t="s">
        <v>92</v>
      </c>
      <c r="E312" s="86"/>
      <c r="F312" s="62" t="s">
        <v>12</v>
      </c>
      <c r="G312" s="90">
        <v>2268</v>
      </c>
      <c r="H312" s="61">
        <v>117307</v>
      </c>
      <c r="I312" s="67"/>
      <c r="J312" s="184"/>
      <c r="K312" s="170"/>
    </row>
    <row r="313" spans="1:11" s="68" customFormat="1" ht="12.75" customHeight="1" x14ac:dyDescent="0.25">
      <c r="A313" s="23"/>
      <c r="B313" s="56"/>
      <c r="C313" s="65">
        <v>4110</v>
      </c>
      <c r="D313" s="43" t="s">
        <v>110</v>
      </c>
      <c r="E313" s="86"/>
      <c r="F313" s="62" t="s">
        <v>12</v>
      </c>
      <c r="G313" s="90">
        <v>9177</v>
      </c>
      <c r="H313" s="61">
        <v>357593</v>
      </c>
      <c r="I313" s="67"/>
      <c r="K313" s="170"/>
    </row>
    <row r="314" spans="1:11" s="68" customFormat="1" ht="12.75" customHeight="1" x14ac:dyDescent="0.25">
      <c r="A314" s="23"/>
      <c r="B314" s="56"/>
      <c r="C314" s="65">
        <v>4120</v>
      </c>
      <c r="D314" s="43" t="s">
        <v>35</v>
      </c>
      <c r="E314" s="86"/>
      <c r="F314" s="62"/>
      <c r="G314" s="90"/>
      <c r="H314" s="61"/>
      <c r="I314" s="67"/>
      <c r="K314" s="170"/>
    </row>
    <row r="315" spans="1:11" s="68" customFormat="1" ht="12.75" customHeight="1" x14ac:dyDescent="0.25">
      <c r="A315" s="23"/>
      <c r="B315" s="56"/>
      <c r="C315" s="65"/>
      <c r="D315" s="43" t="s">
        <v>36</v>
      </c>
      <c r="E315" s="86"/>
      <c r="F315" s="62" t="s">
        <v>12</v>
      </c>
      <c r="G315" s="90">
        <v>1000</v>
      </c>
      <c r="H315" s="61">
        <v>50207</v>
      </c>
      <c r="I315" s="67"/>
      <c r="K315" s="170"/>
    </row>
    <row r="316" spans="1:11" s="68" customFormat="1" ht="12.75" customHeight="1" x14ac:dyDescent="0.25">
      <c r="A316" s="23"/>
      <c r="B316" s="56"/>
      <c r="C316" s="65">
        <v>4440</v>
      </c>
      <c r="D316" s="43" t="s">
        <v>113</v>
      </c>
      <c r="E316" s="86"/>
      <c r="F316" s="61">
        <v>3981</v>
      </c>
      <c r="G316" s="62" t="s">
        <v>12</v>
      </c>
      <c r="H316" s="61">
        <v>106552</v>
      </c>
      <c r="I316" s="67"/>
      <c r="K316" s="170"/>
    </row>
    <row r="317" spans="1:11" s="68" customFormat="1" ht="12.75" customHeight="1" x14ac:dyDescent="0.25">
      <c r="A317" s="23"/>
      <c r="B317" s="56">
        <v>80150</v>
      </c>
      <c r="C317" s="51"/>
      <c r="D317" s="52" t="s">
        <v>116</v>
      </c>
      <c r="E317" s="86"/>
      <c r="F317" s="61"/>
      <c r="G317" s="62"/>
      <c r="H317" s="75"/>
      <c r="I317" s="67"/>
      <c r="K317" s="170"/>
    </row>
    <row r="318" spans="1:11" s="68" customFormat="1" ht="12.75" customHeight="1" x14ac:dyDescent="0.25">
      <c r="A318" s="23"/>
      <c r="B318" s="56"/>
      <c r="C318" s="51"/>
      <c r="D318" s="52" t="s">
        <v>148</v>
      </c>
      <c r="E318" s="86"/>
      <c r="F318" s="61"/>
      <c r="G318" s="62"/>
      <c r="H318" s="75"/>
      <c r="I318" s="67"/>
      <c r="K318" s="170"/>
    </row>
    <row r="319" spans="1:11" s="68" customFormat="1" ht="12.75" customHeight="1" x14ac:dyDescent="0.25">
      <c r="A319" s="23"/>
      <c r="B319" s="56"/>
      <c r="C319" s="31"/>
      <c r="D319" s="45" t="s">
        <v>149</v>
      </c>
      <c r="E319" s="70"/>
      <c r="F319" s="57">
        <f>SUM(F320,F325)</f>
        <v>22949</v>
      </c>
      <c r="G319" s="57">
        <f>SUM(G320,G325)</f>
        <v>6341</v>
      </c>
      <c r="H319" s="46">
        <v>12369510</v>
      </c>
      <c r="I319" s="67"/>
      <c r="K319" s="170"/>
    </row>
    <row r="320" spans="1:11" s="68" customFormat="1" ht="12.75" customHeight="1" x14ac:dyDescent="0.25">
      <c r="A320" s="23"/>
      <c r="B320" s="56"/>
      <c r="C320" s="31"/>
      <c r="D320" s="48" t="s">
        <v>140</v>
      </c>
      <c r="E320" s="58"/>
      <c r="F320" s="59">
        <f>SUM(F321:F324)</f>
        <v>10000</v>
      </c>
      <c r="G320" s="50" t="s">
        <v>12</v>
      </c>
      <c r="H320" s="49">
        <v>194331</v>
      </c>
      <c r="I320" s="67"/>
      <c r="K320" s="170"/>
    </row>
    <row r="321" spans="1:11" s="68" customFormat="1" ht="12.75" customHeight="1" x14ac:dyDescent="0.25">
      <c r="A321" s="23"/>
      <c r="B321" s="56"/>
      <c r="C321" s="56">
        <v>2590</v>
      </c>
      <c r="D321" s="43" t="s">
        <v>144</v>
      </c>
      <c r="E321" s="86"/>
      <c r="F321" s="62"/>
      <c r="G321" s="62"/>
      <c r="H321" s="75"/>
      <c r="I321" s="67"/>
      <c r="K321" s="170"/>
    </row>
    <row r="322" spans="1:11" s="68" customFormat="1" ht="12.75" customHeight="1" x14ac:dyDescent="0.25">
      <c r="A322" s="23"/>
      <c r="B322" s="56"/>
      <c r="C322" s="56"/>
      <c r="D322" s="43" t="s">
        <v>145</v>
      </c>
      <c r="E322" s="86"/>
      <c r="F322" s="62"/>
      <c r="G322" s="62"/>
      <c r="H322" s="75"/>
      <c r="I322" s="67"/>
      <c r="K322" s="170"/>
    </row>
    <row r="323" spans="1:11" s="68" customFormat="1" ht="12.75" customHeight="1" x14ac:dyDescent="0.25">
      <c r="A323" s="23"/>
      <c r="B323" s="56"/>
      <c r="C323" s="56"/>
      <c r="D323" s="43" t="s">
        <v>146</v>
      </c>
      <c r="E323" s="86"/>
      <c r="F323" s="62"/>
      <c r="G323" s="62"/>
      <c r="H323" s="75"/>
      <c r="I323" s="67"/>
      <c r="K323" s="170"/>
    </row>
    <row r="324" spans="1:11" s="68" customFormat="1" ht="12.75" customHeight="1" x14ac:dyDescent="0.25">
      <c r="A324" s="23"/>
      <c r="B324" s="56"/>
      <c r="C324" s="56"/>
      <c r="D324" s="43" t="s">
        <v>147</v>
      </c>
      <c r="E324" s="183"/>
      <c r="F324" s="61">
        <v>10000</v>
      </c>
      <c r="G324" s="62" t="s">
        <v>12</v>
      </c>
      <c r="H324" s="75">
        <v>123682</v>
      </c>
      <c r="I324" s="67"/>
      <c r="K324" s="170"/>
    </row>
    <row r="325" spans="1:11" s="68" customFormat="1" ht="12.75" customHeight="1" x14ac:dyDescent="0.25">
      <c r="A325" s="23"/>
      <c r="B325" s="56"/>
      <c r="C325" s="31"/>
      <c r="D325" s="48" t="s">
        <v>15</v>
      </c>
      <c r="E325" s="58"/>
      <c r="F325" s="59">
        <f>SUM(F326:F330)</f>
        <v>12949</v>
      </c>
      <c r="G325" s="59">
        <f>SUM(G326:G330)</f>
        <v>6341</v>
      </c>
      <c r="H325" s="185">
        <v>12175179</v>
      </c>
      <c r="I325" s="67"/>
      <c r="K325" s="170"/>
    </row>
    <row r="326" spans="1:11" s="68" customFormat="1" ht="12.75" customHeight="1" x14ac:dyDescent="0.25">
      <c r="A326" s="23"/>
      <c r="B326" s="56"/>
      <c r="C326" s="65">
        <v>4040</v>
      </c>
      <c r="D326" s="43" t="s">
        <v>92</v>
      </c>
      <c r="E326" s="86"/>
      <c r="F326" s="62" t="s">
        <v>12</v>
      </c>
      <c r="G326" s="90">
        <v>6341</v>
      </c>
      <c r="H326" s="61">
        <v>723944</v>
      </c>
      <c r="I326" s="67"/>
      <c r="K326" s="170"/>
    </row>
    <row r="327" spans="1:11" s="68" customFormat="1" ht="12.75" customHeight="1" x14ac:dyDescent="0.25">
      <c r="A327" s="23"/>
      <c r="B327" s="56"/>
      <c r="C327" s="65">
        <v>4110</v>
      </c>
      <c r="D327" s="43" t="s">
        <v>110</v>
      </c>
      <c r="E327" s="86"/>
      <c r="F327" s="61">
        <v>6560</v>
      </c>
      <c r="G327" s="62" t="s">
        <v>12</v>
      </c>
      <c r="H327" s="61">
        <v>1632371</v>
      </c>
      <c r="I327" s="67"/>
      <c r="K327" s="170"/>
    </row>
    <row r="328" spans="1:11" s="68" customFormat="1" ht="12.75" customHeight="1" x14ac:dyDescent="0.25">
      <c r="A328" s="23"/>
      <c r="B328" s="56"/>
      <c r="C328" s="65">
        <v>4120</v>
      </c>
      <c r="D328" s="43" t="s">
        <v>35</v>
      </c>
      <c r="E328" s="86"/>
      <c r="F328" s="61"/>
      <c r="G328" s="62"/>
      <c r="H328" s="61"/>
      <c r="I328" s="67"/>
      <c r="K328" s="170"/>
    </row>
    <row r="329" spans="1:11" s="68" customFormat="1" ht="12.75" customHeight="1" x14ac:dyDescent="0.25">
      <c r="A329" s="23"/>
      <c r="B329" s="56"/>
      <c r="C329" s="65"/>
      <c r="D329" s="43" t="s">
        <v>36</v>
      </c>
      <c r="E329" s="86"/>
      <c r="F329" s="61">
        <v>361</v>
      </c>
      <c r="G329" s="62" t="s">
        <v>12</v>
      </c>
      <c r="H329" s="61">
        <v>226342</v>
      </c>
      <c r="I329" s="67"/>
      <c r="K329" s="170"/>
    </row>
    <row r="330" spans="1:11" s="68" customFormat="1" ht="12.75" customHeight="1" x14ac:dyDescent="0.25">
      <c r="A330" s="29"/>
      <c r="B330" s="98"/>
      <c r="C330" s="105">
        <v>4440</v>
      </c>
      <c r="D330" s="45" t="s">
        <v>113</v>
      </c>
      <c r="E330" s="99"/>
      <c r="F330" s="71">
        <v>6028</v>
      </c>
      <c r="G330" s="72" t="s">
        <v>12</v>
      </c>
      <c r="H330" s="71">
        <v>480490</v>
      </c>
      <c r="I330" s="67"/>
      <c r="K330" s="170"/>
    </row>
    <row r="331" spans="1:11" s="68" customFormat="1" ht="12.75" customHeight="1" x14ac:dyDescent="0.25">
      <c r="A331" s="23"/>
      <c r="B331" s="56">
        <v>80151</v>
      </c>
      <c r="C331" s="31"/>
      <c r="D331" s="45" t="s">
        <v>150</v>
      </c>
      <c r="E331" s="70"/>
      <c r="F331" s="57">
        <f>SUM(F332)</f>
        <v>173</v>
      </c>
      <c r="G331" s="57">
        <f>SUM(G332)</f>
        <v>13692</v>
      </c>
      <c r="H331" s="46">
        <v>354417</v>
      </c>
      <c r="I331" s="67"/>
      <c r="K331" s="170"/>
    </row>
    <row r="332" spans="1:11" s="68" customFormat="1" ht="12.75" customHeight="1" x14ac:dyDescent="0.25">
      <c r="A332" s="23"/>
      <c r="B332" s="56"/>
      <c r="C332" s="31"/>
      <c r="D332" s="48" t="s">
        <v>15</v>
      </c>
      <c r="E332" s="58"/>
      <c r="F332" s="59">
        <f>SUM(F333:F336)</f>
        <v>173</v>
      </c>
      <c r="G332" s="59">
        <f>SUM(G333:G336)</f>
        <v>13692</v>
      </c>
      <c r="H332" s="49">
        <v>299613</v>
      </c>
      <c r="I332" s="67"/>
      <c r="K332" s="170"/>
    </row>
    <row r="333" spans="1:11" s="68" customFormat="1" ht="12.75" customHeight="1" x14ac:dyDescent="0.25">
      <c r="A333" s="23"/>
      <c r="B333" s="56"/>
      <c r="C333" s="65">
        <v>4010</v>
      </c>
      <c r="D333" s="43" t="s">
        <v>33</v>
      </c>
      <c r="E333" s="86"/>
      <c r="F333" s="62" t="s">
        <v>12</v>
      </c>
      <c r="G333" s="61">
        <v>10000</v>
      </c>
      <c r="H333" s="61">
        <v>202100</v>
      </c>
      <c r="I333" s="67"/>
      <c r="K333" s="170"/>
    </row>
    <row r="334" spans="1:11" s="68" customFormat="1" ht="12.75" customHeight="1" x14ac:dyDescent="0.25">
      <c r="A334" s="23"/>
      <c r="B334" s="56"/>
      <c r="C334" s="65">
        <v>4040</v>
      </c>
      <c r="D334" s="43" t="s">
        <v>92</v>
      </c>
      <c r="E334" s="86"/>
      <c r="F334" s="62" t="s">
        <v>12</v>
      </c>
      <c r="G334" s="61">
        <v>1692</v>
      </c>
      <c r="H334" s="61">
        <v>15828</v>
      </c>
      <c r="I334" s="67"/>
      <c r="K334" s="170"/>
    </row>
    <row r="335" spans="1:11" s="68" customFormat="1" ht="12.75" customHeight="1" x14ac:dyDescent="0.25">
      <c r="A335" s="23"/>
      <c r="B335" s="56"/>
      <c r="C335" s="65">
        <v>4110</v>
      </c>
      <c r="D335" s="43" t="s">
        <v>110</v>
      </c>
      <c r="E335" s="86"/>
      <c r="F335" s="62" t="s">
        <v>12</v>
      </c>
      <c r="G335" s="61">
        <v>2000</v>
      </c>
      <c r="H335" s="61">
        <v>39348</v>
      </c>
      <c r="I335" s="67"/>
      <c r="K335" s="170"/>
    </row>
    <row r="336" spans="1:11" s="68" customFormat="1" ht="12.75" customHeight="1" x14ac:dyDescent="0.25">
      <c r="A336" s="23"/>
      <c r="B336" s="56"/>
      <c r="C336" s="65">
        <v>4440</v>
      </c>
      <c r="D336" s="43" t="s">
        <v>113</v>
      </c>
      <c r="E336" s="86"/>
      <c r="F336" s="61">
        <v>173</v>
      </c>
      <c r="G336" s="62" t="s">
        <v>12</v>
      </c>
      <c r="H336" s="61">
        <v>13446</v>
      </c>
      <c r="I336" s="67"/>
      <c r="K336" s="170"/>
    </row>
    <row r="337" spans="1:11" s="68" customFormat="1" ht="12.75" customHeight="1" x14ac:dyDescent="0.25">
      <c r="A337" s="23"/>
      <c r="B337" s="56">
        <v>80152</v>
      </c>
      <c r="C337" s="51"/>
      <c r="D337" s="52" t="s">
        <v>116</v>
      </c>
      <c r="E337" s="86"/>
      <c r="F337" s="62"/>
      <c r="G337" s="61"/>
      <c r="H337" s="75"/>
      <c r="I337" s="67"/>
      <c r="K337" s="170"/>
    </row>
    <row r="338" spans="1:11" s="68" customFormat="1" ht="12.75" customHeight="1" x14ac:dyDescent="0.25">
      <c r="A338" s="23"/>
      <c r="B338" s="56"/>
      <c r="C338" s="51"/>
      <c r="D338" s="52" t="s">
        <v>148</v>
      </c>
      <c r="E338" s="86"/>
      <c r="F338" s="62"/>
      <c r="G338" s="61"/>
      <c r="H338" s="75"/>
      <c r="I338" s="67"/>
      <c r="K338" s="170"/>
    </row>
    <row r="339" spans="1:11" s="68" customFormat="1" ht="12.75" customHeight="1" x14ac:dyDescent="0.25">
      <c r="A339" s="23"/>
      <c r="B339" s="56"/>
      <c r="C339" s="51"/>
      <c r="D339" s="52" t="s">
        <v>151</v>
      </c>
      <c r="E339" s="86"/>
      <c r="F339" s="62"/>
      <c r="G339" s="61"/>
      <c r="H339" s="75"/>
      <c r="I339" s="67"/>
      <c r="K339" s="170"/>
    </row>
    <row r="340" spans="1:11" s="68" customFormat="1" ht="12.75" customHeight="1" x14ac:dyDescent="0.25">
      <c r="A340" s="23"/>
      <c r="B340" s="56"/>
      <c r="C340" s="51"/>
      <c r="D340" s="69" t="s">
        <v>152</v>
      </c>
      <c r="E340" s="86"/>
      <c r="F340" s="62"/>
      <c r="G340" s="61"/>
      <c r="H340" s="75"/>
      <c r="I340" s="67"/>
      <c r="K340" s="170"/>
    </row>
    <row r="341" spans="1:11" s="68" customFormat="1" ht="12.75" customHeight="1" x14ac:dyDescent="0.25">
      <c r="A341" s="23"/>
      <c r="B341" s="56"/>
      <c r="C341" s="51"/>
      <c r="D341" s="69" t="s">
        <v>153</v>
      </c>
      <c r="E341" s="89"/>
      <c r="F341" s="61"/>
      <c r="G341" s="62"/>
      <c r="H341" s="75"/>
      <c r="I341" s="67"/>
      <c r="K341" s="170"/>
    </row>
    <row r="342" spans="1:11" s="68" customFormat="1" ht="12.75" customHeight="1" x14ac:dyDescent="0.25">
      <c r="A342" s="23"/>
      <c r="B342" s="56"/>
      <c r="C342" s="51"/>
      <c r="D342" s="52" t="s">
        <v>154</v>
      </c>
      <c r="E342" s="89"/>
      <c r="F342" s="61"/>
      <c r="G342" s="62"/>
      <c r="H342" s="75"/>
      <c r="I342" s="67"/>
      <c r="K342" s="170"/>
    </row>
    <row r="343" spans="1:11" s="68" customFormat="1" ht="12.75" customHeight="1" x14ac:dyDescent="0.25">
      <c r="A343" s="23"/>
      <c r="B343" s="56"/>
      <c r="C343" s="51"/>
      <c r="D343" s="69" t="s">
        <v>155</v>
      </c>
      <c r="E343" s="89"/>
      <c r="F343" s="61"/>
      <c r="G343" s="62"/>
      <c r="H343" s="75"/>
      <c r="I343" s="67"/>
      <c r="K343" s="170"/>
    </row>
    <row r="344" spans="1:11" s="68" customFormat="1" ht="12.75" customHeight="1" x14ac:dyDescent="0.25">
      <c r="A344" s="23"/>
      <c r="B344" s="56"/>
      <c r="C344" s="31"/>
      <c r="D344" s="186" t="s">
        <v>156</v>
      </c>
      <c r="E344" s="70"/>
      <c r="F344" s="57">
        <f>SUM(F345,F350)</f>
        <v>112685</v>
      </c>
      <c r="G344" s="47" t="s">
        <v>12</v>
      </c>
      <c r="H344" s="46">
        <v>3689178</v>
      </c>
      <c r="I344" s="67"/>
      <c r="K344" s="170"/>
    </row>
    <row r="345" spans="1:11" s="68" customFormat="1" ht="12.75" customHeight="1" x14ac:dyDescent="0.25">
      <c r="A345" s="23"/>
      <c r="B345" s="56"/>
      <c r="C345" s="31"/>
      <c r="D345" s="48" t="s">
        <v>140</v>
      </c>
      <c r="E345" s="58"/>
      <c r="F345" s="59">
        <f>SUM(F346:F349)</f>
        <v>40000</v>
      </c>
      <c r="G345" s="50" t="s">
        <v>12</v>
      </c>
      <c r="H345" s="49">
        <v>262631</v>
      </c>
      <c r="I345" s="67"/>
      <c r="K345" s="170"/>
    </row>
    <row r="346" spans="1:11" s="68" customFormat="1" ht="12.75" customHeight="1" x14ac:dyDescent="0.25">
      <c r="A346" s="23"/>
      <c r="B346" s="56"/>
      <c r="C346" s="56">
        <v>2590</v>
      </c>
      <c r="D346" s="43" t="s">
        <v>144</v>
      </c>
      <c r="E346" s="86"/>
      <c r="F346" s="62"/>
      <c r="G346" s="62"/>
      <c r="H346" s="75"/>
      <c r="I346" s="67"/>
      <c r="K346" s="170"/>
    </row>
    <row r="347" spans="1:11" s="68" customFormat="1" ht="12.75" customHeight="1" x14ac:dyDescent="0.25">
      <c r="A347" s="23"/>
      <c r="B347" s="56"/>
      <c r="C347" s="56"/>
      <c r="D347" s="43" t="s">
        <v>145</v>
      </c>
      <c r="E347" s="86"/>
      <c r="F347" s="62"/>
      <c r="G347" s="62"/>
      <c r="H347" s="75"/>
      <c r="I347" s="67"/>
      <c r="K347" s="170"/>
    </row>
    <row r="348" spans="1:11" s="68" customFormat="1" ht="12.75" customHeight="1" x14ac:dyDescent="0.25">
      <c r="A348" s="23"/>
      <c r="B348" s="56"/>
      <c r="C348" s="56"/>
      <c r="D348" s="43" t="s">
        <v>146</v>
      </c>
      <c r="E348" s="86"/>
      <c r="F348" s="62"/>
      <c r="G348" s="62"/>
      <c r="H348" s="75"/>
      <c r="I348" s="67"/>
      <c r="K348" s="170"/>
    </row>
    <row r="349" spans="1:11" s="68" customFormat="1" ht="12.75" customHeight="1" x14ac:dyDescent="0.25">
      <c r="A349" s="23"/>
      <c r="B349" s="56"/>
      <c r="C349" s="56"/>
      <c r="D349" s="43" t="s">
        <v>147</v>
      </c>
      <c r="E349" s="183"/>
      <c r="F349" s="61">
        <v>40000</v>
      </c>
      <c r="G349" s="62" t="s">
        <v>12</v>
      </c>
      <c r="H349" s="75">
        <v>158112</v>
      </c>
      <c r="I349" s="67"/>
      <c r="K349" s="170"/>
    </row>
    <row r="350" spans="1:11" s="68" customFormat="1" ht="12.75" customHeight="1" x14ac:dyDescent="0.25">
      <c r="A350" s="23"/>
      <c r="B350" s="65"/>
      <c r="C350" s="31"/>
      <c r="D350" s="48" t="s">
        <v>15</v>
      </c>
      <c r="E350" s="58"/>
      <c r="F350" s="59">
        <f>SUM(F351:F355)</f>
        <v>72685</v>
      </c>
      <c r="G350" s="50" t="s">
        <v>12</v>
      </c>
      <c r="H350" s="49">
        <v>3426547</v>
      </c>
      <c r="I350" s="67"/>
      <c r="K350" s="170"/>
    </row>
    <row r="351" spans="1:11" s="68" customFormat="1" ht="12.75" customHeight="1" x14ac:dyDescent="0.25">
      <c r="A351" s="23"/>
      <c r="B351" s="56"/>
      <c r="C351" s="65">
        <v>4010</v>
      </c>
      <c r="D351" s="43" t="s">
        <v>33</v>
      </c>
      <c r="E351" s="60"/>
      <c r="F351" s="61">
        <v>58960</v>
      </c>
      <c r="G351" s="62" t="s">
        <v>12</v>
      </c>
      <c r="H351" s="61">
        <v>2266932</v>
      </c>
      <c r="I351" s="67"/>
      <c r="K351" s="170"/>
    </row>
    <row r="352" spans="1:11" s="68" customFormat="1" ht="12.75" customHeight="1" x14ac:dyDescent="0.25">
      <c r="A352" s="23"/>
      <c r="B352" s="56"/>
      <c r="C352" s="65">
        <v>4110</v>
      </c>
      <c r="D352" s="43" t="s">
        <v>110</v>
      </c>
      <c r="E352" s="86"/>
      <c r="F352" s="61">
        <v>9699</v>
      </c>
      <c r="G352" s="62" t="s">
        <v>12</v>
      </c>
      <c r="H352" s="61">
        <v>443924</v>
      </c>
      <c r="I352" s="67"/>
      <c r="K352" s="170"/>
    </row>
    <row r="353" spans="1:11" s="68" customFormat="1" ht="12.75" customHeight="1" x14ac:dyDescent="0.25">
      <c r="A353" s="23"/>
      <c r="B353" s="56"/>
      <c r="C353" s="65">
        <v>4120</v>
      </c>
      <c r="D353" s="43" t="s">
        <v>35</v>
      </c>
      <c r="E353" s="86"/>
      <c r="F353" s="62"/>
      <c r="G353" s="61"/>
      <c r="H353" s="61"/>
      <c r="I353" s="67"/>
      <c r="K353" s="170"/>
    </row>
    <row r="354" spans="1:11" s="68" customFormat="1" ht="12.75" customHeight="1" x14ac:dyDescent="0.25">
      <c r="A354" s="23"/>
      <c r="B354" s="56"/>
      <c r="C354" s="65"/>
      <c r="D354" s="43" t="s">
        <v>36</v>
      </c>
      <c r="E354" s="86"/>
      <c r="F354" s="61">
        <v>2416</v>
      </c>
      <c r="G354" s="62" t="s">
        <v>12</v>
      </c>
      <c r="H354" s="61">
        <v>60001</v>
      </c>
      <c r="I354" s="67"/>
      <c r="K354" s="170"/>
    </row>
    <row r="355" spans="1:11" s="68" customFormat="1" ht="12.75" customHeight="1" x14ac:dyDescent="0.25">
      <c r="A355" s="23"/>
      <c r="B355" s="56"/>
      <c r="C355" s="65">
        <v>4440</v>
      </c>
      <c r="D355" s="43" t="s">
        <v>113</v>
      </c>
      <c r="E355" s="86"/>
      <c r="F355" s="61">
        <v>1610</v>
      </c>
      <c r="G355" s="62" t="s">
        <v>12</v>
      </c>
      <c r="H355" s="61">
        <v>136192</v>
      </c>
      <c r="I355" s="67"/>
      <c r="K355" s="170"/>
    </row>
    <row r="356" spans="1:11" s="68" customFormat="1" ht="12.75" customHeight="1" x14ac:dyDescent="0.25">
      <c r="A356" s="19"/>
      <c r="B356" s="56">
        <v>80195</v>
      </c>
      <c r="C356" s="31"/>
      <c r="D356" s="45" t="s">
        <v>17</v>
      </c>
      <c r="E356" s="70"/>
      <c r="F356" s="57">
        <f>SUM(F357,F360,F367,F370,F374)</f>
        <v>94282</v>
      </c>
      <c r="G356" s="57">
        <f>SUM(G357,G360,G367,G370,G374)</f>
        <v>398863</v>
      </c>
      <c r="H356" s="46">
        <v>17492667</v>
      </c>
      <c r="I356" s="67"/>
      <c r="K356" s="170"/>
    </row>
    <row r="357" spans="1:11" s="68" customFormat="1" ht="12.75" customHeight="1" x14ac:dyDescent="0.25">
      <c r="A357" s="19"/>
      <c r="B357" s="56"/>
      <c r="C357" s="31"/>
      <c r="D357" s="48" t="s">
        <v>15</v>
      </c>
      <c r="E357" s="78"/>
      <c r="F357" s="79">
        <f>SUM(F358:F358)</f>
        <v>8827</v>
      </c>
      <c r="G357" s="80" t="s">
        <v>12</v>
      </c>
      <c r="H357" s="79">
        <v>1516384</v>
      </c>
      <c r="I357" s="67"/>
      <c r="K357" s="170"/>
    </row>
    <row r="358" spans="1:11" s="68" customFormat="1" ht="12.75" customHeight="1" x14ac:dyDescent="0.25">
      <c r="A358" s="19"/>
      <c r="B358" s="56"/>
      <c r="C358" s="65">
        <v>4440</v>
      </c>
      <c r="D358" s="43" t="s">
        <v>113</v>
      </c>
      <c r="E358" s="92"/>
      <c r="F358" s="61">
        <v>8827</v>
      </c>
      <c r="G358" s="62" t="s">
        <v>12</v>
      </c>
      <c r="H358" s="61">
        <v>1204497</v>
      </c>
      <c r="I358" s="67"/>
      <c r="K358" s="170"/>
    </row>
    <row r="359" spans="1:11" s="68" customFormat="1" ht="12.75" customHeight="1" x14ac:dyDescent="0.25">
      <c r="A359" s="19"/>
      <c r="B359" s="56"/>
      <c r="C359" s="51"/>
      <c r="D359" s="96" t="s">
        <v>157</v>
      </c>
      <c r="E359" s="42"/>
      <c r="F359" s="44"/>
      <c r="G359" s="53"/>
      <c r="H359" s="53"/>
      <c r="I359" s="67"/>
      <c r="K359" s="170"/>
    </row>
    <row r="360" spans="1:11" s="68" customFormat="1" ht="12.75" customHeight="1" x14ac:dyDescent="0.25">
      <c r="A360" s="19"/>
      <c r="B360" s="56"/>
      <c r="C360" s="77"/>
      <c r="D360" s="91" t="s">
        <v>158</v>
      </c>
      <c r="E360" s="78"/>
      <c r="F360" s="79">
        <f>SUM(F361:F365)</f>
        <v>39008</v>
      </c>
      <c r="G360" s="79">
        <f>SUM(G361:G365)</f>
        <v>37908</v>
      </c>
      <c r="H360" s="79">
        <v>215558</v>
      </c>
      <c r="I360" s="67"/>
      <c r="K360" s="170"/>
    </row>
    <row r="361" spans="1:11" s="68" customFormat="1" ht="12.75" customHeight="1" x14ac:dyDescent="0.25">
      <c r="A361" s="19"/>
      <c r="B361" s="56"/>
      <c r="C361" s="65">
        <v>4017</v>
      </c>
      <c r="D361" s="43" t="s">
        <v>33</v>
      </c>
      <c r="E361" s="92"/>
      <c r="F361" s="61">
        <v>39008</v>
      </c>
      <c r="G361" s="62" t="s">
        <v>12</v>
      </c>
      <c r="H361" s="90">
        <v>73358</v>
      </c>
      <c r="I361" s="67"/>
      <c r="K361" s="170"/>
    </row>
    <row r="362" spans="1:11" s="68" customFormat="1" ht="12.75" customHeight="1" x14ac:dyDescent="0.25">
      <c r="A362" s="19"/>
      <c r="B362" s="56"/>
      <c r="C362" s="65">
        <v>4117</v>
      </c>
      <c r="D362" s="43" t="s">
        <v>34</v>
      </c>
      <c r="E362" s="92"/>
      <c r="F362" s="62" t="s">
        <v>12</v>
      </c>
      <c r="G362" s="61">
        <v>243</v>
      </c>
      <c r="H362" s="90">
        <v>16753</v>
      </c>
      <c r="I362" s="67"/>
      <c r="K362" s="170"/>
    </row>
    <row r="363" spans="1:11" s="68" customFormat="1" ht="12.75" customHeight="1" x14ac:dyDescent="0.25">
      <c r="A363" s="19"/>
      <c r="B363" s="56"/>
      <c r="C363" s="65">
        <v>4127</v>
      </c>
      <c r="D363" s="43" t="s">
        <v>35</v>
      </c>
      <c r="E363" s="92"/>
      <c r="F363" s="62"/>
      <c r="G363" s="61"/>
      <c r="H363" s="90"/>
      <c r="I363" s="67"/>
      <c r="K363" s="170"/>
    </row>
    <row r="364" spans="1:11" s="68" customFormat="1" ht="12.75" customHeight="1" x14ac:dyDescent="0.25">
      <c r="A364" s="19"/>
      <c r="B364" s="56"/>
      <c r="C364" s="65"/>
      <c r="D364" s="43" t="s">
        <v>36</v>
      </c>
      <c r="E364" s="92"/>
      <c r="F364" s="62" t="s">
        <v>12</v>
      </c>
      <c r="G364" s="61">
        <v>32</v>
      </c>
      <c r="H364" s="90">
        <v>2382</v>
      </c>
      <c r="I364" s="67"/>
      <c r="K364" s="170"/>
    </row>
    <row r="365" spans="1:11" s="68" customFormat="1" ht="12.75" customHeight="1" x14ac:dyDescent="0.25">
      <c r="A365" s="19"/>
      <c r="B365" s="56"/>
      <c r="C365" s="100">
        <v>4177</v>
      </c>
      <c r="D365" s="101" t="s">
        <v>30</v>
      </c>
      <c r="E365" s="92"/>
      <c r="F365" s="62" t="s">
        <v>12</v>
      </c>
      <c r="G365" s="61">
        <v>37633</v>
      </c>
      <c r="H365" s="90">
        <v>34485</v>
      </c>
      <c r="I365" s="67"/>
      <c r="K365" s="170"/>
    </row>
    <row r="366" spans="1:11" s="68" customFormat="1" ht="12.75" customHeight="1" x14ac:dyDescent="0.25">
      <c r="A366" s="19"/>
      <c r="B366" s="56"/>
      <c r="C366" s="51"/>
      <c r="D366" s="96" t="s">
        <v>159</v>
      </c>
      <c r="E366" s="42"/>
      <c r="F366" s="44"/>
      <c r="G366" s="53"/>
      <c r="H366" s="53"/>
      <c r="I366" s="67"/>
      <c r="K366" s="170"/>
    </row>
    <row r="367" spans="1:11" s="68" customFormat="1" ht="12.75" customHeight="1" x14ac:dyDescent="0.25">
      <c r="A367" s="19"/>
      <c r="B367" s="56"/>
      <c r="C367" s="77"/>
      <c r="D367" s="91" t="s">
        <v>160</v>
      </c>
      <c r="E367" s="78"/>
      <c r="F367" s="80" t="s">
        <v>12</v>
      </c>
      <c r="G367" s="79">
        <f>SUM(G368:G368)</f>
        <v>1100</v>
      </c>
      <c r="H367" s="79">
        <v>14713</v>
      </c>
      <c r="I367" s="67"/>
      <c r="K367" s="170"/>
    </row>
    <row r="368" spans="1:11" s="68" customFormat="1" ht="12.75" customHeight="1" x14ac:dyDescent="0.25">
      <c r="A368" s="19"/>
      <c r="B368" s="56"/>
      <c r="C368" s="100">
        <v>4177</v>
      </c>
      <c r="D368" s="101" t="s">
        <v>30</v>
      </c>
      <c r="E368" s="92"/>
      <c r="F368" s="62" t="s">
        <v>12</v>
      </c>
      <c r="G368" s="90">
        <v>1100</v>
      </c>
      <c r="H368" s="90">
        <v>14713</v>
      </c>
      <c r="I368" s="67"/>
      <c r="K368" s="170"/>
    </row>
    <row r="369" spans="1:11" s="68" customFormat="1" ht="12.75" customHeight="1" x14ac:dyDescent="0.25">
      <c r="A369" s="19"/>
      <c r="B369" s="56"/>
      <c r="C369" s="51"/>
      <c r="D369" s="96" t="s">
        <v>369</v>
      </c>
      <c r="E369" s="42"/>
      <c r="F369" s="44"/>
      <c r="G369" s="53"/>
      <c r="H369" s="53"/>
      <c r="I369" s="67"/>
      <c r="K369" s="170"/>
    </row>
    <row r="370" spans="1:11" s="68" customFormat="1" ht="12.75" customHeight="1" x14ac:dyDescent="0.25">
      <c r="A370" s="19"/>
      <c r="B370" s="56"/>
      <c r="C370" s="77"/>
      <c r="D370" s="91" t="s">
        <v>370</v>
      </c>
      <c r="E370" s="78"/>
      <c r="F370" s="80" t="s">
        <v>12</v>
      </c>
      <c r="G370" s="79">
        <f>SUM(G371:G372)</f>
        <v>100000</v>
      </c>
      <c r="H370" s="80" t="s">
        <v>12</v>
      </c>
      <c r="I370" s="67"/>
      <c r="K370" s="170"/>
    </row>
    <row r="371" spans="1:11" s="68" customFormat="1" ht="12.75" customHeight="1" x14ac:dyDescent="0.25">
      <c r="A371" s="19"/>
      <c r="B371" s="56"/>
      <c r="C371" s="56">
        <v>4307</v>
      </c>
      <c r="D371" s="43" t="s">
        <v>29</v>
      </c>
      <c r="E371" s="92"/>
      <c r="F371" s="62" t="s">
        <v>12</v>
      </c>
      <c r="G371" s="90">
        <v>85000</v>
      </c>
      <c r="H371" s="62" t="s">
        <v>12</v>
      </c>
      <c r="I371" s="67"/>
      <c r="K371" s="170"/>
    </row>
    <row r="372" spans="1:11" s="68" customFormat="1" ht="12.75" customHeight="1" x14ac:dyDescent="0.25">
      <c r="A372" s="19"/>
      <c r="B372" s="56"/>
      <c r="C372" s="56">
        <v>4309</v>
      </c>
      <c r="D372" s="43" t="s">
        <v>29</v>
      </c>
      <c r="E372" s="92"/>
      <c r="F372" s="62" t="s">
        <v>12</v>
      </c>
      <c r="G372" s="90">
        <v>15000</v>
      </c>
      <c r="H372" s="62" t="s">
        <v>12</v>
      </c>
      <c r="I372" s="67"/>
      <c r="K372" s="170"/>
    </row>
    <row r="373" spans="1:11" s="68" customFormat="1" ht="12.75" customHeight="1" x14ac:dyDescent="0.25">
      <c r="A373" s="19"/>
      <c r="B373" s="56"/>
      <c r="C373" s="328"/>
      <c r="D373" s="329" t="s">
        <v>371</v>
      </c>
      <c r="E373" s="330"/>
      <c r="F373" s="64"/>
      <c r="G373" s="63"/>
      <c r="H373" s="82"/>
      <c r="I373" s="67"/>
      <c r="K373" s="170"/>
    </row>
    <row r="374" spans="1:11" s="68" customFormat="1" ht="12.75" customHeight="1" x14ac:dyDescent="0.25">
      <c r="A374" s="19"/>
      <c r="B374" s="56"/>
      <c r="C374" s="77"/>
      <c r="D374" s="73" t="s">
        <v>372</v>
      </c>
      <c r="E374" s="78"/>
      <c r="F374" s="79">
        <f>SUM(F375:F402)</f>
        <v>46447</v>
      </c>
      <c r="G374" s="79">
        <f>SUM(G375:G402)</f>
        <v>259855</v>
      </c>
      <c r="H374" s="79">
        <v>261592</v>
      </c>
      <c r="I374" s="67"/>
      <c r="K374" s="170"/>
    </row>
    <row r="375" spans="1:11" s="68" customFormat="1" ht="12.75" customHeight="1" x14ac:dyDescent="0.25">
      <c r="A375" s="19"/>
      <c r="B375" s="56"/>
      <c r="C375" s="65">
        <v>3027</v>
      </c>
      <c r="D375" s="101" t="s">
        <v>120</v>
      </c>
      <c r="E375" s="92"/>
      <c r="F375" s="94" t="s">
        <v>288</v>
      </c>
      <c r="G375" s="61">
        <v>6613</v>
      </c>
      <c r="H375" s="61">
        <v>5797</v>
      </c>
      <c r="I375" s="67"/>
      <c r="K375" s="170"/>
    </row>
    <row r="376" spans="1:11" s="68" customFormat="1" ht="12.75" customHeight="1" x14ac:dyDescent="0.25">
      <c r="A376" s="19"/>
      <c r="B376" s="56"/>
      <c r="C376" s="65">
        <v>3029</v>
      </c>
      <c r="D376" s="101" t="s">
        <v>120</v>
      </c>
      <c r="E376" s="92"/>
      <c r="F376" s="94" t="s">
        <v>288</v>
      </c>
      <c r="G376" s="61">
        <v>1167</v>
      </c>
      <c r="H376" s="61">
        <v>1023</v>
      </c>
      <c r="I376" s="67"/>
      <c r="K376" s="170"/>
    </row>
    <row r="377" spans="1:11" s="68" customFormat="1" ht="12.75" customHeight="1" x14ac:dyDescent="0.25">
      <c r="A377" s="19"/>
      <c r="B377" s="56"/>
      <c r="C377" s="65">
        <v>4017</v>
      </c>
      <c r="D377" s="43" t="s">
        <v>33</v>
      </c>
      <c r="E377" s="92"/>
      <c r="F377" s="94" t="s">
        <v>288</v>
      </c>
      <c r="G377" s="61">
        <v>91592</v>
      </c>
      <c r="H377" s="61">
        <v>39786</v>
      </c>
      <c r="I377" s="67"/>
      <c r="K377" s="170"/>
    </row>
    <row r="378" spans="1:11" s="68" customFormat="1" ht="12.75" customHeight="1" x14ac:dyDescent="0.25">
      <c r="A378" s="19"/>
      <c r="B378" s="56"/>
      <c r="C378" s="65">
        <v>4019</v>
      </c>
      <c r="D378" s="43" t="s">
        <v>33</v>
      </c>
      <c r="E378" s="92"/>
      <c r="F378" s="94" t="s">
        <v>288</v>
      </c>
      <c r="G378" s="61">
        <v>16164</v>
      </c>
      <c r="H378" s="61">
        <v>7021</v>
      </c>
      <c r="I378" s="67"/>
      <c r="K378" s="170"/>
    </row>
    <row r="379" spans="1:11" s="68" customFormat="1" ht="12.75" customHeight="1" x14ac:dyDescent="0.25">
      <c r="A379" s="19"/>
      <c r="B379" s="56"/>
      <c r="C379" s="65">
        <v>4117</v>
      </c>
      <c r="D379" s="43" t="s">
        <v>34</v>
      </c>
      <c r="E379" s="92"/>
      <c r="F379" s="94" t="s">
        <v>288</v>
      </c>
      <c r="G379" s="61">
        <v>12939</v>
      </c>
      <c r="H379" s="61">
        <v>9645</v>
      </c>
      <c r="I379" s="67"/>
      <c r="K379" s="170"/>
    </row>
    <row r="380" spans="1:11" s="68" customFormat="1" ht="12.75" customHeight="1" x14ac:dyDescent="0.25">
      <c r="A380" s="19"/>
      <c r="B380" s="56"/>
      <c r="C380" s="65">
        <v>4119</v>
      </c>
      <c r="D380" s="43" t="s">
        <v>34</v>
      </c>
      <c r="E380" s="92"/>
      <c r="F380" s="94" t="s">
        <v>288</v>
      </c>
      <c r="G380" s="61">
        <v>2283</v>
      </c>
      <c r="H380" s="61">
        <v>1702</v>
      </c>
      <c r="I380" s="67"/>
      <c r="K380" s="170"/>
    </row>
    <row r="381" spans="1:11" s="68" customFormat="1" ht="12.75" customHeight="1" x14ac:dyDescent="0.25">
      <c r="A381" s="19"/>
      <c r="B381" s="56"/>
      <c r="C381" s="65">
        <v>4127</v>
      </c>
      <c r="D381" s="43" t="s">
        <v>35</v>
      </c>
      <c r="E381" s="92"/>
      <c r="F381" s="94"/>
      <c r="G381" s="61"/>
      <c r="H381" s="61"/>
      <c r="I381" s="67"/>
      <c r="K381" s="170"/>
    </row>
    <row r="382" spans="1:11" s="68" customFormat="1" ht="12.75" customHeight="1" x14ac:dyDescent="0.25">
      <c r="A382" s="19"/>
      <c r="B382" s="56"/>
      <c r="C382" s="65"/>
      <c r="D382" s="43" t="s">
        <v>36</v>
      </c>
      <c r="E382" s="92"/>
      <c r="F382" s="94" t="s">
        <v>288</v>
      </c>
      <c r="G382" s="61">
        <v>1785</v>
      </c>
      <c r="H382" s="61">
        <v>1374</v>
      </c>
      <c r="I382" s="67"/>
      <c r="K382" s="170"/>
    </row>
    <row r="383" spans="1:11" s="68" customFormat="1" ht="12.75" customHeight="1" x14ac:dyDescent="0.25">
      <c r="A383" s="19"/>
      <c r="B383" s="56"/>
      <c r="C383" s="65">
        <v>4129</v>
      </c>
      <c r="D383" s="43" t="s">
        <v>35</v>
      </c>
      <c r="E383" s="92"/>
      <c r="F383" s="94"/>
      <c r="G383" s="61"/>
      <c r="H383" s="61"/>
      <c r="I383" s="67"/>
      <c r="K383" s="170"/>
    </row>
    <row r="384" spans="1:11" s="68" customFormat="1" ht="12.75" customHeight="1" x14ac:dyDescent="0.25">
      <c r="A384" s="25"/>
      <c r="B384" s="98"/>
      <c r="C384" s="105"/>
      <c r="D384" s="45" t="s">
        <v>36</v>
      </c>
      <c r="E384" s="188"/>
      <c r="F384" s="331" t="s">
        <v>288</v>
      </c>
      <c r="G384" s="71">
        <v>314</v>
      </c>
      <c r="H384" s="71">
        <v>243</v>
      </c>
      <c r="I384" s="67"/>
      <c r="K384" s="170"/>
    </row>
    <row r="385" spans="1:11" s="68" customFormat="1" ht="12.75" customHeight="1" x14ac:dyDescent="0.25">
      <c r="A385" s="19"/>
      <c r="B385" s="56"/>
      <c r="C385" s="65">
        <v>4177</v>
      </c>
      <c r="D385" s="43" t="s">
        <v>30</v>
      </c>
      <c r="E385" s="92"/>
      <c r="F385" s="61">
        <v>10404</v>
      </c>
      <c r="G385" s="62" t="s">
        <v>12</v>
      </c>
      <c r="H385" s="61">
        <v>25704</v>
      </c>
      <c r="I385" s="67"/>
      <c r="K385" s="170"/>
    </row>
    <row r="386" spans="1:11" s="68" customFormat="1" ht="12.75" customHeight="1" x14ac:dyDescent="0.25">
      <c r="A386" s="19"/>
      <c r="B386" s="56"/>
      <c r="C386" s="65">
        <v>4179</v>
      </c>
      <c r="D386" s="43" t="s">
        <v>30</v>
      </c>
      <c r="E386" s="92"/>
      <c r="F386" s="61">
        <v>1836</v>
      </c>
      <c r="G386" s="62" t="s">
        <v>12</v>
      </c>
      <c r="H386" s="61">
        <v>4536</v>
      </c>
      <c r="I386" s="67"/>
      <c r="K386" s="170"/>
    </row>
    <row r="387" spans="1:11" s="68" customFormat="1" ht="12.75" customHeight="1" x14ac:dyDescent="0.25">
      <c r="A387" s="19"/>
      <c r="B387" s="56"/>
      <c r="C387" s="65">
        <v>4217</v>
      </c>
      <c r="D387" s="43" t="s">
        <v>27</v>
      </c>
      <c r="E387" s="42"/>
      <c r="F387" s="62" t="s">
        <v>288</v>
      </c>
      <c r="G387" s="75">
        <v>8948</v>
      </c>
      <c r="H387" s="61">
        <v>12840</v>
      </c>
      <c r="I387" s="67"/>
      <c r="K387" s="170"/>
    </row>
    <row r="388" spans="1:11" s="68" customFormat="1" ht="12.75" customHeight="1" x14ac:dyDescent="0.25">
      <c r="A388" s="19"/>
      <c r="B388" s="56"/>
      <c r="C388" s="65">
        <v>4219</v>
      </c>
      <c r="D388" s="43" t="s">
        <v>27</v>
      </c>
      <c r="E388" s="42"/>
      <c r="F388" s="62" t="s">
        <v>288</v>
      </c>
      <c r="G388" s="75">
        <v>1579</v>
      </c>
      <c r="H388" s="61">
        <v>2266</v>
      </c>
      <c r="I388" s="67"/>
      <c r="K388" s="170"/>
    </row>
    <row r="389" spans="1:11" s="68" customFormat="1" ht="12.75" customHeight="1" x14ac:dyDescent="0.25">
      <c r="A389" s="19"/>
      <c r="B389" s="56"/>
      <c r="C389" s="65">
        <v>4247</v>
      </c>
      <c r="D389" s="43" t="s">
        <v>91</v>
      </c>
      <c r="E389" s="42"/>
      <c r="F389" s="62" t="s">
        <v>288</v>
      </c>
      <c r="G389" s="75">
        <v>86245</v>
      </c>
      <c r="H389" s="61">
        <v>80580</v>
      </c>
      <c r="I389" s="67"/>
      <c r="K389" s="170"/>
    </row>
    <row r="390" spans="1:11" s="68" customFormat="1" ht="12.75" customHeight="1" x14ac:dyDescent="0.25">
      <c r="A390" s="19"/>
      <c r="B390" s="56"/>
      <c r="C390" s="65">
        <v>4249</v>
      </c>
      <c r="D390" s="43" t="s">
        <v>91</v>
      </c>
      <c r="E390" s="42"/>
      <c r="F390" s="62" t="s">
        <v>288</v>
      </c>
      <c r="G390" s="75">
        <v>15220</v>
      </c>
      <c r="H390" s="61">
        <v>14220</v>
      </c>
      <c r="I390" s="67"/>
      <c r="K390" s="170"/>
    </row>
    <row r="391" spans="1:11" s="68" customFormat="1" ht="12.75" customHeight="1" x14ac:dyDescent="0.25">
      <c r="A391" s="19"/>
      <c r="B391" s="56"/>
      <c r="C391" s="65">
        <v>4277</v>
      </c>
      <c r="D391" s="43" t="s">
        <v>111</v>
      </c>
      <c r="E391" s="42"/>
      <c r="F391" s="62" t="s">
        <v>288</v>
      </c>
      <c r="G391" s="75">
        <v>5666</v>
      </c>
      <c r="H391" s="62" t="s">
        <v>12</v>
      </c>
      <c r="I391" s="67"/>
      <c r="K391" s="170"/>
    </row>
    <row r="392" spans="1:11" s="68" customFormat="1" ht="12.75" customHeight="1" x14ac:dyDescent="0.25">
      <c r="A392" s="19"/>
      <c r="B392" s="56"/>
      <c r="C392" s="65">
        <v>4279</v>
      </c>
      <c r="D392" s="43" t="s">
        <v>111</v>
      </c>
      <c r="E392" s="42"/>
      <c r="F392" s="62" t="s">
        <v>288</v>
      </c>
      <c r="G392" s="75">
        <v>1000</v>
      </c>
      <c r="H392" s="62" t="s">
        <v>12</v>
      </c>
      <c r="I392" s="67"/>
      <c r="K392" s="170"/>
    </row>
    <row r="393" spans="1:11" s="68" customFormat="1" ht="12.75" customHeight="1" x14ac:dyDescent="0.25">
      <c r="A393" s="19"/>
      <c r="B393" s="56"/>
      <c r="C393" s="65">
        <v>4287</v>
      </c>
      <c r="D393" s="43" t="s">
        <v>136</v>
      </c>
      <c r="E393" s="42"/>
      <c r="F393" s="62" t="s">
        <v>288</v>
      </c>
      <c r="G393" s="75">
        <v>4284</v>
      </c>
      <c r="H393" s="61">
        <v>4386</v>
      </c>
      <c r="I393" s="67"/>
      <c r="K393" s="170"/>
    </row>
    <row r="394" spans="1:11" s="68" customFormat="1" ht="12.75" customHeight="1" x14ac:dyDescent="0.25">
      <c r="A394" s="19"/>
      <c r="B394" s="56"/>
      <c r="C394" s="65">
        <v>4289</v>
      </c>
      <c r="D394" s="43" t="s">
        <v>136</v>
      </c>
      <c r="E394" s="42"/>
      <c r="F394" s="62" t="s">
        <v>288</v>
      </c>
      <c r="G394" s="75">
        <v>756</v>
      </c>
      <c r="H394" s="61">
        <v>774</v>
      </c>
      <c r="I394" s="67"/>
      <c r="K394" s="170"/>
    </row>
    <row r="395" spans="1:11" s="68" customFormat="1" ht="12.75" customHeight="1" x14ac:dyDescent="0.25">
      <c r="A395" s="19"/>
      <c r="B395" s="56"/>
      <c r="C395" s="65">
        <v>4307</v>
      </c>
      <c r="D395" s="43" t="s">
        <v>29</v>
      </c>
      <c r="E395" s="42"/>
      <c r="F395" s="61">
        <v>7485</v>
      </c>
      <c r="G395" s="62" t="s">
        <v>12</v>
      </c>
      <c r="H395" s="61">
        <v>19630</v>
      </c>
      <c r="I395" s="67"/>
      <c r="K395" s="170"/>
    </row>
    <row r="396" spans="1:11" s="68" customFormat="1" ht="12.75" customHeight="1" x14ac:dyDescent="0.25">
      <c r="A396" s="19"/>
      <c r="B396" s="56"/>
      <c r="C396" s="65">
        <v>4309</v>
      </c>
      <c r="D396" s="43" t="s">
        <v>29</v>
      </c>
      <c r="E396" s="42"/>
      <c r="F396" s="61">
        <v>1321</v>
      </c>
      <c r="G396" s="62" t="s">
        <v>12</v>
      </c>
      <c r="H396" s="61">
        <v>3464</v>
      </c>
      <c r="I396" s="67"/>
      <c r="K396" s="170"/>
    </row>
    <row r="397" spans="1:11" s="68" customFormat="1" ht="12.75" customHeight="1" x14ac:dyDescent="0.25">
      <c r="A397" s="19"/>
      <c r="B397" s="56"/>
      <c r="C397" s="65">
        <v>4437</v>
      </c>
      <c r="D397" s="43" t="s">
        <v>37</v>
      </c>
      <c r="E397" s="86"/>
      <c r="F397" s="62" t="s">
        <v>288</v>
      </c>
      <c r="G397" s="61">
        <v>2805</v>
      </c>
      <c r="H397" s="61">
        <v>1020</v>
      </c>
      <c r="I397" s="67"/>
      <c r="K397" s="170"/>
    </row>
    <row r="398" spans="1:11" s="68" customFormat="1" ht="12.75" customHeight="1" x14ac:dyDescent="0.25">
      <c r="A398" s="19"/>
      <c r="B398" s="56"/>
      <c r="C398" s="65">
        <v>4439</v>
      </c>
      <c r="D398" s="43" t="s">
        <v>37</v>
      </c>
      <c r="E398" s="86"/>
      <c r="F398" s="62" t="s">
        <v>288</v>
      </c>
      <c r="G398" s="61">
        <v>495</v>
      </c>
      <c r="H398" s="61">
        <v>180</v>
      </c>
      <c r="I398" s="67"/>
      <c r="K398" s="170"/>
    </row>
    <row r="399" spans="1:11" s="68" customFormat="1" ht="12.75" customHeight="1" x14ac:dyDescent="0.25">
      <c r="A399" s="19"/>
      <c r="B399" s="56"/>
      <c r="C399" s="65">
        <v>4707</v>
      </c>
      <c r="D399" s="52" t="s">
        <v>84</v>
      </c>
      <c r="E399" s="86"/>
      <c r="F399" s="62"/>
      <c r="G399" s="61"/>
      <c r="H399" s="61"/>
      <c r="I399" s="67"/>
      <c r="K399" s="170"/>
    </row>
    <row r="400" spans="1:11" s="68" customFormat="1" ht="12.75" customHeight="1" x14ac:dyDescent="0.25">
      <c r="A400" s="19"/>
      <c r="B400" s="56"/>
      <c r="C400" s="65"/>
      <c r="D400" s="52" t="s">
        <v>85</v>
      </c>
      <c r="E400" s="86"/>
      <c r="F400" s="61">
        <v>21590</v>
      </c>
      <c r="G400" s="62" t="s">
        <v>12</v>
      </c>
      <c r="H400" s="61">
        <v>21590</v>
      </c>
      <c r="I400" s="67"/>
      <c r="K400" s="170"/>
    </row>
    <row r="401" spans="1:11" s="68" customFormat="1" ht="12.75" customHeight="1" x14ac:dyDescent="0.25">
      <c r="A401" s="19"/>
      <c r="B401" s="56"/>
      <c r="C401" s="65">
        <v>4709</v>
      </c>
      <c r="D401" s="52" t="s">
        <v>84</v>
      </c>
      <c r="E401" s="86"/>
      <c r="F401" s="61"/>
      <c r="G401" s="62"/>
      <c r="H401" s="61"/>
      <c r="I401" s="67"/>
      <c r="K401" s="170"/>
    </row>
    <row r="402" spans="1:11" s="68" customFormat="1" ht="12.75" customHeight="1" x14ac:dyDescent="0.25">
      <c r="A402" s="19"/>
      <c r="B402" s="56"/>
      <c r="C402" s="65"/>
      <c r="D402" s="52" t="s">
        <v>85</v>
      </c>
      <c r="E402" s="86"/>
      <c r="F402" s="61">
        <v>3811</v>
      </c>
      <c r="G402" s="62" t="s">
        <v>12</v>
      </c>
      <c r="H402" s="61">
        <v>3811</v>
      </c>
      <c r="I402" s="67"/>
      <c r="K402" s="170"/>
    </row>
    <row r="403" spans="1:11" s="68" customFormat="1" ht="12.75" customHeight="1" thickBot="1" x14ac:dyDescent="0.3">
      <c r="A403" s="40" t="s">
        <v>31</v>
      </c>
      <c r="B403" s="39"/>
      <c r="C403" s="40"/>
      <c r="D403" s="41" t="s">
        <v>18</v>
      </c>
      <c r="E403" s="54"/>
      <c r="F403" s="55">
        <f>SUM(F404,F426,F432,F436)</f>
        <v>1189275</v>
      </c>
      <c r="G403" s="55">
        <f>SUM(G404,G426,G432,G436)</f>
        <v>10857</v>
      </c>
      <c r="H403" s="37">
        <v>61828047</v>
      </c>
      <c r="I403" s="107"/>
      <c r="K403" s="170"/>
    </row>
    <row r="404" spans="1:11" s="68" customFormat="1" ht="12.75" customHeight="1" thickTop="1" x14ac:dyDescent="0.25">
      <c r="A404" s="40"/>
      <c r="B404" s="56">
        <v>85202</v>
      </c>
      <c r="C404" s="31"/>
      <c r="D404" s="45" t="s">
        <v>324</v>
      </c>
      <c r="E404" s="70"/>
      <c r="F404" s="46">
        <f>SUM(F405,F411,F416)</f>
        <v>95210</v>
      </c>
      <c r="G404" s="46">
        <f>SUM(G405,G411,G416)</f>
        <v>10119</v>
      </c>
      <c r="H404" s="103">
        <v>12752140</v>
      </c>
      <c r="I404" s="107"/>
      <c r="K404" s="170"/>
    </row>
    <row r="405" spans="1:11" s="68" customFormat="1" ht="12.75" customHeight="1" x14ac:dyDescent="0.25">
      <c r="A405" s="40"/>
      <c r="B405" s="39"/>
      <c r="C405" s="31"/>
      <c r="D405" s="48" t="s">
        <v>373</v>
      </c>
      <c r="E405" s="58"/>
      <c r="F405" s="59">
        <f>SUM(F406:F410)</f>
        <v>33655</v>
      </c>
      <c r="G405" s="59">
        <f>SUM(G406:G410)</f>
        <v>4603</v>
      </c>
      <c r="H405" s="81">
        <v>3063448</v>
      </c>
      <c r="I405" s="107"/>
      <c r="K405" s="170"/>
    </row>
    <row r="406" spans="1:11" s="68" customFormat="1" ht="12.75" customHeight="1" x14ac:dyDescent="0.25">
      <c r="A406" s="40"/>
      <c r="B406" s="39"/>
      <c r="C406" s="65">
        <v>4010</v>
      </c>
      <c r="D406" s="43" t="s">
        <v>33</v>
      </c>
      <c r="E406" s="86"/>
      <c r="F406" s="61">
        <v>25388</v>
      </c>
      <c r="G406" s="62" t="s">
        <v>12</v>
      </c>
      <c r="H406" s="75">
        <v>1603618</v>
      </c>
      <c r="I406" s="107"/>
      <c r="K406" s="170"/>
    </row>
    <row r="407" spans="1:11" s="68" customFormat="1" ht="12.75" customHeight="1" x14ac:dyDescent="0.25">
      <c r="A407" s="40"/>
      <c r="B407" s="39"/>
      <c r="C407" s="65">
        <v>4110</v>
      </c>
      <c r="D407" s="43" t="s">
        <v>110</v>
      </c>
      <c r="E407" s="86"/>
      <c r="F407" s="61">
        <v>4455</v>
      </c>
      <c r="G407" s="62" t="s">
        <v>12</v>
      </c>
      <c r="H407" s="75">
        <v>300534</v>
      </c>
      <c r="I407" s="107"/>
      <c r="K407" s="170"/>
    </row>
    <row r="408" spans="1:11" s="68" customFormat="1" ht="12.75" customHeight="1" x14ac:dyDescent="0.25">
      <c r="A408" s="40"/>
      <c r="B408" s="39"/>
      <c r="C408" s="31" t="s">
        <v>362</v>
      </c>
      <c r="D408" s="74" t="s">
        <v>363</v>
      </c>
      <c r="E408" s="327"/>
      <c r="F408" s="53"/>
      <c r="G408" s="44"/>
      <c r="H408" s="30"/>
      <c r="I408" s="107"/>
      <c r="K408" s="170"/>
    </row>
    <row r="409" spans="1:11" s="68" customFormat="1" ht="12.75" customHeight="1" x14ac:dyDescent="0.25">
      <c r="A409" s="40"/>
      <c r="B409" s="39"/>
      <c r="C409" s="31"/>
      <c r="D409" s="74" t="s">
        <v>364</v>
      </c>
      <c r="E409" s="327"/>
      <c r="F409" s="44" t="s">
        <v>12</v>
      </c>
      <c r="G409" s="53">
        <v>4603</v>
      </c>
      <c r="H409" s="30">
        <v>33672</v>
      </c>
      <c r="I409" s="107"/>
      <c r="K409" s="170"/>
    </row>
    <row r="410" spans="1:11" s="68" customFormat="1" ht="12.75" customHeight="1" x14ac:dyDescent="0.25">
      <c r="A410" s="40"/>
      <c r="B410" s="39"/>
      <c r="C410" s="69">
        <v>4300</v>
      </c>
      <c r="D410" s="52" t="s">
        <v>29</v>
      </c>
      <c r="E410" s="327"/>
      <c r="F410" s="53">
        <v>3812</v>
      </c>
      <c r="G410" s="44" t="s">
        <v>12</v>
      </c>
      <c r="H410" s="30">
        <v>118310</v>
      </c>
      <c r="I410" s="107"/>
      <c r="K410" s="170"/>
    </row>
    <row r="411" spans="1:11" s="68" customFormat="1" ht="12.75" customHeight="1" x14ac:dyDescent="0.25">
      <c r="A411" s="40"/>
      <c r="B411" s="39"/>
      <c r="C411" s="31"/>
      <c r="D411" s="48" t="s">
        <v>374</v>
      </c>
      <c r="E411" s="58"/>
      <c r="F411" s="59">
        <f>SUM(F412:F415)</f>
        <v>56551</v>
      </c>
      <c r="G411" s="59">
        <f>SUM(G412:G415)</f>
        <v>5516</v>
      </c>
      <c r="H411" s="81">
        <v>3119197</v>
      </c>
      <c r="I411" s="107"/>
      <c r="K411" s="170"/>
    </row>
    <row r="412" spans="1:11" s="68" customFormat="1" ht="12.75" customHeight="1" x14ac:dyDescent="0.25">
      <c r="A412" s="40"/>
      <c r="B412" s="39"/>
      <c r="C412" s="65">
        <v>4010</v>
      </c>
      <c r="D412" s="43" t="s">
        <v>33</v>
      </c>
      <c r="E412" s="86"/>
      <c r="F412" s="61">
        <v>56127</v>
      </c>
      <c r="G412" s="62" t="s">
        <v>12</v>
      </c>
      <c r="H412" s="75">
        <v>1656127</v>
      </c>
      <c r="I412" s="107"/>
      <c r="K412" s="170"/>
    </row>
    <row r="413" spans="1:11" s="68" customFormat="1" ht="12.75" customHeight="1" x14ac:dyDescent="0.25">
      <c r="A413" s="40"/>
      <c r="B413" s="39"/>
      <c r="C413" s="51" t="s">
        <v>26</v>
      </c>
      <c r="D413" s="52" t="s">
        <v>27</v>
      </c>
      <c r="E413" s="86"/>
      <c r="F413" s="62" t="s">
        <v>12</v>
      </c>
      <c r="G413" s="61">
        <v>727</v>
      </c>
      <c r="H413" s="75">
        <v>174918</v>
      </c>
      <c r="I413" s="107"/>
      <c r="K413" s="170"/>
    </row>
    <row r="414" spans="1:11" s="68" customFormat="1" ht="12.75" customHeight="1" x14ac:dyDescent="0.25">
      <c r="A414" s="40"/>
      <c r="B414" s="39"/>
      <c r="C414" s="65">
        <v>4270</v>
      </c>
      <c r="D414" s="43" t="s">
        <v>111</v>
      </c>
      <c r="E414" s="86"/>
      <c r="F414" s="62" t="s">
        <v>12</v>
      </c>
      <c r="G414" s="61">
        <v>4789</v>
      </c>
      <c r="H414" s="75">
        <v>244535</v>
      </c>
      <c r="I414" s="107"/>
      <c r="K414" s="170"/>
    </row>
    <row r="415" spans="1:11" s="68" customFormat="1" ht="12.75" customHeight="1" x14ac:dyDescent="0.25">
      <c r="A415" s="40"/>
      <c r="B415" s="39"/>
      <c r="C415" s="69">
        <v>4300</v>
      </c>
      <c r="D415" s="52" t="s">
        <v>29</v>
      </c>
      <c r="E415" s="327"/>
      <c r="F415" s="53">
        <v>424</v>
      </c>
      <c r="G415" s="44" t="s">
        <v>12</v>
      </c>
      <c r="H415" s="30">
        <v>66424</v>
      </c>
      <c r="I415" s="107"/>
      <c r="K415" s="170"/>
    </row>
    <row r="416" spans="1:11" s="68" customFormat="1" ht="12.75" customHeight="1" x14ac:dyDescent="0.25">
      <c r="A416" s="40"/>
      <c r="B416" s="39"/>
      <c r="C416" s="31"/>
      <c r="D416" s="48" t="s">
        <v>375</v>
      </c>
      <c r="E416" s="58"/>
      <c r="F416" s="49">
        <f>SUM(F417:F425)</f>
        <v>5004</v>
      </c>
      <c r="G416" s="50" t="s">
        <v>12</v>
      </c>
      <c r="H416" s="49">
        <v>30535</v>
      </c>
      <c r="I416" s="107"/>
      <c r="K416" s="170"/>
    </row>
    <row r="417" spans="1:11" s="68" customFormat="1" ht="12.75" customHeight="1" x14ac:dyDescent="0.25">
      <c r="A417" s="40"/>
      <c r="B417" s="39"/>
      <c r="C417" s="31" t="s">
        <v>376</v>
      </c>
      <c r="D417" s="43" t="s">
        <v>377</v>
      </c>
      <c r="E417" s="42"/>
      <c r="F417" s="62"/>
      <c r="G417" s="61"/>
      <c r="H417" s="75"/>
      <c r="I417" s="107"/>
      <c r="K417" s="170"/>
    </row>
    <row r="418" spans="1:11" s="68" customFormat="1" ht="12.75" customHeight="1" x14ac:dyDescent="0.25">
      <c r="A418" s="40"/>
      <c r="B418" s="39"/>
      <c r="C418" s="31"/>
      <c r="D418" s="43" t="s">
        <v>378</v>
      </c>
      <c r="E418" s="42"/>
      <c r="F418" s="62"/>
      <c r="G418" s="61"/>
      <c r="H418" s="61"/>
      <c r="I418" s="107"/>
      <c r="K418" s="170"/>
    </row>
    <row r="419" spans="1:11" s="68" customFormat="1" ht="12.75" customHeight="1" x14ac:dyDescent="0.25">
      <c r="A419" s="40"/>
      <c r="B419" s="39"/>
      <c r="C419" s="31"/>
      <c r="D419" s="43" t="s">
        <v>379</v>
      </c>
      <c r="E419" s="42"/>
      <c r="F419" s="62"/>
      <c r="G419" s="61"/>
      <c r="H419" s="61"/>
      <c r="I419" s="107"/>
      <c r="K419" s="170"/>
    </row>
    <row r="420" spans="1:11" s="68" customFormat="1" ht="12.75" customHeight="1" x14ac:dyDescent="0.25">
      <c r="A420" s="40"/>
      <c r="B420" s="39"/>
      <c r="C420" s="40"/>
      <c r="D420" s="43" t="s">
        <v>380</v>
      </c>
      <c r="E420" s="54"/>
      <c r="F420" s="62"/>
      <c r="G420" s="61"/>
      <c r="H420" s="61"/>
      <c r="I420" s="107"/>
      <c r="K420" s="170"/>
    </row>
    <row r="421" spans="1:11" s="68" customFormat="1" ht="12.75" customHeight="1" x14ac:dyDescent="0.25">
      <c r="A421" s="40"/>
      <c r="B421" s="39"/>
      <c r="C421" s="40"/>
      <c r="D421" s="43" t="s">
        <v>381</v>
      </c>
      <c r="E421" s="54"/>
      <c r="F421" s="61">
        <v>4789</v>
      </c>
      <c r="G421" s="62" t="s">
        <v>12</v>
      </c>
      <c r="H421" s="61">
        <v>29465</v>
      </c>
      <c r="I421" s="107"/>
      <c r="K421" s="170"/>
    </row>
    <row r="422" spans="1:11" s="68" customFormat="1" ht="12.75" customHeight="1" x14ac:dyDescent="0.25">
      <c r="A422" s="40"/>
      <c r="B422" s="39"/>
      <c r="C422" s="31" t="s">
        <v>382</v>
      </c>
      <c r="D422" s="43" t="s">
        <v>383</v>
      </c>
      <c r="E422" s="86"/>
      <c r="F422" s="63"/>
      <c r="G422" s="63"/>
      <c r="H422" s="82"/>
      <c r="I422" s="107"/>
      <c r="K422" s="170"/>
    </row>
    <row r="423" spans="1:11" s="68" customFormat="1" ht="12.75" customHeight="1" x14ac:dyDescent="0.25">
      <c r="A423" s="40"/>
      <c r="B423" s="39"/>
      <c r="C423" s="31"/>
      <c r="D423" s="43" t="s">
        <v>378</v>
      </c>
      <c r="E423" s="86"/>
      <c r="F423" s="63"/>
      <c r="G423" s="63"/>
      <c r="H423" s="82"/>
      <c r="I423" s="107"/>
      <c r="K423" s="170"/>
    </row>
    <row r="424" spans="1:11" s="68" customFormat="1" ht="12.75" customHeight="1" x14ac:dyDescent="0.25">
      <c r="A424" s="40"/>
      <c r="B424" s="39"/>
      <c r="C424" s="31"/>
      <c r="D424" s="43" t="s">
        <v>384</v>
      </c>
      <c r="E424" s="86"/>
      <c r="F424" s="63"/>
      <c r="G424" s="63"/>
      <c r="H424" s="82"/>
      <c r="I424" s="107"/>
      <c r="K424" s="170"/>
    </row>
    <row r="425" spans="1:11" s="68" customFormat="1" ht="12.75" customHeight="1" x14ac:dyDescent="0.25">
      <c r="A425" s="40"/>
      <c r="B425" s="39"/>
      <c r="C425" s="31"/>
      <c r="D425" s="43" t="s">
        <v>385</v>
      </c>
      <c r="E425" s="86"/>
      <c r="F425" s="61">
        <v>215</v>
      </c>
      <c r="G425" s="62" t="s">
        <v>12</v>
      </c>
      <c r="H425" s="75">
        <v>1070</v>
      </c>
      <c r="I425" s="107"/>
      <c r="K425" s="170"/>
    </row>
    <row r="426" spans="1:11" s="68" customFormat="1" ht="12.75" customHeight="1" x14ac:dyDescent="0.25">
      <c r="A426" s="40"/>
      <c r="B426" s="56">
        <v>85219</v>
      </c>
      <c r="C426" s="31"/>
      <c r="D426" s="45" t="s">
        <v>93</v>
      </c>
      <c r="E426" s="70"/>
      <c r="F426" s="46">
        <f>SUM(F427)</f>
        <v>163390</v>
      </c>
      <c r="G426" s="47" t="s">
        <v>12</v>
      </c>
      <c r="H426" s="103">
        <v>13764635</v>
      </c>
      <c r="I426" s="67"/>
      <c r="K426" s="170"/>
    </row>
    <row r="427" spans="1:11" s="68" customFormat="1" ht="12.75" customHeight="1" x14ac:dyDescent="0.25">
      <c r="A427" s="40"/>
      <c r="B427" s="39"/>
      <c r="C427" s="31"/>
      <c r="D427" s="48" t="s">
        <v>32</v>
      </c>
      <c r="E427" s="58"/>
      <c r="F427" s="59">
        <f>SUM(F428:F431)</f>
        <v>163390</v>
      </c>
      <c r="G427" s="50" t="s">
        <v>12</v>
      </c>
      <c r="H427" s="104">
        <v>13764635</v>
      </c>
      <c r="I427" s="67"/>
      <c r="K427" s="170"/>
    </row>
    <row r="428" spans="1:11" s="68" customFormat="1" ht="12.75" customHeight="1" x14ac:dyDescent="0.25">
      <c r="A428" s="40"/>
      <c r="B428" s="39"/>
      <c r="C428" s="65">
        <v>4010</v>
      </c>
      <c r="D428" s="43" t="s">
        <v>33</v>
      </c>
      <c r="E428" s="60"/>
      <c r="F428" s="61">
        <v>136800</v>
      </c>
      <c r="G428" s="62" t="s">
        <v>12</v>
      </c>
      <c r="H428" s="75">
        <v>9273121</v>
      </c>
      <c r="I428" s="67"/>
      <c r="K428" s="170"/>
    </row>
    <row r="429" spans="1:11" s="68" customFormat="1" ht="12.75" customHeight="1" x14ac:dyDescent="0.25">
      <c r="A429" s="40"/>
      <c r="B429" s="39"/>
      <c r="C429" s="65">
        <v>4110</v>
      </c>
      <c r="D429" s="43" t="s">
        <v>110</v>
      </c>
      <c r="E429" s="60"/>
      <c r="F429" s="61">
        <v>23885</v>
      </c>
      <c r="G429" s="62" t="s">
        <v>12</v>
      </c>
      <c r="H429" s="75">
        <v>1619987</v>
      </c>
      <c r="I429" s="67"/>
      <c r="K429" s="170"/>
    </row>
    <row r="430" spans="1:11" s="68" customFormat="1" ht="12.75" customHeight="1" x14ac:dyDescent="0.25">
      <c r="A430" s="40"/>
      <c r="B430" s="39"/>
      <c r="C430" s="65">
        <v>4120</v>
      </c>
      <c r="D430" s="43" t="s">
        <v>35</v>
      </c>
      <c r="E430" s="60"/>
      <c r="F430" s="62"/>
      <c r="G430" s="61"/>
      <c r="H430" s="75"/>
      <c r="I430" s="67"/>
      <c r="K430" s="170"/>
    </row>
    <row r="431" spans="1:11" s="68" customFormat="1" ht="12.75" customHeight="1" x14ac:dyDescent="0.25">
      <c r="A431" s="40"/>
      <c r="B431" s="39"/>
      <c r="C431" s="65"/>
      <c r="D431" s="43" t="s">
        <v>36</v>
      </c>
      <c r="E431" s="60"/>
      <c r="F431" s="61">
        <v>2705</v>
      </c>
      <c r="G431" s="62" t="s">
        <v>12</v>
      </c>
      <c r="H431" s="75">
        <v>208982</v>
      </c>
      <c r="I431" s="67"/>
      <c r="K431" s="170"/>
    </row>
    <row r="432" spans="1:11" s="68" customFormat="1" ht="12.75" customHeight="1" x14ac:dyDescent="0.25">
      <c r="A432" s="40"/>
      <c r="B432" s="56">
        <v>85230</v>
      </c>
      <c r="C432" s="65"/>
      <c r="D432" s="45" t="s">
        <v>330</v>
      </c>
      <c r="E432" s="70"/>
      <c r="F432" s="57">
        <f>SUM(F433)</f>
        <v>929937</v>
      </c>
      <c r="G432" s="47" t="s">
        <v>12</v>
      </c>
      <c r="H432" s="57">
        <v>6499466</v>
      </c>
      <c r="I432" s="67"/>
      <c r="K432" s="170"/>
    </row>
    <row r="433" spans="1:11" s="68" customFormat="1" ht="12.75" customHeight="1" x14ac:dyDescent="0.25">
      <c r="A433" s="40"/>
      <c r="B433" s="56"/>
      <c r="C433" s="65"/>
      <c r="D433" s="48" t="s">
        <v>32</v>
      </c>
      <c r="E433" s="58"/>
      <c r="F433" s="332">
        <f>SUM(F434:F435)</f>
        <v>929937</v>
      </c>
      <c r="G433" s="50" t="s">
        <v>12</v>
      </c>
      <c r="H433" s="49">
        <v>6497770</v>
      </c>
      <c r="I433" s="67"/>
      <c r="K433" s="170"/>
    </row>
    <row r="434" spans="1:11" s="68" customFormat="1" ht="12.75" customHeight="1" x14ac:dyDescent="0.25">
      <c r="A434" s="40"/>
      <c r="B434" s="56"/>
      <c r="C434" s="65">
        <v>3110</v>
      </c>
      <c r="D434" s="43" t="s">
        <v>386</v>
      </c>
      <c r="E434" s="88"/>
      <c r="F434" s="53">
        <v>501059</v>
      </c>
      <c r="G434" s="44" t="s">
        <v>12</v>
      </c>
      <c r="H434" s="75">
        <v>3501059</v>
      </c>
      <c r="I434" s="67"/>
      <c r="K434" s="170"/>
    </row>
    <row r="435" spans="1:11" s="68" customFormat="1" ht="12.75" customHeight="1" x14ac:dyDescent="0.25">
      <c r="A435" s="40"/>
      <c r="B435" s="56"/>
      <c r="C435" s="69">
        <v>4300</v>
      </c>
      <c r="D435" s="52" t="s">
        <v>29</v>
      </c>
      <c r="E435" s="88"/>
      <c r="F435" s="53">
        <v>428878</v>
      </c>
      <c r="G435" s="44" t="s">
        <v>12</v>
      </c>
      <c r="H435" s="75">
        <v>2996711</v>
      </c>
      <c r="I435" s="67"/>
      <c r="K435" s="170"/>
    </row>
    <row r="436" spans="1:11" s="68" customFormat="1" ht="12.75" customHeight="1" x14ac:dyDescent="0.25">
      <c r="A436" s="40"/>
      <c r="B436" s="56">
        <v>85295</v>
      </c>
      <c r="C436" s="31"/>
      <c r="D436" s="45" t="s">
        <v>17</v>
      </c>
      <c r="E436" s="76"/>
      <c r="F436" s="57">
        <f>SUM(F438)</f>
        <v>738</v>
      </c>
      <c r="G436" s="57">
        <f>SUM(G438)</f>
        <v>738</v>
      </c>
      <c r="H436" s="46">
        <v>4560265</v>
      </c>
      <c r="I436" s="67"/>
      <c r="K436" s="170"/>
    </row>
    <row r="437" spans="1:11" s="68" customFormat="1" ht="12.75" customHeight="1" x14ac:dyDescent="0.25">
      <c r="A437" s="40"/>
      <c r="B437" s="75"/>
      <c r="C437" s="77"/>
      <c r="D437" s="181" t="s">
        <v>387</v>
      </c>
      <c r="E437" s="93"/>
      <c r="F437" s="94"/>
      <c r="G437" s="94"/>
      <c r="H437" s="95"/>
      <c r="I437" s="67"/>
      <c r="K437" s="170"/>
    </row>
    <row r="438" spans="1:11" s="68" customFormat="1" ht="12.75" customHeight="1" x14ac:dyDescent="0.25">
      <c r="A438" s="40"/>
      <c r="B438" s="75"/>
      <c r="C438" s="31"/>
      <c r="D438" s="73" t="s">
        <v>388</v>
      </c>
      <c r="E438" s="58"/>
      <c r="F438" s="59">
        <f>SUM(F439:F440)</f>
        <v>738</v>
      </c>
      <c r="G438" s="59">
        <f>SUM(G439:G440)</f>
        <v>738</v>
      </c>
      <c r="H438" s="49">
        <v>280544</v>
      </c>
      <c r="I438" s="67"/>
      <c r="K438" s="170"/>
    </row>
    <row r="439" spans="1:11" s="68" customFormat="1" ht="12.75" customHeight="1" x14ac:dyDescent="0.25">
      <c r="A439" s="40"/>
      <c r="B439" s="75"/>
      <c r="C439" s="56">
        <v>4227</v>
      </c>
      <c r="D439" s="43" t="s">
        <v>134</v>
      </c>
      <c r="E439" s="86"/>
      <c r="F439" s="62" t="s">
        <v>12</v>
      </c>
      <c r="G439" s="61">
        <v>738</v>
      </c>
      <c r="H439" s="75">
        <v>8579</v>
      </c>
      <c r="I439" s="67"/>
      <c r="K439" s="170"/>
    </row>
    <row r="440" spans="1:11" s="68" customFormat="1" ht="12.75" customHeight="1" x14ac:dyDescent="0.25">
      <c r="A440" s="333"/>
      <c r="B440" s="103"/>
      <c r="C440" s="98">
        <v>4437</v>
      </c>
      <c r="D440" s="45" t="s">
        <v>37</v>
      </c>
      <c r="E440" s="334"/>
      <c r="F440" s="71">
        <v>738</v>
      </c>
      <c r="G440" s="72" t="s">
        <v>12</v>
      </c>
      <c r="H440" s="71">
        <v>791</v>
      </c>
      <c r="I440" s="67"/>
      <c r="K440" s="170"/>
    </row>
    <row r="441" spans="1:11" s="68" customFormat="1" ht="12.75" customHeight="1" thickBot="1" x14ac:dyDescent="0.3">
      <c r="A441" s="335">
        <v>853</v>
      </c>
      <c r="B441" s="335"/>
      <c r="C441" s="335"/>
      <c r="D441" s="336" t="s">
        <v>341</v>
      </c>
      <c r="E441" s="337"/>
      <c r="F441" s="309">
        <f>SUM(F442)</f>
        <v>99620</v>
      </c>
      <c r="G441" s="322" t="s">
        <v>12</v>
      </c>
      <c r="H441" s="309">
        <v>8231341</v>
      </c>
      <c r="I441" s="107"/>
      <c r="K441" s="170"/>
    </row>
    <row r="442" spans="1:11" s="68" customFormat="1" ht="12.75" customHeight="1" thickTop="1" x14ac:dyDescent="0.25">
      <c r="A442" s="40"/>
      <c r="B442" s="69">
        <v>85395</v>
      </c>
      <c r="C442" s="338"/>
      <c r="D442" s="161" t="s">
        <v>17</v>
      </c>
      <c r="E442" s="339"/>
      <c r="F442" s="103">
        <f>SUM(F443)</f>
        <v>99620</v>
      </c>
      <c r="G442" s="72" t="s">
        <v>12</v>
      </c>
      <c r="H442" s="103">
        <v>4557284</v>
      </c>
      <c r="I442" s="67"/>
      <c r="K442" s="170"/>
    </row>
    <row r="443" spans="1:11" s="68" customFormat="1" ht="12.75" customHeight="1" x14ac:dyDescent="0.25">
      <c r="A443" s="40"/>
      <c r="B443" s="69"/>
      <c r="C443" s="77"/>
      <c r="D443" s="340" t="s">
        <v>389</v>
      </c>
      <c r="E443" s="78"/>
      <c r="F443" s="79">
        <f>SUM(F444:F444)</f>
        <v>99620</v>
      </c>
      <c r="G443" s="80" t="s">
        <v>12</v>
      </c>
      <c r="H443" s="81">
        <v>3241800</v>
      </c>
      <c r="I443" s="67"/>
      <c r="K443" s="170"/>
    </row>
    <row r="444" spans="1:11" s="68" customFormat="1" ht="12.75" customHeight="1" x14ac:dyDescent="0.25">
      <c r="A444" s="40"/>
      <c r="B444" s="69"/>
      <c r="C444" s="65">
        <v>4010</v>
      </c>
      <c r="D444" s="43" t="s">
        <v>33</v>
      </c>
      <c r="E444" s="42"/>
      <c r="F444" s="61">
        <v>99620</v>
      </c>
      <c r="G444" s="62" t="s">
        <v>12</v>
      </c>
      <c r="H444" s="61">
        <v>1503207</v>
      </c>
      <c r="I444" s="67"/>
      <c r="K444" s="170"/>
    </row>
    <row r="445" spans="1:11" s="68" customFormat="1" ht="12.75" customHeight="1" thickBot="1" x14ac:dyDescent="0.3">
      <c r="A445" s="39">
        <v>854</v>
      </c>
      <c r="B445" s="39"/>
      <c r="C445" s="40"/>
      <c r="D445" s="41" t="s">
        <v>20</v>
      </c>
      <c r="E445" s="54"/>
      <c r="F445" s="37">
        <f>SUM(F446,F452,F455,F462,F474,F477)</f>
        <v>63043</v>
      </c>
      <c r="G445" s="37">
        <f>SUM(G446,G452,G455,G462,G474,G477)</f>
        <v>63043</v>
      </c>
      <c r="H445" s="37">
        <v>18874810</v>
      </c>
      <c r="I445" s="107"/>
      <c r="K445" s="170"/>
    </row>
    <row r="446" spans="1:11" s="68" customFormat="1" ht="12.75" customHeight="1" thickTop="1" x14ac:dyDescent="0.25">
      <c r="A446" s="84"/>
      <c r="B446" s="56">
        <v>85401</v>
      </c>
      <c r="C446" s="65"/>
      <c r="D446" s="66" t="s">
        <v>161</v>
      </c>
      <c r="E446" s="76"/>
      <c r="F446" s="46">
        <f>SUM(F447)</f>
        <v>31890</v>
      </c>
      <c r="G446" s="47" t="s">
        <v>12</v>
      </c>
      <c r="H446" s="46">
        <v>4397303</v>
      </c>
      <c r="I446" s="67"/>
      <c r="K446" s="170"/>
    </row>
    <row r="447" spans="1:11" s="68" customFormat="1" ht="12.75" customHeight="1" x14ac:dyDescent="0.25">
      <c r="A447" s="62"/>
      <c r="B447" s="39"/>
      <c r="C447" s="31"/>
      <c r="D447" s="48" t="s">
        <v>15</v>
      </c>
      <c r="E447" s="162"/>
      <c r="F447" s="163">
        <f>SUM(F448:F450)</f>
        <v>31890</v>
      </c>
      <c r="G447" s="189" t="s">
        <v>12</v>
      </c>
      <c r="H447" s="104">
        <v>4397303</v>
      </c>
      <c r="I447" s="67"/>
      <c r="K447" s="170"/>
    </row>
    <row r="448" spans="1:11" s="68" customFormat="1" ht="12.75" customHeight="1" x14ac:dyDescent="0.25">
      <c r="A448" s="62"/>
      <c r="B448" s="56"/>
      <c r="C448" s="65">
        <v>4010</v>
      </c>
      <c r="D448" s="43" t="s">
        <v>33</v>
      </c>
      <c r="E448" s="86"/>
      <c r="F448" s="61">
        <v>12400</v>
      </c>
      <c r="G448" s="62" t="s">
        <v>12</v>
      </c>
      <c r="H448" s="75">
        <v>3157050</v>
      </c>
      <c r="I448" s="67"/>
      <c r="K448" s="170"/>
    </row>
    <row r="449" spans="1:11" s="68" customFormat="1" ht="12.75" customHeight="1" x14ac:dyDescent="0.25">
      <c r="A449" s="62"/>
      <c r="B449" s="56"/>
      <c r="C449" s="65">
        <v>4110</v>
      </c>
      <c r="D449" s="43" t="s">
        <v>110</v>
      </c>
      <c r="E449" s="86"/>
      <c r="F449" s="61">
        <v>16961</v>
      </c>
      <c r="G449" s="62" t="s">
        <v>12</v>
      </c>
      <c r="H449" s="75">
        <v>606566</v>
      </c>
      <c r="I449" s="67"/>
      <c r="K449" s="170"/>
    </row>
    <row r="450" spans="1:11" s="68" customFormat="1" ht="12.75" customHeight="1" x14ac:dyDescent="0.25">
      <c r="A450" s="62"/>
      <c r="B450" s="56"/>
      <c r="C450" s="65">
        <v>4440</v>
      </c>
      <c r="D450" s="43" t="s">
        <v>113</v>
      </c>
      <c r="E450" s="86"/>
      <c r="F450" s="61">
        <v>2529</v>
      </c>
      <c r="G450" s="62" t="s">
        <v>12</v>
      </c>
      <c r="H450" s="75">
        <v>196690</v>
      </c>
      <c r="I450" s="67"/>
      <c r="K450" s="170"/>
    </row>
    <row r="451" spans="1:11" s="68" customFormat="1" ht="12.75" customHeight="1" x14ac:dyDescent="0.25">
      <c r="A451" s="62"/>
      <c r="B451" s="65">
        <v>85406</v>
      </c>
      <c r="C451" s="65"/>
      <c r="D451" s="43" t="s">
        <v>162</v>
      </c>
      <c r="E451" s="86"/>
      <c r="F451" s="61"/>
      <c r="G451" s="62"/>
      <c r="H451" s="75"/>
      <c r="I451" s="67"/>
      <c r="K451" s="170"/>
    </row>
    <row r="452" spans="1:11" s="68" customFormat="1" ht="12.75" customHeight="1" x14ac:dyDescent="0.25">
      <c r="A452" s="62"/>
      <c r="B452" s="65"/>
      <c r="C452" s="31"/>
      <c r="D452" s="66" t="s">
        <v>163</v>
      </c>
      <c r="E452" s="70"/>
      <c r="F452" s="57">
        <f>SUM(F453)</f>
        <v>5381</v>
      </c>
      <c r="G452" s="47" t="s">
        <v>12</v>
      </c>
      <c r="H452" s="46">
        <v>3706730</v>
      </c>
      <c r="I452" s="67"/>
      <c r="K452" s="170"/>
    </row>
    <row r="453" spans="1:11" s="68" customFormat="1" ht="12.75" customHeight="1" x14ac:dyDescent="0.25">
      <c r="A453" s="62"/>
      <c r="B453" s="56"/>
      <c r="C453" s="31"/>
      <c r="D453" s="48" t="s">
        <v>15</v>
      </c>
      <c r="E453" s="58"/>
      <c r="F453" s="49">
        <f>SUM(F454)</f>
        <v>5381</v>
      </c>
      <c r="G453" s="189" t="s">
        <v>12</v>
      </c>
      <c r="H453" s="49">
        <v>3571996</v>
      </c>
      <c r="I453" s="67"/>
      <c r="K453" s="170"/>
    </row>
    <row r="454" spans="1:11" s="68" customFormat="1" ht="12.75" customHeight="1" x14ac:dyDescent="0.25">
      <c r="A454" s="62"/>
      <c r="B454" s="56"/>
      <c r="C454" s="65">
        <v>4440</v>
      </c>
      <c r="D454" s="43" t="s">
        <v>113</v>
      </c>
      <c r="E454" s="86"/>
      <c r="F454" s="61">
        <v>5381</v>
      </c>
      <c r="G454" s="62" t="s">
        <v>12</v>
      </c>
      <c r="H454" s="82">
        <v>148695</v>
      </c>
      <c r="I454" s="67"/>
      <c r="K454" s="170"/>
    </row>
    <row r="455" spans="1:11" s="68" customFormat="1" ht="12.75" customHeight="1" x14ac:dyDescent="0.25">
      <c r="A455" s="62"/>
      <c r="B455" s="56">
        <v>85410</v>
      </c>
      <c r="C455" s="31"/>
      <c r="D455" s="66" t="s">
        <v>21</v>
      </c>
      <c r="E455" s="70"/>
      <c r="F455" s="57">
        <f>SUM(F456)</f>
        <v>10102</v>
      </c>
      <c r="G455" s="57">
        <f>SUM(G456)</f>
        <v>3600</v>
      </c>
      <c r="H455" s="46">
        <v>2986414</v>
      </c>
      <c r="I455" s="67"/>
      <c r="K455" s="170"/>
    </row>
    <row r="456" spans="1:11" s="68" customFormat="1" ht="12.75" customHeight="1" x14ac:dyDescent="0.25">
      <c r="A456" s="62"/>
      <c r="B456" s="56"/>
      <c r="C456" s="31"/>
      <c r="D456" s="48" t="s">
        <v>15</v>
      </c>
      <c r="E456" s="58"/>
      <c r="F456" s="59">
        <f>SUM(F457:F460)</f>
        <v>10102</v>
      </c>
      <c r="G456" s="59">
        <f>SUM(G457:G460)</f>
        <v>3600</v>
      </c>
      <c r="H456" s="49">
        <v>2224112</v>
      </c>
      <c r="I456" s="67"/>
      <c r="K456" s="170"/>
    </row>
    <row r="457" spans="1:11" s="68" customFormat="1" ht="12.75" customHeight="1" x14ac:dyDescent="0.25">
      <c r="A457" s="62"/>
      <c r="B457" s="56"/>
      <c r="C457" s="87">
        <v>4140</v>
      </c>
      <c r="D457" s="52" t="s">
        <v>164</v>
      </c>
      <c r="E457" s="60"/>
      <c r="F457" s="62"/>
      <c r="G457" s="61"/>
      <c r="H457" s="75"/>
      <c r="I457" s="67"/>
      <c r="K457" s="170"/>
    </row>
    <row r="458" spans="1:11" s="68" customFormat="1" ht="12.75" customHeight="1" x14ac:dyDescent="0.25">
      <c r="A458" s="62"/>
      <c r="B458" s="56"/>
      <c r="C458" s="65"/>
      <c r="D458" s="43" t="s">
        <v>165</v>
      </c>
      <c r="E458" s="60"/>
      <c r="F458" s="61">
        <v>3600</v>
      </c>
      <c r="G458" s="62" t="s">
        <v>12</v>
      </c>
      <c r="H458" s="75">
        <v>8036</v>
      </c>
      <c r="I458" s="67"/>
      <c r="K458" s="170"/>
    </row>
    <row r="459" spans="1:11" s="68" customFormat="1" ht="12.75" customHeight="1" x14ac:dyDescent="0.25">
      <c r="A459" s="62"/>
      <c r="B459" s="56"/>
      <c r="C459" s="65">
        <v>4270</v>
      </c>
      <c r="D459" s="43" t="s">
        <v>111</v>
      </c>
      <c r="E459" s="60"/>
      <c r="F459" s="62" t="s">
        <v>12</v>
      </c>
      <c r="G459" s="61">
        <v>3600</v>
      </c>
      <c r="H459" s="75">
        <v>206400</v>
      </c>
      <c r="I459" s="67"/>
      <c r="K459" s="170"/>
    </row>
    <row r="460" spans="1:11" s="68" customFormat="1" ht="12.75" customHeight="1" x14ac:dyDescent="0.25">
      <c r="A460" s="62"/>
      <c r="B460" s="56"/>
      <c r="C460" s="65">
        <v>4440</v>
      </c>
      <c r="D460" s="43" t="s">
        <v>113</v>
      </c>
      <c r="E460" s="60"/>
      <c r="F460" s="61">
        <v>6502</v>
      </c>
      <c r="G460" s="62" t="s">
        <v>12</v>
      </c>
      <c r="H460" s="75">
        <v>79695</v>
      </c>
      <c r="I460" s="67"/>
      <c r="K460" s="170"/>
    </row>
    <row r="461" spans="1:11" s="68" customFormat="1" ht="12.75" customHeight="1" x14ac:dyDescent="0.25">
      <c r="A461" s="62"/>
      <c r="B461" s="341">
        <v>85412</v>
      </c>
      <c r="C461" s="56"/>
      <c r="D461" s="43" t="s">
        <v>390</v>
      </c>
      <c r="E461" s="54"/>
      <c r="F461" s="39"/>
      <c r="G461" s="23"/>
      <c r="H461" s="39"/>
      <c r="I461" s="67"/>
      <c r="K461" s="170"/>
    </row>
    <row r="462" spans="1:11" s="68" customFormat="1" ht="12.75" customHeight="1" x14ac:dyDescent="0.25">
      <c r="A462" s="62"/>
      <c r="B462" s="342"/>
      <c r="C462" s="325"/>
      <c r="D462" s="187" t="s">
        <v>391</v>
      </c>
      <c r="E462" s="70"/>
      <c r="F462" s="57">
        <f>SUM(F463,F466)</f>
        <v>6620</v>
      </c>
      <c r="G462" s="57">
        <f>SUM(G463,G466)</f>
        <v>30190</v>
      </c>
      <c r="H462" s="46">
        <v>41430</v>
      </c>
      <c r="I462" s="67"/>
      <c r="K462" s="170"/>
    </row>
    <row r="463" spans="1:11" s="68" customFormat="1" ht="12.75" customHeight="1" x14ac:dyDescent="0.25">
      <c r="A463" s="62"/>
      <c r="B463" s="342"/>
      <c r="C463" s="31"/>
      <c r="D463" s="343" t="s">
        <v>140</v>
      </c>
      <c r="E463" s="58"/>
      <c r="F463" s="80" t="s">
        <v>12</v>
      </c>
      <c r="G463" s="59">
        <f>SUM(G464:G465)</f>
        <v>30190</v>
      </c>
      <c r="H463" s="50" t="s">
        <v>12</v>
      </c>
      <c r="I463" s="67"/>
      <c r="K463" s="170"/>
    </row>
    <row r="464" spans="1:11" s="68" customFormat="1" ht="12.75" customHeight="1" x14ac:dyDescent="0.25">
      <c r="A464" s="62"/>
      <c r="B464" s="342"/>
      <c r="C464" s="65">
        <v>4210</v>
      </c>
      <c r="D464" s="43" t="s">
        <v>27</v>
      </c>
      <c r="F464" s="62" t="s">
        <v>12</v>
      </c>
      <c r="G464" s="61">
        <v>760</v>
      </c>
      <c r="H464" s="62" t="s">
        <v>12</v>
      </c>
      <c r="I464" s="67"/>
      <c r="K464" s="170"/>
    </row>
    <row r="465" spans="1:11" s="68" customFormat="1" ht="12.75" customHeight="1" x14ac:dyDescent="0.25">
      <c r="A465" s="62"/>
      <c r="B465" s="342"/>
      <c r="C465" s="56">
        <v>4220</v>
      </c>
      <c r="D465" s="101" t="s">
        <v>134</v>
      </c>
      <c r="F465" s="62" t="s">
        <v>12</v>
      </c>
      <c r="G465" s="61">
        <v>29430</v>
      </c>
      <c r="H465" s="62" t="s">
        <v>12</v>
      </c>
      <c r="I465" s="67"/>
      <c r="K465" s="170"/>
    </row>
    <row r="466" spans="1:11" s="68" customFormat="1" ht="12.75" customHeight="1" x14ac:dyDescent="0.25">
      <c r="A466" s="62"/>
      <c r="B466" s="56"/>
      <c r="C466" s="31"/>
      <c r="D466" s="48" t="s">
        <v>15</v>
      </c>
      <c r="E466" s="58"/>
      <c r="F466" s="59">
        <f>SUM(F467:F473)</f>
        <v>6620</v>
      </c>
      <c r="G466" s="80" t="s">
        <v>12</v>
      </c>
      <c r="H466" s="49">
        <v>41430</v>
      </c>
      <c r="I466" s="67"/>
      <c r="K466" s="170"/>
    </row>
    <row r="467" spans="1:11" s="68" customFormat="1" ht="12.75" customHeight="1" x14ac:dyDescent="0.25">
      <c r="A467" s="62"/>
      <c r="B467" s="69"/>
      <c r="C467" s="87">
        <v>4110</v>
      </c>
      <c r="D467" s="52" t="s">
        <v>110</v>
      </c>
      <c r="E467" s="344"/>
      <c r="F467" s="61">
        <v>460</v>
      </c>
      <c r="G467" s="62" t="s">
        <v>12</v>
      </c>
      <c r="H467" s="61">
        <v>3127</v>
      </c>
      <c r="I467" s="67"/>
      <c r="K467" s="170"/>
    </row>
    <row r="468" spans="1:11" s="68" customFormat="1" ht="12.75" customHeight="1" x14ac:dyDescent="0.25">
      <c r="A468" s="62"/>
      <c r="B468" s="69"/>
      <c r="C468" s="87">
        <v>4120</v>
      </c>
      <c r="D468" s="43" t="s">
        <v>35</v>
      </c>
      <c r="E468" s="344"/>
      <c r="F468" s="61"/>
      <c r="G468" s="62"/>
      <c r="H468" s="61"/>
      <c r="I468" s="67"/>
      <c r="K468" s="170"/>
    </row>
    <row r="469" spans="1:11" s="68" customFormat="1" ht="12.75" customHeight="1" x14ac:dyDescent="0.25">
      <c r="A469" s="62"/>
      <c r="B469" s="69"/>
      <c r="C469" s="87"/>
      <c r="D469" s="43" t="s">
        <v>36</v>
      </c>
      <c r="E469" s="344"/>
      <c r="F469" s="61">
        <v>66</v>
      </c>
      <c r="G469" s="62" t="s">
        <v>12</v>
      </c>
      <c r="H469" s="61">
        <v>442</v>
      </c>
      <c r="I469" s="67"/>
      <c r="K469" s="170"/>
    </row>
    <row r="470" spans="1:11" s="68" customFormat="1" ht="12.75" customHeight="1" x14ac:dyDescent="0.25">
      <c r="A470" s="62"/>
      <c r="B470" s="69"/>
      <c r="C470" s="51" t="s">
        <v>392</v>
      </c>
      <c r="D470" s="310" t="s">
        <v>30</v>
      </c>
      <c r="E470" s="183"/>
      <c r="F470" s="61">
        <v>2674</v>
      </c>
      <c r="G470" s="62" t="s">
        <v>12</v>
      </c>
      <c r="H470" s="61">
        <v>17831</v>
      </c>
      <c r="I470" s="67"/>
      <c r="K470" s="170"/>
    </row>
    <row r="471" spans="1:11" s="68" customFormat="1" ht="12.75" customHeight="1" x14ac:dyDescent="0.25">
      <c r="A471" s="62"/>
      <c r="B471" s="69"/>
      <c r="C471" s="69">
        <v>4220</v>
      </c>
      <c r="D471" s="345" t="s">
        <v>134</v>
      </c>
      <c r="E471" s="183"/>
      <c r="F471" s="61">
        <v>1920</v>
      </c>
      <c r="G471" s="62" t="s">
        <v>12</v>
      </c>
      <c r="H471" s="61">
        <v>12490</v>
      </c>
      <c r="I471" s="67"/>
      <c r="K471" s="170"/>
    </row>
    <row r="472" spans="1:11" s="68" customFormat="1" ht="12.75" customHeight="1" x14ac:dyDescent="0.25">
      <c r="A472" s="62"/>
      <c r="B472" s="69"/>
      <c r="C472" s="65">
        <v>4240</v>
      </c>
      <c r="D472" s="43" t="s">
        <v>91</v>
      </c>
      <c r="E472" s="183"/>
      <c r="F472" s="61">
        <v>76</v>
      </c>
      <c r="G472" s="62" t="s">
        <v>12</v>
      </c>
      <c r="H472" s="61">
        <v>306</v>
      </c>
      <c r="I472" s="67"/>
      <c r="K472" s="170"/>
    </row>
    <row r="473" spans="1:11" s="68" customFormat="1" ht="12.75" customHeight="1" x14ac:dyDescent="0.25">
      <c r="A473" s="62"/>
      <c r="B473" s="69"/>
      <c r="C473" s="69">
        <v>4300</v>
      </c>
      <c r="D473" s="52" t="s">
        <v>29</v>
      </c>
      <c r="E473" s="183"/>
      <c r="F473" s="61">
        <v>1424</v>
      </c>
      <c r="G473" s="62" t="s">
        <v>12</v>
      </c>
      <c r="H473" s="61">
        <v>6204</v>
      </c>
      <c r="I473" s="67"/>
      <c r="K473" s="170"/>
    </row>
    <row r="474" spans="1:11" s="68" customFormat="1" ht="12.75" customHeight="1" x14ac:dyDescent="0.25">
      <c r="A474" s="62"/>
      <c r="B474" s="56">
        <v>85417</v>
      </c>
      <c r="C474" s="65"/>
      <c r="D474" s="66" t="s">
        <v>393</v>
      </c>
      <c r="E474" s="70"/>
      <c r="F474" s="57">
        <f>SUM(F475)</f>
        <v>179</v>
      </c>
      <c r="G474" s="47" t="s">
        <v>12</v>
      </c>
      <c r="H474" s="46">
        <v>101730</v>
      </c>
      <c r="I474" s="67"/>
      <c r="K474" s="170"/>
    </row>
    <row r="475" spans="1:11" s="68" customFormat="1" ht="12.75" customHeight="1" x14ac:dyDescent="0.25">
      <c r="A475" s="62"/>
      <c r="B475" s="56"/>
      <c r="C475" s="31"/>
      <c r="D475" s="48" t="s">
        <v>15</v>
      </c>
      <c r="E475" s="58"/>
      <c r="F475" s="49">
        <f>SUM(F476:F476)</f>
        <v>179</v>
      </c>
      <c r="G475" s="50" t="s">
        <v>12</v>
      </c>
      <c r="H475" s="49">
        <v>101730</v>
      </c>
      <c r="I475" s="67"/>
      <c r="K475" s="170"/>
    </row>
    <row r="476" spans="1:11" s="68" customFormat="1" ht="12.75" customHeight="1" x14ac:dyDescent="0.25">
      <c r="A476" s="62"/>
      <c r="B476" s="56"/>
      <c r="C476" s="65">
        <v>4440</v>
      </c>
      <c r="D476" s="43" t="s">
        <v>113</v>
      </c>
      <c r="E476" s="60"/>
      <c r="F476" s="61">
        <v>179</v>
      </c>
      <c r="G476" s="62" t="s">
        <v>12</v>
      </c>
      <c r="H476" s="75">
        <v>2289</v>
      </c>
      <c r="I476" s="67"/>
      <c r="K476" s="170"/>
    </row>
    <row r="477" spans="1:11" s="68" customFormat="1" ht="12.75" customHeight="1" x14ac:dyDescent="0.25">
      <c r="A477" s="62"/>
      <c r="B477" s="56">
        <v>85420</v>
      </c>
      <c r="C477" s="65"/>
      <c r="D477" s="66" t="s">
        <v>394</v>
      </c>
      <c r="E477" s="76"/>
      <c r="F477" s="46">
        <f>SUM(F478)</f>
        <v>8871</v>
      </c>
      <c r="G477" s="46">
        <f>SUM(G478)</f>
        <v>29253</v>
      </c>
      <c r="H477" s="46">
        <v>4226026</v>
      </c>
      <c r="I477" s="67"/>
      <c r="K477" s="170"/>
    </row>
    <row r="478" spans="1:11" s="68" customFormat="1" ht="12.75" customHeight="1" x14ac:dyDescent="0.25">
      <c r="A478" s="62"/>
      <c r="B478" s="56"/>
      <c r="C478" s="31"/>
      <c r="D478" s="48" t="s">
        <v>15</v>
      </c>
      <c r="E478" s="162"/>
      <c r="F478" s="163">
        <f>SUM(F479:F481)</f>
        <v>8871</v>
      </c>
      <c r="G478" s="163">
        <f>SUM(G479:G481)</f>
        <v>29253</v>
      </c>
      <c r="H478" s="104">
        <v>4226026</v>
      </c>
      <c r="I478" s="67"/>
      <c r="K478" s="170"/>
    </row>
    <row r="479" spans="1:11" s="68" customFormat="1" ht="12.75" customHeight="1" x14ac:dyDescent="0.25">
      <c r="A479" s="62"/>
      <c r="B479" s="56"/>
      <c r="C479" s="65">
        <v>4040</v>
      </c>
      <c r="D479" s="43" t="s">
        <v>92</v>
      </c>
      <c r="E479" s="92"/>
      <c r="F479" s="62" t="s">
        <v>12</v>
      </c>
      <c r="G479" s="61">
        <v>29253</v>
      </c>
      <c r="H479" s="75">
        <v>225393</v>
      </c>
      <c r="I479" s="67"/>
      <c r="K479" s="170"/>
    </row>
    <row r="480" spans="1:11" s="68" customFormat="1" ht="12.75" customHeight="1" x14ac:dyDescent="0.25">
      <c r="A480" s="62"/>
      <c r="B480" s="56"/>
      <c r="C480" s="65">
        <v>4440</v>
      </c>
      <c r="D480" s="43" t="s">
        <v>113</v>
      </c>
      <c r="E480" s="92"/>
      <c r="F480" s="61">
        <v>5771</v>
      </c>
      <c r="G480" s="62" t="s">
        <v>12</v>
      </c>
      <c r="H480" s="75">
        <v>98084</v>
      </c>
      <c r="I480" s="67"/>
      <c r="K480" s="170"/>
    </row>
    <row r="481" spans="1:11" s="68" customFormat="1" ht="12.75" customHeight="1" x14ac:dyDescent="0.25">
      <c r="A481" s="62"/>
      <c r="B481" s="56"/>
      <c r="C481" s="65">
        <v>4780</v>
      </c>
      <c r="D481" s="43" t="s">
        <v>123</v>
      </c>
      <c r="E481" s="92"/>
      <c r="F481" s="61">
        <v>3100</v>
      </c>
      <c r="G481" s="62" t="s">
        <v>12</v>
      </c>
      <c r="H481" s="75">
        <v>31100</v>
      </c>
      <c r="I481" s="67"/>
      <c r="K481" s="170"/>
    </row>
    <row r="482" spans="1:11" s="68" customFormat="1" ht="12.75" customHeight="1" thickBot="1" x14ac:dyDescent="0.3">
      <c r="A482" s="39">
        <v>855</v>
      </c>
      <c r="B482" s="39"/>
      <c r="C482" s="40"/>
      <c r="D482" s="41" t="s">
        <v>332</v>
      </c>
      <c r="E482" s="54"/>
      <c r="F482" s="55">
        <f>SUM(F483,F496)</f>
        <v>135783</v>
      </c>
      <c r="G482" s="55">
        <f>SUM(G483,G496)</f>
        <v>97050</v>
      </c>
      <c r="H482" s="55">
        <v>20924499</v>
      </c>
      <c r="I482" s="67"/>
      <c r="K482" s="170"/>
    </row>
    <row r="483" spans="1:11" s="68" customFormat="1" ht="12.75" customHeight="1" thickTop="1" x14ac:dyDescent="0.25">
      <c r="A483" s="39"/>
      <c r="B483" s="56">
        <v>85510</v>
      </c>
      <c r="C483" s="65"/>
      <c r="D483" s="45" t="s">
        <v>94</v>
      </c>
      <c r="E483" s="70"/>
      <c r="F483" s="57">
        <f>SUM(F485,F491)</f>
        <v>35973</v>
      </c>
      <c r="G483" s="57">
        <f>SUM(G485,G491)</f>
        <v>35973</v>
      </c>
      <c r="H483" s="46">
        <v>9140688</v>
      </c>
      <c r="I483" s="67"/>
      <c r="K483" s="170"/>
    </row>
    <row r="484" spans="1:11" s="68" customFormat="1" ht="12.75" customHeight="1" x14ac:dyDescent="0.25">
      <c r="A484" s="39"/>
      <c r="B484" s="56"/>
      <c r="C484" s="65"/>
      <c r="D484" s="181" t="s">
        <v>360</v>
      </c>
      <c r="E484" s="60"/>
      <c r="F484" s="53"/>
      <c r="G484" s="53"/>
      <c r="H484" s="30"/>
      <c r="I484" s="67"/>
      <c r="K484" s="170"/>
    </row>
    <row r="485" spans="1:11" s="68" customFormat="1" ht="12.75" customHeight="1" x14ac:dyDescent="0.25">
      <c r="A485" s="39"/>
      <c r="B485" s="56"/>
      <c r="C485" s="31"/>
      <c r="D485" s="48" t="s">
        <v>361</v>
      </c>
      <c r="E485" s="58"/>
      <c r="F485" s="59">
        <f>SUM(F486:F489)</f>
        <v>35973</v>
      </c>
      <c r="G485" s="50" t="s">
        <v>12</v>
      </c>
      <c r="H485" s="81">
        <v>1858853</v>
      </c>
      <c r="I485" s="67"/>
      <c r="K485" s="170"/>
    </row>
    <row r="486" spans="1:11" s="68" customFormat="1" ht="12.75" customHeight="1" x14ac:dyDescent="0.25">
      <c r="A486" s="39"/>
      <c r="B486" s="56"/>
      <c r="C486" s="65">
        <v>4010</v>
      </c>
      <c r="D486" s="43" t="s">
        <v>33</v>
      </c>
      <c r="E486" s="86"/>
      <c r="F486" s="61">
        <v>30000</v>
      </c>
      <c r="G486" s="62" t="s">
        <v>12</v>
      </c>
      <c r="H486" s="61">
        <v>1043030</v>
      </c>
      <c r="I486" s="67"/>
      <c r="K486" s="170"/>
    </row>
    <row r="487" spans="1:11" s="68" customFormat="1" ht="12.75" customHeight="1" x14ac:dyDescent="0.25">
      <c r="A487" s="39"/>
      <c r="B487" s="56"/>
      <c r="C487" s="65">
        <v>4110</v>
      </c>
      <c r="D487" s="43" t="s">
        <v>110</v>
      </c>
      <c r="E487" s="86"/>
      <c r="F487" s="61">
        <v>5238</v>
      </c>
      <c r="G487" s="62" t="s">
        <v>12</v>
      </c>
      <c r="H487" s="61">
        <v>199501</v>
      </c>
      <c r="I487" s="67"/>
      <c r="K487" s="170"/>
    </row>
    <row r="488" spans="1:11" s="68" customFormat="1" ht="12.75" customHeight="1" x14ac:dyDescent="0.25">
      <c r="A488" s="39"/>
      <c r="B488" s="56"/>
      <c r="C488" s="65">
        <v>4120</v>
      </c>
      <c r="D488" s="43" t="s">
        <v>35</v>
      </c>
      <c r="E488" s="86"/>
      <c r="F488" s="62"/>
      <c r="G488" s="61"/>
      <c r="H488" s="61"/>
      <c r="I488" s="67"/>
      <c r="K488" s="170"/>
    </row>
    <row r="489" spans="1:11" s="68" customFormat="1" ht="12.75" customHeight="1" x14ac:dyDescent="0.25">
      <c r="A489" s="39"/>
      <c r="B489" s="56"/>
      <c r="C489" s="65"/>
      <c r="D489" s="43" t="s">
        <v>36</v>
      </c>
      <c r="E489" s="86"/>
      <c r="F489" s="61">
        <v>735</v>
      </c>
      <c r="G489" s="62" t="s">
        <v>12</v>
      </c>
      <c r="H489" s="61">
        <v>22935</v>
      </c>
      <c r="I489" s="67"/>
      <c r="K489" s="170"/>
    </row>
    <row r="490" spans="1:11" s="68" customFormat="1" ht="12.75" customHeight="1" x14ac:dyDescent="0.25">
      <c r="A490" s="39"/>
      <c r="B490" s="56"/>
      <c r="C490" s="65"/>
      <c r="D490" s="181" t="s">
        <v>365</v>
      </c>
      <c r="E490" s="60"/>
      <c r="F490" s="53"/>
      <c r="G490" s="53"/>
      <c r="H490" s="30"/>
      <c r="I490" s="67"/>
      <c r="K490" s="170"/>
    </row>
    <row r="491" spans="1:11" s="68" customFormat="1" ht="12.75" customHeight="1" x14ac:dyDescent="0.25">
      <c r="A491" s="39"/>
      <c r="B491" s="56"/>
      <c r="C491" s="31"/>
      <c r="D491" s="48" t="s">
        <v>361</v>
      </c>
      <c r="E491" s="58"/>
      <c r="F491" s="50" t="s">
        <v>12</v>
      </c>
      <c r="G491" s="59">
        <f>SUM(G492:G495)</f>
        <v>35973</v>
      </c>
      <c r="H491" s="81">
        <v>1253313</v>
      </c>
      <c r="I491" s="67"/>
      <c r="K491" s="170"/>
    </row>
    <row r="492" spans="1:11" s="68" customFormat="1" ht="12.75" customHeight="1" x14ac:dyDescent="0.25">
      <c r="A492" s="39"/>
      <c r="B492" s="56"/>
      <c r="C492" s="65">
        <v>4010</v>
      </c>
      <c r="D492" s="43" t="s">
        <v>33</v>
      </c>
      <c r="E492" s="86"/>
      <c r="F492" s="62" t="s">
        <v>12</v>
      </c>
      <c r="G492" s="61">
        <v>30000</v>
      </c>
      <c r="H492" s="61">
        <v>777370</v>
      </c>
      <c r="I492" s="67"/>
      <c r="K492" s="170"/>
    </row>
    <row r="493" spans="1:11" s="68" customFormat="1" ht="12.75" customHeight="1" x14ac:dyDescent="0.25">
      <c r="A493" s="39"/>
      <c r="B493" s="56"/>
      <c r="C493" s="65">
        <v>4110</v>
      </c>
      <c r="D493" s="43" t="s">
        <v>110</v>
      </c>
      <c r="E493" s="86"/>
      <c r="F493" s="62" t="s">
        <v>12</v>
      </c>
      <c r="G493" s="61">
        <v>5238</v>
      </c>
      <c r="H493" s="61">
        <v>150770</v>
      </c>
      <c r="I493" s="67"/>
      <c r="K493" s="170"/>
    </row>
    <row r="494" spans="1:11" s="68" customFormat="1" ht="12.75" customHeight="1" x14ac:dyDescent="0.25">
      <c r="A494" s="39"/>
      <c r="B494" s="56"/>
      <c r="C494" s="65">
        <v>4120</v>
      </c>
      <c r="D494" s="43" t="s">
        <v>35</v>
      </c>
      <c r="E494" s="86"/>
      <c r="F494" s="61"/>
      <c r="G494" s="61"/>
      <c r="H494" s="61"/>
      <c r="I494" s="67"/>
      <c r="K494" s="170"/>
    </row>
    <row r="495" spans="1:11" s="68" customFormat="1" ht="12.75" customHeight="1" x14ac:dyDescent="0.25">
      <c r="A495" s="85"/>
      <c r="B495" s="98"/>
      <c r="C495" s="105"/>
      <c r="D495" s="45" t="s">
        <v>36</v>
      </c>
      <c r="E495" s="99"/>
      <c r="F495" s="72" t="s">
        <v>12</v>
      </c>
      <c r="G495" s="71">
        <v>735</v>
      </c>
      <c r="H495" s="71">
        <v>18504</v>
      </c>
      <c r="I495" s="67"/>
      <c r="K495" s="170"/>
    </row>
    <row r="496" spans="1:11" s="68" customFormat="1" ht="12.75" customHeight="1" x14ac:dyDescent="0.25">
      <c r="A496" s="62"/>
      <c r="B496" s="56">
        <v>85595</v>
      </c>
      <c r="C496" s="40"/>
      <c r="D496" s="45" t="s">
        <v>17</v>
      </c>
      <c r="E496" s="106"/>
      <c r="F496" s="57">
        <f>SUM(F498,F512)</f>
        <v>99810</v>
      </c>
      <c r="G496" s="57">
        <f>SUM(G498,G512)</f>
        <v>61077</v>
      </c>
      <c r="H496" s="46">
        <v>1553626</v>
      </c>
      <c r="I496" s="67"/>
      <c r="K496" s="170"/>
    </row>
    <row r="497" spans="1:11" s="68" customFormat="1" ht="12.75" customHeight="1" x14ac:dyDescent="0.25">
      <c r="A497" s="62"/>
      <c r="B497" s="56"/>
      <c r="C497" s="169"/>
      <c r="D497" s="181" t="s">
        <v>387</v>
      </c>
      <c r="E497" s="93"/>
      <c r="F497" s="94"/>
      <c r="G497" s="94"/>
      <c r="H497" s="95"/>
      <c r="I497" s="67"/>
      <c r="K497" s="170"/>
    </row>
    <row r="498" spans="1:11" s="68" customFormat="1" ht="12.75" customHeight="1" x14ac:dyDescent="0.25">
      <c r="A498" s="62"/>
      <c r="B498" s="56"/>
      <c r="C498" s="31"/>
      <c r="D498" s="48" t="s">
        <v>395</v>
      </c>
      <c r="E498" s="58"/>
      <c r="F498" s="59">
        <f>SUM(F499:F508)</f>
        <v>38733</v>
      </c>
      <c r="G498" s="50" t="s">
        <v>12</v>
      </c>
      <c r="H498" s="59">
        <v>223639</v>
      </c>
      <c r="I498" s="67"/>
      <c r="K498" s="170"/>
    </row>
    <row r="499" spans="1:11" s="68" customFormat="1" ht="12.75" customHeight="1" x14ac:dyDescent="0.25">
      <c r="A499" s="62"/>
      <c r="B499" s="56"/>
      <c r="C499" s="65">
        <v>4017</v>
      </c>
      <c r="D499" s="43" t="s">
        <v>33</v>
      </c>
      <c r="E499" s="86"/>
      <c r="F499" s="61">
        <v>27081</v>
      </c>
      <c r="G499" s="62" t="s">
        <v>12</v>
      </c>
      <c r="H499" s="61">
        <v>87632</v>
      </c>
      <c r="I499" s="67"/>
      <c r="K499" s="170"/>
    </row>
    <row r="500" spans="1:11" s="68" customFormat="1" ht="12.75" customHeight="1" x14ac:dyDescent="0.25">
      <c r="A500" s="62"/>
      <c r="B500" s="56"/>
      <c r="C500" s="65">
        <v>4019</v>
      </c>
      <c r="D500" s="43" t="s">
        <v>33</v>
      </c>
      <c r="E500" s="86"/>
      <c r="F500" s="61">
        <v>2230</v>
      </c>
      <c r="G500" s="62" t="s">
        <v>12</v>
      </c>
      <c r="H500" s="61">
        <v>7217</v>
      </c>
      <c r="I500" s="67"/>
      <c r="K500" s="170"/>
    </row>
    <row r="501" spans="1:11" s="68" customFormat="1" ht="12.75" customHeight="1" x14ac:dyDescent="0.25">
      <c r="A501" s="62"/>
      <c r="B501" s="56"/>
      <c r="C501" s="65">
        <v>4117</v>
      </c>
      <c r="D501" s="43" t="s">
        <v>34</v>
      </c>
      <c r="E501" s="86"/>
      <c r="F501" s="61">
        <v>4678</v>
      </c>
      <c r="G501" s="62" t="s">
        <v>12</v>
      </c>
      <c r="H501" s="61">
        <v>16770</v>
      </c>
      <c r="I501" s="67"/>
      <c r="K501" s="170"/>
    </row>
    <row r="502" spans="1:11" s="68" customFormat="1" ht="12.75" customHeight="1" x14ac:dyDescent="0.25">
      <c r="A502" s="62"/>
      <c r="B502" s="56"/>
      <c r="C502" s="65">
        <v>4119</v>
      </c>
      <c r="D502" s="43" t="s">
        <v>34</v>
      </c>
      <c r="E502" s="86"/>
      <c r="F502" s="61">
        <v>385</v>
      </c>
      <c r="G502" s="62" t="s">
        <v>12</v>
      </c>
      <c r="H502" s="61">
        <v>1381</v>
      </c>
      <c r="I502" s="67"/>
      <c r="K502" s="170"/>
    </row>
    <row r="503" spans="1:11" s="68" customFormat="1" ht="12.75" customHeight="1" x14ac:dyDescent="0.25">
      <c r="A503" s="62"/>
      <c r="B503" s="56"/>
      <c r="C503" s="65">
        <v>4127</v>
      </c>
      <c r="D503" s="43" t="s">
        <v>35</v>
      </c>
      <c r="E503" s="86"/>
      <c r="F503" s="61"/>
      <c r="G503" s="62"/>
      <c r="H503" s="61"/>
      <c r="I503" s="67"/>
      <c r="K503" s="170"/>
    </row>
    <row r="504" spans="1:11" s="68" customFormat="1" ht="12.75" customHeight="1" x14ac:dyDescent="0.25">
      <c r="A504" s="62"/>
      <c r="B504" s="56"/>
      <c r="C504" s="65"/>
      <c r="D504" s="43" t="s">
        <v>36</v>
      </c>
      <c r="E504" s="86"/>
      <c r="F504" s="61">
        <v>656</v>
      </c>
      <c r="G504" s="62" t="s">
        <v>12</v>
      </c>
      <c r="H504" s="61">
        <v>2353</v>
      </c>
      <c r="I504" s="67"/>
      <c r="K504" s="170"/>
    </row>
    <row r="505" spans="1:11" s="68" customFormat="1" ht="12.75" customHeight="1" x14ac:dyDescent="0.25">
      <c r="A505" s="62"/>
      <c r="B505" s="56"/>
      <c r="C505" s="65">
        <v>4129</v>
      </c>
      <c r="D505" s="43" t="s">
        <v>35</v>
      </c>
      <c r="E505" s="86"/>
      <c r="F505" s="61"/>
      <c r="G505" s="62"/>
      <c r="H505" s="61"/>
      <c r="I505" s="67"/>
      <c r="K505" s="170"/>
    </row>
    <row r="506" spans="1:11" s="68" customFormat="1" ht="12.75" customHeight="1" x14ac:dyDescent="0.25">
      <c r="A506" s="62"/>
      <c r="B506" s="56"/>
      <c r="C506" s="65"/>
      <c r="D506" s="43" t="s">
        <v>36</v>
      </c>
      <c r="E506" s="86"/>
      <c r="F506" s="61">
        <v>53</v>
      </c>
      <c r="G506" s="62" t="s">
        <v>12</v>
      </c>
      <c r="H506" s="61">
        <v>193</v>
      </c>
      <c r="I506" s="67"/>
      <c r="K506" s="170"/>
    </row>
    <row r="507" spans="1:11" s="68" customFormat="1" ht="12.75" customHeight="1" x14ac:dyDescent="0.25">
      <c r="A507" s="62"/>
      <c r="B507" s="56"/>
      <c r="C507" s="100">
        <v>4307</v>
      </c>
      <c r="D507" s="101" t="s">
        <v>29</v>
      </c>
      <c r="E507" s="86"/>
      <c r="F507" s="61">
        <v>3372</v>
      </c>
      <c r="G507" s="62" t="s">
        <v>12</v>
      </c>
      <c r="H507" s="90">
        <v>72017</v>
      </c>
      <c r="I507" s="67"/>
      <c r="K507" s="170"/>
    </row>
    <row r="508" spans="1:11" s="68" customFormat="1" ht="12.75" customHeight="1" x14ac:dyDescent="0.25">
      <c r="A508" s="62"/>
      <c r="B508" s="56"/>
      <c r="C508" s="65">
        <v>4309</v>
      </c>
      <c r="D508" s="43" t="s">
        <v>29</v>
      </c>
      <c r="E508" s="86"/>
      <c r="F508" s="61">
        <v>278</v>
      </c>
      <c r="G508" s="62" t="s">
        <v>12</v>
      </c>
      <c r="H508" s="90">
        <v>5931</v>
      </c>
      <c r="I508" s="67"/>
      <c r="K508" s="170"/>
    </row>
    <row r="509" spans="1:11" s="68" customFormat="1" ht="12.75" customHeight="1" x14ac:dyDescent="0.25">
      <c r="A509" s="62"/>
      <c r="B509" s="56"/>
      <c r="C509" s="65"/>
      <c r="D509" s="181" t="s">
        <v>396</v>
      </c>
      <c r="E509" s="86"/>
      <c r="F509" s="62"/>
      <c r="G509" s="61"/>
      <c r="H509" s="90"/>
      <c r="I509" s="67"/>
      <c r="K509" s="170"/>
    </row>
    <row r="510" spans="1:11" s="68" customFormat="1" ht="12.75" customHeight="1" x14ac:dyDescent="0.25">
      <c r="A510" s="62"/>
      <c r="B510" s="56"/>
      <c r="C510" s="65"/>
      <c r="D510" s="346" t="s">
        <v>397</v>
      </c>
      <c r="E510" s="347"/>
      <c r="F510" s="63"/>
      <c r="G510" s="64"/>
      <c r="H510" s="82"/>
      <c r="I510" s="67"/>
      <c r="K510" s="170"/>
    </row>
    <row r="511" spans="1:11" s="68" customFormat="1" ht="12.75" customHeight="1" x14ac:dyDescent="0.25">
      <c r="A511" s="62"/>
      <c r="B511" s="56"/>
      <c r="C511" s="65"/>
      <c r="D511" s="348" t="s">
        <v>398</v>
      </c>
      <c r="E511" s="347"/>
      <c r="F511" s="63"/>
      <c r="G511" s="64"/>
      <c r="H511" s="82"/>
      <c r="I511" s="67"/>
      <c r="K511" s="170"/>
    </row>
    <row r="512" spans="1:11" s="68" customFormat="1" ht="12.75" customHeight="1" x14ac:dyDescent="0.25">
      <c r="A512" s="62"/>
      <c r="B512" s="56"/>
      <c r="C512" s="65"/>
      <c r="D512" s="349" t="s">
        <v>399</v>
      </c>
      <c r="E512" s="78"/>
      <c r="F512" s="79">
        <f>SUM(F513:F521)</f>
        <v>61077</v>
      </c>
      <c r="G512" s="79">
        <f>SUM(G513:G521)</f>
        <v>61077</v>
      </c>
      <c r="H512" s="81">
        <v>804120</v>
      </c>
      <c r="I512" s="67"/>
      <c r="K512" s="170"/>
    </row>
    <row r="513" spans="1:11" s="68" customFormat="1" ht="12.75" customHeight="1" x14ac:dyDescent="0.25">
      <c r="A513" s="62"/>
      <c r="B513" s="56"/>
      <c r="C513" s="65">
        <v>4017</v>
      </c>
      <c r="D513" s="43" t="s">
        <v>33</v>
      </c>
      <c r="E513" s="86"/>
      <c r="F513" s="62" t="s">
        <v>12</v>
      </c>
      <c r="G513" s="61">
        <v>35600</v>
      </c>
      <c r="H513" s="61">
        <v>499400</v>
      </c>
      <c r="I513" s="67"/>
      <c r="K513" s="170"/>
    </row>
    <row r="514" spans="1:11" s="68" customFormat="1" ht="12.75" customHeight="1" x14ac:dyDescent="0.25">
      <c r="A514" s="62"/>
      <c r="B514" s="56"/>
      <c r="C514" s="65">
        <v>4019</v>
      </c>
      <c r="D514" s="43" t="s">
        <v>33</v>
      </c>
      <c r="E514" s="86"/>
      <c r="F514" s="61">
        <v>8493</v>
      </c>
      <c r="G514" s="62" t="s">
        <v>12</v>
      </c>
      <c r="H514" s="61">
        <v>87693</v>
      </c>
      <c r="I514" s="67"/>
      <c r="K514" s="170"/>
    </row>
    <row r="515" spans="1:11" s="68" customFormat="1" ht="12.75" customHeight="1" x14ac:dyDescent="0.25">
      <c r="A515" s="62"/>
      <c r="B515" s="56"/>
      <c r="C515" s="65">
        <v>4119</v>
      </c>
      <c r="D515" s="43" t="s">
        <v>34</v>
      </c>
      <c r="E515" s="86"/>
      <c r="F515" s="61">
        <v>8492</v>
      </c>
      <c r="G515" s="62" t="s">
        <v>12</v>
      </c>
      <c r="H515" s="61">
        <v>21673</v>
      </c>
      <c r="I515" s="67"/>
      <c r="K515" s="170"/>
    </row>
    <row r="516" spans="1:11" s="68" customFormat="1" ht="12.75" customHeight="1" x14ac:dyDescent="0.25">
      <c r="A516" s="62"/>
      <c r="B516" s="56"/>
      <c r="C516" s="65">
        <v>4129</v>
      </c>
      <c r="D516" s="43" t="s">
        <v>35</v>
      </c>
      <c r="E516" s="86"/>
      <c r="F516" s="62"/>
      <c r="G516" s="61"/>
      <c r="H516" s="61"/>
      <c r="I516" s="67"/>
      <c r="K516" s="170"/>
    </row>
    <row r="517" spans="1:11" s="68" customFormat="1" ht="12.75" customHeight="1" x14ac:dyDescent="0.25">
      <c r="A517" s="62"/>
      <c r="B517" s="56"/>
      <c r="C517" s="65"/>
      <c r="D517" s="43" t="s">
        <v>36</v>
      </c>
      <c r="E517" s="86"/>
      <c r="F517" s="61">
        <v>8492</v>
      </c>
      <c r="G517" s="62" t="s">
        <v>12</v>
      </c>
      <c r="H517" s="61">
        <v>9592</v>
      </c>
      <c r="I517" s="67"/>
      <c r="K517" s="170"/>
    </row>
    <row r="518" spans="1:11" s="68" customFormat="1" ht="12.75" customHeight="1" x14ac:dyDescent="0.25">
      <c r="A518" s="62"/>
      <c r="B518" s="56"/>
      <c r="C518" s="100">
        <v>4177</v>
      </c>
      <c r="D518" s="101" t="s">
        <v>30</v>
      </c>
      <c r="E518" s="86"/>
      <c r="F518" s="61">
        <v>21600</v>
      </c>
      <c r="G518" s="62" t="s">
        <v>12</v>
      </c>
      <c r="H518" s="61">
        <v>21600</v>
      </c>
      <c r="I518" s="67"/>
      <c r="K518" s="170"/>
    </row>
    <row r="519" spans="1:11" s="68" customFormat="1" ht="12.75" customHeight="1" x14ac:dyDescent="0.25">
      <c r="A519" s="62"/>
      <c r="B519" s="56"/>
      <c r="C519" s="100">
        <v>4179</v>
      </c>
      <c r="D519" s="101" t="s">
        <v>30</v>
      </c>
      <c r="E519" s="86"/>
      <c r="F519" s="62" t="s">
        <v>12</v>
      </c>
      <c r="G519" s="61">
        <v>21600</v>
      </c>
      <c r="H519" s="62" t="s">
        <v>12</v>
      </c>
      <c r="I519" s="67"/>
      <c r="K519" s="170"/>
    </row>
    <row r="520" spans="1:11" s="68" customFormat="1" ht="12.75" customHeight="1" x14ac:dyDescent="0.25">
      <c r="A520" s="62"/>
      <c r="B520" s="56"/>
      <c r="C520" s="51" t="s">
        <v>400</v>
      </c>
      <c r="D520" s="52" t="s">
        <v>27</v>
      </c>
      <c r="E520" s="86"/>
      <c r="F520" s="61">
        <v>14000</v>
      </c>
      <c r="G520" s="62" t="s">
        <v>12</v>
      </c>
      <c r="H520" s="61">
        <v>14000</v>
      </c>
      <c r="I520" s="67"/>
      <c r="K520" s="170"/>
    </row>
    <row r="521" spans="1:11" s="68" customFormat="1" ht="12.75" customHeight="1" x14ac:dyDescent="0.25">
      <c r="A521" s="62"/>
      <c r="B521" s="56"/>
      <c r="C521" s="51" t="s">
        <v>401</v>
      </c>
      <c r="D521" s="52" t="s">
        <v>27</v>
      </c>
      <c r="E521" s="86"/>
      <c r="F521" s="62" t="s">
        <v>12</v>
      </c>
      <c r="G521" s="61">
        <v>3877</v>
      </c>
      <c r="H521" s="62" t="s">
        <v>12</v>
      </c>
      <c r="I521" s="67"/>
      <c r="K521" s="170"/>
    </row>
    <row r="522" spans="1:11" s="68" customFormat="1" ht="12.75" customHeight="1" thickBot="1" x14ac:dyDescent="0.3">
      <c r="A522" s="39">
        <v>900</v>
      </c>
      <c r="B522" s="39"/>
      <c r="C522" s="40"/>
      <c r="D522" s="41" t="s">
        <v>402</v>
      </c>
      <c r="E522" s="54"/>
      <c r="F522" s="55">
        <f>SUM(F523,F531,F534)</f>
        <v>127243</v>
      </c>
      <c r="G522" s="55">
        <f>SUM(G523,G531,G534)</f>
        <v>127243</v>
      </c>
      <c r="H522" s="37">
        <v>51496213</v>
      </c>
      <c r="I522" s="67"/>
      <c r="K522" s="170"/>
    </row>
    <row r="523" spans="1:11" s="68" customFormat="1" ht="12.75" customHeight="1" thickTop="1" x14ac:dyDescent="0.25">
      <c r="A523" s="39"/>
      <c r="B523" s="350">
        <v>90003</v>
      </c>
      <c r="C523" s="350"/>
      <c r="D523" s="161" t="s">
        <v>403</v>
      </c>
      <c r="E523" s="106"/>
      <c r="F523" s="57">
        <f>SUM(F524)</f>
        <v>52243</v>
      </c>
      <c r="G523" s="57">
        <f>SUM(G524)</f>
        <v>102243</v>
      </c>
      <c r="H523" s="46">
        <v>2676331</v>
      </c>
      <c r="I523" s="67"/>
      <c r="K523" s="170"/>
    </row>
    <row r="524" spans="1:11" s="68" customFormat="1" ht="12.75" customHeight="1" x14ac:dyDescent="0.25">
      <c r="A524" s="39"/>
      <c r="B524" s="56"/>
      <c r="C524" s="65"/>
      <c r="D524" s="48" t="s">
        <v>38</v>
      </c>
      <c r="E524" s="58"/>
      <c r="F524" s="59">
        <f>SUM(F525:F530)</f>
        <v>52243</v>
      </c>
      <c r="G524" s="59">
        <f>SUM(G525:G530)</f>
        <v>102243</v>
      </c>
      <c r="H524" s="49">
        <v>1918691</v>
      </c>
      <c r="I524" s="67"/>
      <c r="K524" s="170"/>
    </row>
    <row r="525" spans="1:11" s="68" customFormat="1" ht="12.75" customHeight="1" x14ac:dyDescent="0.25">
      <c r="A525" s="39"/>
      <c r="B525" s="56"/>
      <c r="C525" s="65">
        <v>4110</v>
      </c>
      <c r="D525" s="43" t="s">
        <v>110</v>
      </c>
      <c r="E525" s="86"/>
      <c r="F525" s="61">
        <v>4985</v>
      </c>
      <c r="G525" s="62" t="s">
        <v>12</v>
      </c>
      <c r="H525" s="75">
        <v>112798</v>
      </c>
      <c r="I525" s="67"/>
      <c r="K525" s="170"/>
    </row>
    <row r="526" spans="1:11" s="68" customFormat="1" ht="12.75" customHeight="1" x14ac:dyDescent="0.25">
      <c r="A526" s="39"/>
      <c r="B526" s="56"/>
      <c r="C526" s="65">
        <v>4120</v>
      </c>
      <c r="D526" s="43" t="s">
        <v>35</v>
      </c>
      <c r="E526" s="86"/>
      <c r="F526" s="62"/>
      <c r="G526" s="61"/>
      <c r="H526" s="75"/>
      <c r="I526" s="67"/>
      <c r="K526" s="170"/>
    </row>
    <row r="527" spans="1:11" s="68" customFormat="1" ht="12.75" customHeight="1" x14ac:dyDescent="0.25">
      <c r="A527" s="39"/>
      <c r="B527" s="56"/>
      <c r="C527" s="65"/>
      <c r="D527" s="43" t="s">
        <v>36</v>
      </c>
      <c r="E527" s="86"/>
      <c r="F527" s="61">
        <v>698</v>
      </c>
      <c r="G527" s="62" t="s">
        <v>12</v>
      </c>
      <c r="H527" s="75">
        <v>15826</v>
      </c>
      <c r="I527" s="67"/>
      <c r="K527" s="170"/>
    </row>
    <row r="528" spans="1:11" s="68" customFormat="1" ht="12.75" customHeight="1" x14ac:dyDescent="0.25">
      <c r="A528" s="39"/>
      <c r="B528" s="56"/>
      <c r="C528" s="100">
        <v>4170</v>
      </c>
      <c r="D528" s="101" t="s">
        <v>30</v>
      </c>
      <c r="E528" s="86"/>
      <c r="F528" s="61">
        <v>28560</v>
      </c>
      <c r="G528" s="62" t="s">
        <v>12</v>
      </c>
      <c r="H528" s="75">
        <v>103560</v>
      </c>
      <c r="I528" s="67"/>
      <c r="K528" s="170"/>
    </row>
    <row r="529" spans="1:11" s="68" customFormat="1" ht="12.75" customHeight="1" x14ac:dyDescent="0.25">
      <c r="A529" s="39"/>
      <c r="B529" s="56"/>
      <c r="C529" s="87">
        <v>4210</v>
      </c>
      <c r="D529" s="52" t="s">
        <v>27</v>
      </c>
      <c r="E529" s="86"/>
      <c r="F529" s="61">
        <v>18000</v>
      </c>
      <c r="G529" s="62" t="s">
        <v>12</v>
      </c>
      <c r="H529" s="75">
        <v>100200</v>
      </c>
      <c r="I529" s="67"/>
      <c r="K529" s="170"/>
    </row>
    <row r="530" spans="1:11" s="68" customFormat="1" ht="12.75" customHeight="1" x14ac:dyDescent="0.25">
      <c r="A530" s="39"/>
      <c r="B530" s="56"/>
      <c r="C530" s="65">
        <v>4300</v>
      </c>
      <c r="D530" s="43" t="s">
        <v>29</v>
      </c>
      <c r="E530" s="86"/>
      <c r="F530" s="62" t="s">
        <v>12</v>
      </c>
      <c r="G530" s="61">
        <v>102243</v>
      </c>
      <c r="H530" s="75">
        <v>963507</v>
      </c>
      <c r="I530" s="67"/>
      <c r="K530" s="170"/>
    </row>
    <row r="531" spans="1:11" s="68" customFormat="1" ht="12.75" customHeight="1" x14ac:dyDescent="0.25">
      <c r="A531" s="39"/>
      <c r="B531" s="56">
        <v>90004</v>
      </c>
      <c r="C531" s="40"/>
      <c r="D531" s="45" t="s">
        <v>404</v>
      </c>
      <c r="E531" s="70"/>
      <c r="F531" s="47" t="s">
        <v>12</v>
      </c>
      <c r="G531" s="57">
        <f>SUM(G532)</f>
        <v>25000</v>
      </c>
      <c r="H531" s="46">
        <v>1581725</v>
      </c>
      <c r="I531" s="67"/>
      <c r="K531" s="170"/>
    </row>
    <row r="532" spans="1:11" s="68" customFormat="1" ht="12.75" customHeight="1" x14ac:dyDescent="0.25">
      <c r="A532" s="39"/>
      <c r="B532" s="56"/>
      <c r="C532" s="31"/>
      <c r="D532" s="48" t="s">
        <v>38</v>
      </c>
      <c r="E532" s="58"/>
      <c r="F532" s="50" t="s">
        <v>12</v>
      </c>
      <c r="G532" s="59">
        <f>SUM(G533:G533)</f>
        <v>25000</v>
      </c>
      <c r="H532" s="49">
        <v>1176022</v>
      </c>
      <c r="I532" s="67"/>
      <c r="K532" s="170"/>
    </row>
    <row r="533" spans="1:11" s="68" customFormat="1" ht="12.75" customHeight="1" x14ac:dyDescent="0.25">
      <c r="A533" s="39"/>
      <c r="B533" s="56"/>
      <c r="C533" s="65">
        <v>4300</v>
      </c>
      <c r="D533" s="43" t="s">
        <v>29</v>
      </c>
      <c r="E533" s="60"/>
      <c r="F533" s="62" t="s">
        <v>12</v>
      </c>
      <c r="G533" s="61">
        <v>25000</v>
      </c>
      <c r="H533" s="75">
        <v>82350</v>
      </c>
      <c r="I533" s="67"/>
      <c r="K533" s="170"/>
    </row>
    <row r="534" spans="1:11" s="68" customFormat="1" ht="12.75" customHeight="1" x14ac:dyDescent="0.25">
      <c r="A534" s="62"/>
      <c r="B534" s="56">
        <v>90095</v>
      </c>
      <c r="C534" s="40"/>
      <c r="D534" s="324" t="s">
        <v>17</v>
      </c>
      <c r="E534" s="106"/>
      <c r="F534" s="57">
        <f>SUM(F535)</f>
        <v>75000</v>
      </c>
      <c r="G534" s="47" t="s">
        <v>12</v>
      </c>
      <c r="H534" s="46">
        <v>9951782</v>
      </c>
      <c r="I534" s="67"/>
      <c r="K534" s="170"/>
    </row>
    <row r="535" spans="1:11" s="68" customFormat="1" ht="12.75" customHeight="1" x14ac:dyDescent="0.25">
      <c r="A535" s="62"/>
      <c r="B535" s="56"/>
      <c r="C535" s="65"/>
      <c r="D535" s="48" t="s">
        <v>38</v>
      </c>
      <c r="E535" s="58"/>
      <c r="F535" s="59">
        <f>SUM(F536:F537)</f>
        <v>75000</v>
      </c>
      <c r="G535" s="50" t="s">
        <v>12</v>
      </c>
      <c r="H535" s="59">
        <v>4345412</v>
      </c>
      <c r="I535" s="67"/>
      <c r="K535" s="170"/>
    </row>
    <row r="536" spans="1:11" s="68" customFormat="1" ht="12.75" customHeight="1" x14ac:dyDescent="0.25">
      <c r="A536" s="62"/>
      <c r="B536" s="56"/>
      <c r="C536" s="87">
        <v>4210</v>
      </c>
      <c r="D536" s="52" t="s">
        <v>27</v>
      </c>
      <c r="E536" s="60"/>
      <c r="F536" s="61">
        <v>40000</v>
      </c>
      <c r="G536" s="44" t="s">
        <v>12</v>
      </c>
      <c r="H536" s="75">
        <v>332241</v>
      </c>
      <c r="I536" s="67"/>
      <c r="K536" s="170"/>
    </row>
    <row r="537" spans="1:11" s="68" customFormat="1" ht="12.75" customHeight="1" x14ac:dyDescent="0.25">
      <c r="A537" s="62"/>
      <c r="B537" s="56"/>
      <c r="C537" s="65">
        <v>4300</v>
      </c>
      <c r="D537" s="43" t="s">
        <v>29</v>
      </c>
      <c r="E537" s="42"/>
      <c r="F537" s="61">
        <v>35000</v>
      </c>
      <c r="G537" s="62" t="s">
        <v>12</v>
      </c>
      <c r="H537" s="61">
        <v>170692</v>
      </c>
      <c r="I537" s="67"/>
      <c r="K537" s="170"/>
    </row>
    <row r="538" spans="1:11" s="68" customFormat="1" ht="12.75" customHeight="1" thickBot="1" x14ac:dyDescent="0.3">
      <c r="A538" s="84">
        <v>926</v>
      </c>
      <c r="B538" s="39"/>
      <c r="C538" s="40"/>
      <c r="D538" s="41" t="s">
        <v>405</v>
      </c>
      <c r="E538"/>
      <c r="F538" s="37">
        <f>SUM(F539,F542)</f>
        <v>10000</v>
      </c>
      <c r="G538" s="37">
        <f>SUM(G539,G542)</f>
        <v>10000</v>
      </c>
      <c r="H538" s="37">
        <v>27052184</v>
      </c>
      <c r="I538" s="67"/>
      <c r="K538" s="170"/>
    </row>
    <row r="539" spans="1:11" s="68" customFormat="1" ht="12.75" customHeight="1" thickTop="1" x14ac:dyDescent="0.25">
      <c r="A539" s="40"/>
      <c r="B539" s="56">
        <v>92604</v>
      </c>
      <c r="C539" s="31"/>
      <c r="D539" s="45" t="s">
        <v>406</v>
      </c>
      <c r="E539" s="70"/>
      <c r="F539" s="57">
        <f>SUM(F540)</f>
        <v>10000</v>
      </c>
      <c r="G539" s="47" t="s">
        <v>12</v>
      </c>
      <c r="H539" s="46">
        <v>14108073</v>
      </c>
      <c r="I539" s="67"/>
      <c r="K539" s="170"/>
    </row>
    <row r="540" spans="1:11" s="68" customFormat="1" ht="12.75" customHeight="1" x14ac:dyDescent="0.25">
      <c r="A540" s="40"/>
      <c r="B540" s="56"/>
      <c r="C540" s="31"/>
      <c r="D540" s="48" t="s">
        <v>407</v>
      </c>
      <c r="E540" s="58"/>
      <c r="F540" s="59">
        <f>SUM(F541:F541)</f>
        <v>10000</v>
      </c>
      <c r="G540" s="50" t="s">
        <v>12</v>
      </c>
      <c r="H540" s="49">
        <v>12808073</v>
      </c>
      <c r="I540" s="67"/>
      <c r="K540" s="170"/>
    </row>
    <row r="541" spans="1:11" s="68" customFormat="1" ht="12.75" customHeight="1" x14ac:dyDescent="0.25">
      <c r="A541" s="40"/>
      <c r="B541" s="56"/>
      <c r="C541" s="65">
        <v>4270</v>
      </c>
      <c r="D541" s="43" t="s">
        <v>111</v>
      </c>
      <c r="E541" s="86"/>
      <c r="F541" s="61">
        <v>10000</v>
      </c>
      <c r="G541" s="62" t="s">
        <v>12</v>
      </c>
      <c r="H541" s="75">
        <v>510000</v>
      </c>
      <c r="I541" s="67"/>
      <c r="K541" s="170"/>
    </row>
    <row r="542" spans="1:11" s="68" customFormat="1" ht="12.75" customHeight="1" x14ac:dyDescent="0.25">
      <c r="A542" s="40"/>
      <c r="B542" s="65">
        <v>92695</v>
      </c>
      <c r="C542" s="320"/>
      <c r="D542" s="45" t="s">
        <v>17</v>
      </c>
      <c r="E542" s="70"/>
      <c r="F542" s="47" t="s">
        <v>12</v>
      </c>
      <c r="G542" s="46">
        <f>SUM(G543)</f>
        <v>10000</v>
      </c>
      <c r="H542" s="46">
        <v>2052502</v>
      </c>
      <c r="I542" s="67"/>
      <c r="K542" s="170"/>
    </row>
    <row r="543" spans="1:11" s="68" customFormat="1" ht="12.75" customHeight="1" x14ac:dyDescent="0.25">
      <c r="A543" s="40"/>
      <c r="B543" s="75"/>
      <c r="C543" s="65"/>
      <c r="D543" s="73" t="s">
        <v>408</v>
      </c>
      <c r="E543" s="78"/>
      <c r="F543" s="80" t="s">
        <v>12</v>
      </c>
      <c r="G543" s="81">
        <f>SUM(G544)</f>
        <v>10000</v>
      </c>
      <c r="H543" s="81">
        <v>499600</v>
      </c>
      <c r="I543" s="67"/>
      <c r="K543" s="170"/>
    </row>
    <row r="544" spans="1:11" s="68" customFormat="1" ht="12.75" customHeight="1" x14ac:dyDescent="0.25">
      <c r="A544" s="40"/>
      <c r="B544" s="75"/>
      <c r="C544" s="65">
        <v>4300</v>
      </c>
      <c r="D544" s="43" t="s">
        <v>29</v>
      </c>
      <c r="E544" s="60"/>
      <c r="F544" s="44" t="s">
        <v>12</v>
      </c>
      <c r="G544" s="53">
        <v>10000</v>
      </c>
      <c r="H544" s="53">
        <v>77000</v>
      </c>
      <c r="I544" s="67"/>
      <c r="K544" s="170"/>
    </row>
    <row r="545" spans="1:11" s="68" customFormat="1" ht="28.5" customHeight="1" thickBot="1" x14ac:dyDescent="0.3">
      <c r="A545" s="30"/>
      <c r="B545" s="30"/>
      <c r="C545" s="31"/>
      <c r="D545" s="35" t="s">
        <v>121</v>
      </c>
      <c r="E545" s="36"/>
      <c r="F545" s="37">
        <f>SUM(F546,F555,F562,F574)</f>
        <v>992717</v>
      </c>
      <c r="G545" s="37">
        <f>SUM(G546,G555,G562,G574)</f>
        <v>1401</v>
      </c>
      <c r="H545" s="37">
        <v>115351310</v>
      </c>
      <c r="I545" s="107"/>
      <c r="K545" s="170"/>
    </row>
    <row r="546" spans="1:11" s="68" customFormat="1" ht="22.5" customHeight="1" thickTop="1" thickBot="1" x14ac:dyDescent="0.3">
      <c r="A546" s="84">
        <v>750</v>
      </c>
      <c r="B546" s="39"/>
      <c r="C546" s="40"/>
      <c r="D546" s="41" t="s">
        <v>334</v>
      </c>
      <c r="E546" s="54"/>
      <c r="F546" s="55">
        <f>SUM(F547)</f>
        <v>27056</v>
      </c>
      <c r="G546" s="38" t="s">
        <v>12</v>
      </c>
      <c r="H546" s="37">
        <v>2158356</v>
      </c>
      <c r="I546" s="107"/>
      <c r="K546" s="170"/>
    </row>
    <row r="547" spans="1:11" s="68" customFormat="1" ht="12.75" customHeight="1" thickTop="1" x14ac:dyDescent="0.25">
      <c r="A547" s="23"/>
      <c r="B547" s="56">
        <v>75056</v>
      </c>
      <c r="C547" s="31"/>
      <c r="D547" s="45" t="s">
        <v>335</v>
      </c>
      <c r="E547" s="70"/>
      <c r="F547" s="71">
        <f>SUM(F548)</f>
        <v>27056</v>
      </c>
      <c r="G547" s="47" t="s">
        <v>12</v>
      </c>
      <c r="H547" s="46">
        <v>27056</v>
      </c>
      <c r="I547" s="107"/>
      <c r="K547" s="170"/>
    </row>
    <row r="548" spans="1:11" s="68" customFormat="1" ht="12.75" customHeight="1" x14ac:dyDescent="0.25">
      <c r="A548" s="30"/>
      <c r="B548" s="30"/>
      <c r="C548" s="31"/>
      <c r="D548" s="48" t="s">
        <v>409</v>
      </c>
      <c r="E548" s="58"/>
      <c r="F548" s="59">
        <f>SUM(F549:F553)</f>
        <v>27056</v>
      </c>
      <c r="G548" s="50" t="s">
        <v>12</v>
      </c>
      <c r="H548" s="49">
        <v>27056</v>
      </c>
      <c r="I548" s="107"/>
      <c r="K548" s="170"/>
    </row>
    <row r="549" spans="1:11" s="68" customFormat="1" ht="12.75" customHeight="1" x14ac:dyDescent="0.25">
      <c r="A549" s="30"/>
      <c r="B549" s="30"/>
      <c r="C549" s="65">
        <v>4010</v>
      </c>
      <c r="D549" s="43" t="s">
        <v>33</v>
      </c>
      <c r="E549" s="60"/>
      <c r="F549" s="61">
        <v>22040</v>
      </c>
      <c r="G549" s="62" t="s">
        <v>12</v>
      </c>
      <c r="H549" s="61">
        <v>22040</v>
      </c>
      <c r="I549" s="107"/>
      <c r="K549" s="170"/>
    </row>
    <row r="550" spans="1:11" s="68" customFormat="1" ht="12.75" customHeight="1" x14ac:dyDescent="0.25">
      <c r="A550" s="46"/>
      <c r="B550" s="46"/>
      <c r="C550" s="105">
        <v>4110</v>
      </c>
      <c r="D550" s="45" t="s">
        <v>110</v>
      </c>
      <c r="E550" s="76"/>
      <c r="F550" s="71">
        <v>3770</v>
      </c>
      <c r="G550" s="72" t="s">
        <v>12</v>
      </c>
      <c r="H550" s="71">
        <v>3770</v>
      </c>
      <c r="I550" s="107"/>
      <c r="K550" s="170"/>
    </row>
    <row r="551" spans="1:11" s="68" customFormat="1" ht="12.75" customHeight="1" x14ac:dyDescent="0.25">
      <c r="A551" s="30"/>
      <c r="B551" s="30"/>
      <c r="C551" s="65">
        <v>4120</v>
      </c>
      <c r="D551" s="43" t="s">
        <v>35</v>
      </c>
      <c r="E551" s="42"/>
      <c r="F551" s="61"/>
      <c r="G551" s="62"/>
      <c r="H551" s="61"/>
      <c r="I551" s="107"/>
      <c r="K551" s="170"/>
    </row>
    <row r="552" spans="1:11" s="68" customFormat="1" ht="12.75" customHeight="1" x14ac:dyDescent="0.25">
      <c r="A552" s="30"/>
      <c r="B552" s="30"/>
      <c r="C552" s="65"/>
      <c r="D552" s="43" t="s">
        <v>36</v>
      </c>
      <c r="E552" s="54"/>
      <c r="F552" s="61">
        <v>530</v>
      </c>
      <c r="G552" s="62" t="s">
        <v>12</v>
      </c>
      <c r="H552" s="61">
        <v>530</v>
      </c>
      <c r="I552" s="107"/>
      <c r="K552" s="170"/>
    </row>
    <row r="553" spans="1:11" s="68" customFormat="1" ht="12.75" customHeight="1" x14ac:dyDescent="0.25">
      <c r="A553" s="30"/>
      <c r="B553" s="30"/>
      <c r="C553" s="65">
        <v>4300</v>
      </c>
      <c r="D553" s="43" t="s">
        <v>29</v>
      </c>
      <c r="E553" s="351"/>
      <c r="F553" s="61">
        <v>716</v>
      </c>
      <c r="G553" s="62" t="s">
        <v>12</v>
      </c>
      <c r="H553" s="61">
        <v>716</v>
      </c>
      <c r="I553" s="107"/>
      <c r="K553" s="170"/>
    </row>
    <row r="554" spans="1:11" s="68" customFormat="1" ht="12.75" customHeight="1" x14ac:dyDescent="0.25">
      <c r="A554" s="39">
        <v>751</v>
      </c>
      <c r="B554" s="56"/>
      <c r="C554" s="65"/>
      <c r="D554" s="352" t="s">
        <v>410</v>
      </c>
      <c r="E554" s="351"/>
      <c r="F554" s="353"/>
      <c r="G554" s="353"/>
      <c r="H554" s="353"/>
      <c r="I554" s="107"/>
      <c r="K554" s="170"/>
    </row>
    <row r="555" spans="1:11" s="68" customFormat="1" ht="12.75" customHeight="1" thickBot="1" x14ac:dyDescent="0.3">
      <c r="A555" s="39"/>
      <c r="B555" s="39"/>
      <c r="C555" s="40"/>
      <c r="D555" s="352" t="s">
        <v>411</v>
      </c>
      <c r="E555" s="354"/>
      <c r="F555" s="321">
        <f t="shared" ref="F555:G556" si="0">SUM(F556)</f>
        <v>1401</v>
      </c>
      <c r="G555" s="321">
        <f t="shared" si="0"/>
        <v>1401</v>
      </c>
      <c r="H555" s="309">
        <v>720047</v>
      </c>
      <c r="I555" s="107"/>
      <c r="K555" s="170"/>
    </row>
    <row r="556" spans="1:11" s="68" customFormat="1" ht="12.75" customHeight="1" thickTop="1" x14ac:dyDescent="0.25">
      <c r="A556" s="39"/>
      <c r="B556" s="56">
        <v>75107</v>
      </c>
      <c r="C556" s="355"/>
      <c r="D556" s="356" t="s">
        <v>412</v>
      </c>
      <c r="E556" s="357"/>
      <c r="F556" s="57">
        <f t="shared" si="0"/>
        <v>1401</v>
      </c>
      <c r="G556" s="57">
        <f t="shared" si="0"/>
        <v>1401</v>
      </c>
      <c r="H556" s="103">
        <v>703979</v>
      </c>
      <c r="I556" s="107"/>
      <c r="K556" s="170"/>
    </row>
    <row r="557" spans="1:11" s="68" customFormat="1" ht="12.75" customHeight="1" x14ac:dyDescent="0.25">
      <c r="A557" s="23"/>
      <c r="B557" s="39"/>
      <c r="C557" s="31"/>
      <c r="D557" s="343" t="s">
        <v>413</v>
      </c>
      <c r="E557" s="358"/>
      <c r="F557" s="163">
        <f>SUM(F558:F561)</f>
        <v>1401</v>
      </c>
      <c r="G557" s="163">
        <f>SUM(G558:G561)</f>
        <v>1401</v>
      </c>
      <c r="H557" s="163">
        <v>703979</v>
      </c>
      <c r="I557" s="107"/>
      <c r="K557" s="170"/>
    </row>
    <row r="558" spans="1:11" s="68" customFormat="1" ht="12.75" customHeight="1" x14ac:dyDescent="0.25">
      <c r="A558" s="84"/>
      <c r="B558" s="56"/>
      <c r="C558" s="65">
        <v>4110</v>
      </c>
      <c r="D558" s="43" t="s">
        <v>110</v>
      </c>
      <c r="E558" s="160"/>
      <c r="F558" s="61">
        <v>51</v>
      </c>
      <c r="G558" s="62" t="s">
        <v>12</v>
      </c>
      <c r="H558" s="61">
        <v>18653</v>
      </c>
      <c r="I558" s="107"/>
      <c r="K558" s="170"/>
    </row>
    <row r="559" spans="1:11" s="68" customFormat="1" ht="12.75" customHeight="1" x14ac:dyDescent="0.25">
      <c r="A559" s="84"/>
      <c r="B559" s="56"/>
      <c r="C559" s="87">
        <v>4170</v>
      </c>
      <c r="D559" s="69" t="s">
        <v>30</v>
      </c>
      <c r="E559" s="160"/>
      <c r="F559" s="61">
        <v>1350</v>
      </c>
      <c r="G559" s="62" t="s">
        <v>12</v>
      </c>
      <c r="H559" s="61">
        <v>57550</v>
      </c>
      <c r="I559" s="107"/>
      <c r="K559" s="170"/>
    </row>
    <row r="560" spans="1:11" s="68" customFormat="1" ht="12.75" customHeight="1" x14ac:dyDescent="0.25">
      <c r="A560" s="84"/>
      <c r="B560" s="56"/>
      <c r="C560" s="87">
        <v>4210</v>
      </c>
      <c r="D560" s="69" t="s">
        <v>27</v>
      </c>
      <c r="E560" s="160"/>
      <c r="F560" s="62" t="s">
        <v>12</v>
      </c>
      <c r="G560" s="61">
        <v>1140</v>
      </c>
      <c r="H560" s="61">
        <v>60822</v>
      </c>
      <c r="I560" s="107"/>
      <c r="K560" s="170"/>
    </row>
    <row r="561" spans="1:11" s="68" customFormat="1" ht="12.75" customHeight="1" x14ac:dyDescent="0.25">
      <c r="A561" s="84"/>
      <c r="B561" s="56"/>
      <c r="C561" s="87">
        <v>4300</v>
      </c>
      <c r="D561" s="52" t="s">
        <v>29</v>
      </c>
      <c r="E561" s="160"/>
      <c r="F561" s="62" t="s">
        <v>12</v>
      </c>
      <c r="G561" s="61">
        <v>261</v>
      </c>
      <c r="H561" s="61">
        <v>4439</v>
      </c>
      <c r="I561" s="107"/>
      <c r="K561" s="170"/>
    </row>
    <row r="562" spans="1:11" s="68" customFormat="1" ht="12.75" customHeight="1" thickBot="1" x14ac:dyDescent="0.3">
      <c r="A562" s="23">
        <v>801</v>
      </c>
      <c r="B562" s="39"/>
      <c r="C562" s="40"/>
      <c r="D562" s="41" t="s">
        <v>13</v>
      </c>
      <c r="E562" s="54"/>
      <c r="F562" s="55">
        <f>SUM(F565)</f>
        <v>187036</v>
      </c>
      <c r="G562" s="38" t="s">
        <v>12</v>
      </c>
      <c r="H562" s="37">
        <v>797595</v>
      </c>
      <c r="I562" s="67"/>
      <c r="K562" s="170"/>
    </row>
    <row r="563" spans="1:11" s="68" customFormat="1" ht="12.75" customHeight="1" thickTop="1" x14ac:dyDescent="0.25">
      <c r="A563" s="23"/>
      <c r="B563" s="56">
        <v>80153</v>
      </c>
      <c r="C563" s="51"/>
      <c r="D563" s="52" t="s">
        <v>128</v>
      </c>
      <c r="E563" s="89"/>
      <c r="F563" s="61"/>
      <c r="G563" s="62"/>
      <c r="H563" s="75"/>
      <c r="I563" s="67"/>
      <c r="K563" s="170"/>
    </row>
    <row r="564" spans="1:11" s="68" customFormat="1" ht="12.75" customHeight="1" x14ac:dyDescent="0.25">
      <c r="A564" s="23"/>
      <c r="B564" s="56"/>
      <c r="C564" s="51"/>
      <c r="D564" s="52" t="s">
        <v>129</v>
      </c>
      <c r="E564" s="89"/>
      <c r="F564" s="61"/>
      <c r="G564" s="62"/>
      <c r="H564" s="75"/>
      <c r="I564" s="67"/>
      <c r="K564" s="170"/>
    </row>
    <row r="565" spans="1:11" s="68" customFormat="1" ht="12.75" customHeight="1" x14ac:dyDescent="0.25">
      <c r="A565" s="23"/>
      <c r="B565" s="56"/>
      <c r="C565" s="31"/>
      <c r="D565" s="45" t="s">
        <v>130</v>
      </c>
      <c r="E565" s="70"/>
      <c r="F565" s="71">
        <f>SUM(F566,F572)</f>
        <v>187036</v>
      </c>
      <c r="G565" s="47" t="s">
        <v>12</v>
      </c>
      <c r="H565" s="46">
        <v>797595</v>
      </c>
      <c r="I565" s="67"/>
      <c r="K565" s="170"/>
    </row>
    <row r="566" spans="1:11" s="68" customFormat="1" ht="12.75" customHeight="1" x14ac:dyDescent="0.25">
      <c r="A566" s="39"/>
      <c r="B566" s="65"/>
      <c r="C566" s="31"/>
      <c r="D566" s="48" t="s">
        <v>166</v>
      </c>
      <c r="E566" s="58"/>
      <c r="F566" s="59">
        <f>SUM(F570:F571)</f>
        <v>21167</v>
      </c>
      <c r="G566" s="50" t="s">
        <v>12</v>
      </c>
      <c r="H566" s="49">
        <v>90267</v>
      </c>
      <c r="I566" s="67"/>
      <c r="K566" s="170"/>
    </row>
    <row r="567" spans="1:11" s="68" customFormat="1" ht="12.75" customHeight="1" x14ac:dyDescent="0.25">
      <c r="A567" s="39"/>
      <c r="B567" s="65"/>
      <c r="C567" s="65">
        <v>2830</v>
      </c>
      <c r="D567" s="43" t="s">
        <v>167</v>
      </c>
      <c r="E567" s="86"/>
      <c r="F567" s="62"/>
      <c r="G567" s="62"/>
      <c r="H567" s="82"/>
      <c r="I567" s="67"/>
      <c r="K567" s="170"/>
    </row>
    <row r="568" spans="1:11" s="68" customFormat="1" ht="12.75" customHeight="1" x14ac:dyDescent="0.25">
      <c r="A568" s="39"/>
      <c r="B568" s="65"/>
      <c r="C568" s="65"/>
      <c r="D568" s="43" t="s">
        <v>168</v>
      </c>
      <c r="E568" s="86"/>
      <c r="F568" s="62"/>
      <c r="G568" s="62"/>
      <c r="H568" s="82"/>
      <c r="I568" s="67"/>
      <c r="K568" s="170"/>
    </row>
    <row r="569" spans="1:11" s="68" customFormat="1" ht="12.75" customHeight="1" x14ac:dyDescent="0.25">
      <c r="A569" s="39"/>
      <c r="B569" s="65"/>
      <c r="C569" s="65"/>
      <c r="D569" s="43" t="s">
        <v>169</v>
      </c>
      <c r="E569" s="86"/>
      <c r="F569" s="62"/>
      <c r="G569" s="62"/>
      <c r="H569" s="82"/>
      <c r="I569" s="67"/>
      <c r="K569" s="170"/>
    </row>
    <row r="570" spans="1:11" s="68" customFormat="1" ht="12.75" customHeight="1" x14ac:dyDescent="0.25">
      <c r="A570" s="39"/>
      <c r="B570" s="65"/>
      <c r="C570" s="65"/>
      <c r="D570" s="43" t="s">
        <v>170</v>
      </c>
      <c r="E570" s="183"/>
      <c r="F570" s="61">
        <v>19318</v>
      </c>
      <c r="G570" s="62" t="s">
        <v>12</v>
      </c>
      <c r="H570" s="61">
        <v>82380</v>
      </c>
      <c r="I570" s="67"/>
      <c r="J570" s="165"/>
      <c r="K570" s="170"/>
    </row>
    <row r="571" spans="1:11" s="68" customFormat="1" ht="12.75" customHeight="1" x14ac:dyDescent="0.25">
      <c r="A571" s="39"/>
      <c r="B571" s="65"/>
      <c r="C571" s="51" t="s">
        <v>26</v>
      </c>
      <c r="D571" s="52" t="s">
        <v>27</v>
      </c>
      <c r="E571" s="183"/>
      <c r="F571" s="61">
        <v>1849</v>
      </c>
      <c r="G571" s="62" t="s">
        <v>12</v>
      </c>
      <c r="H571" s="61">
        <v>7887</v>
      </c>
      <c r="I571" s="67"/>
      <c r="K571" s="170"/>
    </row>
    <row r="572" spans="1:11" s="68" customFormat="1" ht="12.75" customHeight="1" x14ac:dyDescent="0.25">
      <c r="A572" s="39"/>
      <c r="B572" s="65"/>
      <c r="C572" s="31"/>
      <c r="D572" s="48" t="s">
        <v>15</v>
      </c>
      <c r="E572" s="58"/>
      <c r="F572" s="59">
        <f>SUM(F573:F573)</f>
        <v>165869</v>
      </c>
      <c r="G572" s="50" t="s">
        <v>12</v>
      </c>
      <c r="H572" s="49">
        <v>707328</v>
      </c>
      <c r="I572" s="67"/>
      <c r="K572" s="170"/>
    </row>
    <row r="573" spans="1:11" s="68" customFormat="1" ht="12.75" customHeight="1" x14ac:dyDescent="0.25">
      <c r="A573" s="39"/>
      <c r="B573" s="65"/>
      <c r="C573" s="65">
        <v>4240</v>
      </c>
      <c r="D573" s="43" t="s">
        <v>91</v>
      </c>
      <c r="E573" s="86"/>
      <c r="F573" s="61">
        <v>165869</v>
      </c>
      <c r="G573" s="62"/>
      <c r="H573" s="61">
        <v>707328</v>
      </c>
      <c r="I573" s="67"/>
      <c r="K573" s="170"/>
    </row>
    <row r="574" spans="1:11" s="68" customFormat="1" ht="12.75" customHeight="1" thickBot="1" x14ac:dyDescent="0.3">
      <c r="A574" s="40" t="s">
        <v>31</v>
      </c>
      <c r="B574" s="39"/>
      <c r="C574" s="40"/>
      <c r="D574" s="41" t="s">
        <v>18</v>
      </c>
      <c r="E574" s="54"/>
      <c r="F574" s="37">
        <f>SUM(F575,F580,F584)</f>
        <v>777224</v>
      </c>
      <c r="G574" s="38" t="s">
        <v>12</v>
      </c>
      <c r="H574" s="37">
        <v>3168777</v>
      </c>
      <c r="I574" s="67"/>
      <c r="K574" s="170"/>
    </row>
    <row r="575" spans="1:11" s="68" customFormat="1" ht="12.75" customHeight="1" thickTop="1" x14ac:dyDescent="0.25">
      <c r="A575" s="40"/>
      <c r="B575" s="56">
        <v>85215</v>
      </c>
      <c r="C575" s="31"/>
      <c r="D575" s="66" t="s">
        <v>336</v>
      </c>
      <c r="E575" s="70"/>
      <c r="F575" s="57">
        <f>SUM(F576)</f>
        <v>4148</v>
      </c>
      <c r="G575" s="47" t="s">
        <v>12</v>
      </c>
      <c r="H575" s="103">
        <v>15778</v>
      </c>
      <c r="I575" s="67"/>
      <c r="K575" s="170"/>
    </row>
    <row r="576" spans="1:11" s="68" customFormat="1" ht="12.75" customHeight="1" x14ac:dyDescent="0.25">
      <c r="A576" s="40"/>
      <c r="B576" s="56"/>
      <c r="C576" s="31"/>
      <c r="D576" s="48" t="s">
        <v>32</v>
      </c>
      <c r="E576" s="58"/>
      <c r="F576" s="59">
        <f>SUM(F577:F579)</f>
        <v>4148</v>
      </c>
      <c r="G576" s="50" t="s">
        <v>12</v>
      </c>
      <c r="H576" s="104">
        <v>15778</v>
      </c>
      <c r="I576" s="67"/>
      <c r="K576" s="170"/>
    </row>
    <row r="577" spans="1:11" s="68" customFormat="1" ht="12.75" customHeight="1" x14ac:dyDescent="0.25">
      <c r="A577" s="40"/>
      <c r="B577" s="39"/>
      <c r="C577" s="65">
        <v>3110</v>
      </c>
      <c r="D577" s="43" t="s">
        <v>386</v>
      </c>
      <c r="E577" s="60"/>
      <c r="F577" s="61">
        <v>4066</v>
      </c>
      <c r="G577" s="62" t="s">
        <v>12</v>
      </c>
      <c r="H577" s="61">
        <v>15465</v>
      </c>
      <c r="I577" s="67"/>
      <c r="K577" s="170"/>
    </row>
    <row r="578" spans="1:11" s="68" customFormat="1" ht="12.75" customHeight="1" x14ac:dyDescent="0.25">
      <c r="A578" s="40"/>
      <c r="B578" s="39"/>
      <c r="C578" s="65">
        <v>4210</v>
      </c>
      <c r="D578" s="43" t="s">
        <v>27</v>
      </c>
      <c r="E578" s="60"/>
      <c r="F578" s="61">
        <v>33</v>
      </c>
      <c r="G578" s="62" t="s">
        <v>12</v>
      </c>
      <c r="H578" s="61">
        <v>125</v>
      </c>
      <c r="I578" s="67"/>
      <c r="K578" s="170"/>
    </row>
    <row r="579" spans="1:11" s="68" customFormat="1" ht="12.75" customHeight="1" x14ac:dyDescent="0.25">
      <c r="A579" s="40"/>
      <c r="B579" s="56"/>
      <c r="C579" s="69">
        <v>4300</v>
      </c>
      <c r="D579" s="52" t="s">
        <v>29</v>
      </c>
      <c r="E579" s="60"/>
      <c r="F579" s="61">
        <v>49</v>
      </c>
      <c r="G579" s="62" t="s">
        <v>12</v>
      </c>
      <c r="H579" s="61">
        <v>188</v>
      </c>
      <c r="I579" s="67"/>
      <c r="K579" s="170"/>
    </row>
    <row r="580" spans="1:11" s="68" customFormat="1" ht="12.75" customHeight="1" x14ac:dyDescent="0.25">
      <c r="A580" s="40"/>
      <c r="B580" s="56">
        <v>85219</v>
      </c>
      <c r="C580" s="65"/>
      <c r="D580" s="45" t="s">
        <v>93</v>
      </c>
      <c r="E580" s="70"/>
      <c r="F580" s="57">
        <f>SUM(F581)</f>
        <v>5678</v>
      </c>
      <c r="G580" s="47" t="s">
        <v>12</v>
      </c>
      <c r="H580" s="103">
        <v>13798</v>
      </c>
      <c r="I580" s="67"/>
      <c r="K580" s="170"/>
    </row>
    <row r="581" spans="1:11" s="68" customFormat="1" ht="12.75" customHeight="1" x14ac:dyDescent="0.25">
      <c r="A581" s="40"/>
      <c r="B581" s="56"/>
      <c r="C581" s="31"/>
      <c r="D581" s="48" t="s">
        <v>32</v>
      </c>
      <c r="E581" s="58"/>
      <c r="F581" s="59">
        <f>SUM(F582:F583)</f>
        <v>5678</v>
      </c>
      <c r="G581" s="50" t="s">
        <v>12</v>
      </c>
      <c r="H581" s="104">
        <v>13798</v>
      </c>
      <c r="I581" s="67"/>
      <c r="K581" s="170"/>
    </row>
    <row r="582" spans="1:11" s="68" customFormat="1" ht="12.75" customHeight="1" x14ac:dyDescent="0.25">
      <c r="A582" s="40"/>
      <c r="B582" s="39"/>
      <c r="C582" s="65">
        <v>3110</v>
      </c>
      <c r="D582" s="43" t="s">
        <v>386</v>
      </c>
      <c r="E582" s="60"/>
      <c r="F582" s="53">
        <v>5593</v>
      </c>
      <c r="G582" s="62" t="s">
        <v>12</v>
      </c>
      <c r="H582" s="53">
        <v>13593</v>
      </c>
      <c r="I582" s="67"/>
      <c r="K582" s="170"/>
    </row>
    <row r="583" spans="1:11" s="68" customFormat="1" ht="12.75" customHeight="1" x14ac:dyDescent="0.25">
      <c r="A583" s="40"/>
      <c r="B583" s="39"/>
      <c r="C583" s="87">
        <v>4210</v>
      </c>
      <c r="D583" s="52" t="s">
        <v>27</v>
      </c>
      <c r="E583" s="60"/>
      <c r="F583" s="53">
        <v>85</v>
      </c>
      <c r="G583" s="62" t="s">
        <v>12</v>
      </c>
      <c r="H583" s="53">
        <v>205</v>
      </c>
      <c r="I583" s="67"/>
      <c r="K583" s="170"/>
    </row>
    <row r="584" spans="1:11" s="68" customFormat="1" ht="12.75" customHeight="1" x14ac:dyDescent="0.25">
      <c r="A584" s="40"/>
      <c r="B584" s="56">
        <v>85228</v>
      </c>
      <c r="C584" s="31"/>
      <c r="D584" s="66" t="s">
        <v>414</v>
      </c>
      <c r="E584" s="70"/>
      <c r="F584" s="57">
        <f>SUM(F585)</f>
        <v>767398</v>
      </c>
      <c r="G584" s="72" t="s">
        <v>12</v>
      </c>
      <c r="H584" s="103">
        <v>2178698</v>
      </c>
      <c r="I584" s="67"/>
      <c r="K584" s="170"/>
    </row>
    <row r="585" spans="1:11" s="68" customFormat="1" ht="12.75" customHeight="1" x14ac:dyDescent="0.25">
      <c r="A585" s="40"/>
      <c r="B585" s="56"/>
      <c r="C585" s="31"/>
      <c r="D585" s="340" t="s">
        <v>375</v>
      </c>
      <c r="E585" s="58"/>
      <c r="F585" s="59">
        <f>SUM(F588)</f>
        <v>767398</v>
      </c>
      <c r="G585" s="359" t="s">
        <v>12</v>
      </c>
      <c r="H585" s="104">
        <v>2178698</v>
      </c>
      <c r="I585" s="67"/>
      <c r="K585" s="170"/>
    </row>
    <row r="586" spans="1:11" s="68" customFormat="1" ht="12.75" customHeight="1" x14ac:dyDescent="0.25">
      <c r="A586" s="40"/>
      <c r="B586" s="56"/>
      <c r="C586" s="51" t="s">
        <v>415</v>
      </c>
      <c r="D586" s="310" t="s">
        <v>167</v>
      </c>
      <c r="E586" s="60"/>
      <c r="F586" s="63"/>
      <c r="G586" s="64"/>
      <c r="H586" s="95"/>
      <c r="I586" s="67"/>
      <c r="K586" s="170"/>
    </row>
    <row r="587" spans="1:11" s="68" customFormat="1" ht="12.75" customHeight="1" x14ac:dyDescent="0.25">
      <c r="A587" s="40"/>
      <c r="B587" s="56"/>
      <c r="C587" s="51"/>
      <c r="D587" s="310" t="s">
        <v>416</v>
      </c>
      <c r="E587" s="60"/>
      <c r="F587" s="63"/>
      <c r="G587" s="64"/>
      <c r="H587" s="95"/>
      <c r="I587" s="67"/>
      <c r="K587" s="170"/>
    </row>
    <row r="588" spans="1:11" s="68" customFormat="1" ht="12.75" customHeight="1" x14ac:dyDescent="0.25">
      <c r="A588" s="40"/>
      <c r="B588" s="39"/>
      <c r="C588" s="51"/>
      <c r="D588" s="310" t="s">
        <v>417</v>
      </c>
      <c r="E588" s="60"/>
      <c r="F588" s="53">
        <v>767398</v>
      </c>
      <c r="G588" s="62" t="s">
        <v>12</v>
      </c>
      <c r="H588" s="61">
        <v>2178698</v>
      </c>
      <c r="I588" s="67"/>
      <c r="K588" s="170"/>
    </row>
    <row r="589" spans="1:11" s="68" customFormat="1" ht="25.5" customHeight="1" thickBot="1" x14ac:dyDescent="0.3">
      <c r="A589" s="62"/>
      <c r="B589" s="56"/>
      <c r="C589" s="65"/>
      <c r="D589" s="35" t="s">
        <v>95</v>
      </c>
      <c r="E589" s="36"/>
      <c r="F589" s="37">
        <f>SUM(F591,F609,F617)</f>
        <v>417021</v>
      </c>
      <c r="G589" s="37">
        <f>SUM(G591,G609,G617)</f>
        <v>138</v>
      </c>
      <c r="H589" s="37">
        <v>17413620</v>
      </c>
      <c r="I589" s="107"/>
      <c r="K589" s="170"/>
    </row>
    <row r="590" spans="1:11" s="68" customFormat="1" ht="20.25" customHeight="1" thickTop="1" x14ac:dyDescent="0.25">
      <c r="A590" s="39">
        <v>754</v>
      </c>
      <c r="B590" s="39"/>
      <c r="C590" s="40"/>
      <c r="D590" s="41" t="s">
        <v>96</v>
      </c>
      <c r="E590" s="54"/>
      <c r="F590" s="62"/>
      <c r="G590" s="61"/>
      <c r="H590" s="75"/>
      <c r="I590" s="67"/>
      <c r="K590" s="170"/>
    </row>
    <row r="591" spans="1:11" s="68" customFormat="1" ht="12.75" customHeight="1" thickBot="1" x14ac:dyDescent="0.3">
      <c r="A591" s="39"/>
      <c r="B591" s="39"/>
      <c r="C591" s="40"/>
      <c r="D591" s="41" t="s">
        <v>97</v>
      </c>
      <c r="E591" s="54"/>
      <c r="F591" s="37">
        <f>SUM(F593)</f>
        <v>232226</v>
      </c>
      <c r="G591" s="37">
        <f>SUM(G593)</f>
        <v>138</v>
      </c>
      <c r="H591" s="37">
        <v>13579830</v>
      </c>
      <c r="I591" s="67"/>
      <c r="K591" s="170"/>
    </row>
    <row r="592" spans="1:11" s="68" customFormat="1" ht="12.75" customHeight="1" thickTop="1" x14ac:dyDescent="0.25">
      <c r="A592" s="39"/>
      <c r="B592" s="56">
        <v>75411</v>
      </c>
      <c r="C592" s="31"/>
      <c r="D592" s="74" t="s">
        <v>172</v>
      </c>
      <c r="E592" s="42"/>
      <c r="F592" s="30"/>
      <c r="G592" s="30"/>
      <c r="H592" s="190"/>
      <c r="I592" s="67"/>
      <c r="K592" s="170"/>
    </row>
    <row r="593" spans="1:11" s="68" customFormat="1" ht="12.75" customHeight="1" x14ac:dyDescent="0.25">
      <c r="A593" s="39"/>
      <c r="B593" s="56"/>
      <c r="C593" s="65"/>
      <c r="D593" s="45" t="s">
        <v>173</v>
      </c>
      <c r="E593" s="70"/>
      <c r="F593" s="46">
        <f>SUM(F594)</f>
        <v>232226</v>
      </c>
      <c r="G593" s="46">
        <f>SUM(G594)</f>
        <v>138</v>
      </c>
      <c r="H593" s="46">
        <v>13579830</v>
      </c>
      <c r="I593" s="67"/>
      <c r="K593" s="170"/>
    </row>
    <row r="594" spans="1:11" s="68" customFormat="1" ht="12.75" customHeight="1" x14ac:dyDescent="0.25">
      <c r="A594" s="39"/>
      <c r="B594" s="56"/>
      <c r="C594" s="65"/>
      <c r="D594" s="73" t="s">
        <v>98</v>
      </c>
      <c r="E594" s="78"/>
      <c r="F594" s="81">
        <f>SUM(F595:F608)</f>
        <v>232226</v>
      </c>
      <c r="G594" s="81">
        <f>SUM(G595:G608)</f>
        <v>138</v>
      </c>
      <c r="H594" s="81">
        <v>13579830</v>
      </c>
      <c r="I594" s="67"/>
      <c r="K594" s="170"/>
    </row>
    <row r="595" spans="1:11" s="68" customFormat="1" ht="12.75" customHeight="1" x14ac:dyDescent="0.25">
      <c r="A595" s="39"/>
      <c r="B595" s="56"/>
      <c r="C595" s="65">
        <v>3070</v>
      </c>
      <c r="D595" s="43" t="s">
        <v>418</v>
      </c>
      <c r="E595" s="164"/>
      <c r="F595" s="75"/>
      <c r="G595" s="75"/>
      <c r="H595" s="75"/>
      <c r="I595" s="67"/>
      <c r="K595" s="170"/>
    </row>
    <row r="596" spans="1:11" s="68" customFormat="1" ht="12.75" customHeight="1" x14ac:dyDescent="0.25">
      <c r="A596" s="39"/>
      <c r="B596" s="56"/>
      <c r="C596" s="65"/>
      <c r="D596" s="43" t="s">
        <v>419</v>
      </c>
      <c r="E596" s="164"/>
      <c r="F596" s="75">
        <v>20358</v>
      </c>
      <c r="G596" s="62" t="s">
        <v>12</v>
      </c>
      <c r="H596" s="75">
        <v>553471</v>
      </c>
      <c r="I596" s="67"/>
      <c r="K596" s="170"/>
    </row>
    <row r="597" spans="1:11" s="68" customFormat="1" ht="12.75" customHeight="1" x14ac:dyDescent="0.25">
      <c r="A597" s="39"/>
      <c r="B597" s="56"/>
      <c r="C597" s="65">
        <v>4050</v>
      </c>
      <c r="D597" s="191" t="s">
        <v>174</v>
      </c>
      <c r="E597" s="164"/>
      <c r="F597" s="62" t="s">
        <v>12</v>
      </c>
      <c r="G597" s="61">
        <v>138</v>
      </c>
      <c r="H597" s="75">
        <v>9464954</v>
      </c>
      <c r="I597" s="67"/>
      <c r="K597" s="170"/>
    </row>
    <row r="598" spans="1:11" s="68" customFormat="1" ht="12.75" customHeight="1" x14ac:dyDescent="0.25">
      <c r="A598" s="39"/>
      <c r="B598" s="56"/>
      <c r="C598" s="65">
        <v>4060</v>
      </c>
      <c r="D598" s="192" t="s">
        <v>175</v>
      </c>
      <c r="E598" s="164"/>
      <c r="F598" s="61"/>
      <c r="G598" s="62"/>
      <c r="H598" s="75"/>
      <c r="I598" s="67"/>
      <c r="K598" s="170"/>
    </row>
    <row r="599" spans="1:11" s="68" customFormat="1" ht="12.75" customHeight="1" x14ac:dyDescent="0.25">
      <c r="A599" s="39"/>
      <c r="B599" s="56"/>
      <c r="C599" s="65"/>
      <c r="D599" s="192" t="s">
        <v>176</v>
      </c>
      <c r="E599" s="164"/>
      <c r="F599" s="61">
        <v>138</v>
      </c>
      <c r="G599" s="62" t="s">
        <v>12</v>
      </c>
      <c r="H599" s="75">
        <v>259809</v>
      </c>
      <c r="I599" s="67"/>
      <c r="K599" s="170"/>
    </row>
    <row r="600" spans="1:11" s="68" customFormat="1" ht="12.75" customHeight="1" x14ac:dyDescent="0.25">
      <c r="A600" s="39"/>
      <c r="B600" s="56"/>
      <c r="C600" s="31" t="s">
        <v>420</v>
      </c>
      <c r="D600" s="74" t="s">
        <v>421</v>
      </c>
      <c r="E600" s="164"/>
      <c r="F600" s="61"/>
      <c r="G600" s="62"/>
      <c r="H600" s="75"/>
      <c r="I600" s="67"/>
      <c r="K600" s="170"/>
    </row>
    <row r="601" spans="1:11" s="68" customFormat="1" ht="12.75" customHeight="1" x14ac:dyDescent="0.25">
      <c r="A601" s="39"/>
      <c r="B601" s="56"/>
      <c r="C601" s="31"/>
      <c r="D601" s="74" t="s">
        <v>422</v>
      </c>
      <c r="E601" s="164"/>
      <c r="F601" s="61"/>
      <c r="G601" s="62"/>
      <c r="H601" s="75"/>
      <c r="I601" s="67"/>
      <c r="K601" s="170"/>
    </row>
    <row r="602" spans="1:11" s="68" customFormat="1" ht="12.75" customHeight="1" x14ac:dyDescent="0.25">
      <c r="A602" s="39"/>
      <c r="B602" s="56"/>
      <c r="C602" s="31"/>
      <c r="D602" s="74" t="s">
        <v>423</v>
      </c>
      <c r="E602" s="164"/>
      <c r="F602" s="61">
        <v>49049</v>
      </c>
      <c r="G602" s="62" t="s">
        <v>12</v>
      </c>
      <c r="H602" s="75">
        <v>261438</v>
      </c>
      <c r="I602" s="67"/>
      <c r="K602" s="170"/>
    </row>
    <row r="603" spans="1:11" s="68" customFormat="1" ht="12.75" customHeight="1" x14ac:dyDescent="0.25">
      <c r="A603" s="39"/>
      <c r="B603" s="56"/>
      <c r="C603" s="87">
        <v>4180</v>
      </c>
      <c r="D603" s="69" t="s">
        <v>424</v>
      </c>
      <c r="E603" s="164"/>
      <c r="F603" s="61"/>
      <c r="G603" s="62"/>
      <c r="H603" s="75"/>
      <c r="I603" s="67"/>
      <c r="K603" s="170"/>
    </row>
    <row r="604" spans="1:11" s="68" customFormat="1" ht="12.75" customHeight="1" x14ac:dyDescent="0.25">
      <c r="A604" s="39"/>
      <c r="B604" s="56"/>
      <c r="C604" s="87"/>
      <c r="D604" s="360" t="s">
        <v>425</v>
      </c>
      <c r="E604" s="164"/>
      <c r="F604" s="61">
        <v>30681</v>
      </c>
      <c r="G604" s="62" t="s">
        <v>12</v>
      </c>
      <c r="H604" s="75">
        <v>1353491</v>
      </c>
      <c r="I604" s="67"/>
      <c r="K604" s="170"/>
    </row>
    <row r="605" spans="1:11" s="68" customFormat="1" ht="12.75" customHeight="1" x14ac:dyDescent="0.25">
      <c r="A605" s="85"/>
      <c r="B605" s="98"/>
      <c r="C605" s="361" t="s">
        <v>26</v>
      </c>
      <c r="D605" s="161" t="s">
        <v>27</v>
      </c>
      <c r="E605" s="193"/>
      <c r="F605" s="71">
        <v>25000</v>
      </c>
      <c r="G605" s="72" t="s">
        <v>12</v>
      </c>
      <c r="H605" s="103">
        <v>168997</v>
      </c>
      <c r="I605" s="67"/>
      <c r="K605" s="170"/>
    </row>
    <row r="606" spans="1:11" s="68" customFormat="1" ht="12.75" customHeight="1" x14ac:dyDescent="0.25">
      <c r="A606" s="39"/>
      <c r="B606" s="56"/>
      <c r="C606" s="65">
        <v>4260</v>
      </c>
      <c r="D606" s="43" t="s">
        <v>28</v>
      </c>
      <c r="E606" s="164"/>
      <c r="F606" s="61">
        <v>25000</v>
      </c>
      <c r="G606" s="62" t="s">
        <v>12</v>
      </c>
      <c r="H606" s="75">
        <v>174000</v>
      </c>
      <c r="I606" s="67"/>
      <c r="K606" s="170"/>
    </row>
    <row r="607" spans="1:11" s="68" customFormat="1" ht="12.75" customHeight="1" x14ac:dyDescent="0.25">
      <c r="A607" s="39"/>
      <c r="B607" s="56"/>
      <c r="C607" s="65">
        <v>4270</v>
      </c>
      <c r="D607" s="43" t="s">
        <v>111</v>
      </c>
      <c r="E607" s="164"/>
      <c r="F607" s="61">
        <v>22000</v>
      </c>
      <c r="G607" s="62" t="s">
        <v>12</v>
      </c>
      <c r="H607" s="75">
        <v>37000</v>
      </c>
      <c r="I607" s="67"/>
      <c r="K607" s="170"/>
    </row>
    <row r="608" spans="1:11" s="68" customFormat="1" ht="12.75" customHeight="1" x14ac:dyDescent="0.25">
      <c r="A608" s="39"/>
      <c r="B608" s="56"/>
      <c r="C608" s="65">
        <v>4300</v>
      </c>
      <c r="D608" s="43" t="s">
        <v>29</v>
      </c>
      <c r="E608" s="164"/>
      <c r="F608" s="61">
        <v>60000</v>
      </c>
      <c r="G608" s="62" t="s">
        <v>12</v>
      </c>
      <c r="H608" s="75">
        <v>180214</v>
      </c>
      <c r="I608" s="67"/>
      <c r="K608" s="170"/>
    </row>
    <row r="609" spans="1:11" s="68" customFormat="1" ht="12.75" customHeight="1" thickBot="1" x14ac:dyDescent="0.3">
      <c r="A609" s="23">
        <v>801</v>
      </c>
      <c r="B609" s="39"/>
      <c r="C609" s="40"/>
      <c r="D609" s="41" t="s">
        <v>13</v>
      </c>
      <c r="E609" s="54"/>
      <c r="F609" s="55">
        <f>SUM(F612)</f>
        <v>4795</v>
      </c>
      <c r="G609" s="38" t="s">
        <v>12</v>
      </c>
      <c r="H609" s="37">
        <v>51119</v>
      </c>
      <c r="I609" s="67"/>
      <c r="K609" s="170"/>
    </row>
    <row r="610" spans="1:11" s="68" customFormat="1" ht="12.75" customHeight="1" thickTop="1" x14ac:dyDescent="0.25">
      <c r="A610" s="23"/>
      <c r="B610" s="56">
        <v>80153</v>
      </c>
      <c r="C610" s="51"/>
      <c r="D610" s="52" t="s">
        <v>128</v>
      </c>
      <c r="E610" s="89"/>
      <c r="F610" s="61"/>
      <c r="G610" s="62"/>
      <c r="H610" s="75"/>
      <c r="I610" s="67"/>
      <c r="K610" s="170"/>
    </row>
    <row r="611" spans="1:11" s="68" customFormat="1" ht="12.75" customHeight="1" x14ac:dyDescent="0.25">
      <c r="A611" s="23"/>
      <c r="B611" s="56"/>
      <c r="C611" s="51"/>
      <c r="D611" s="52" t="s">
        <v>129</v>
      </c>
      <c r="E611" s="89"/>
      <c r="F611" s="61"/>
      <c r="G611" s="62"/>
      <c r="H611" s="75"/>
      <c r="I611" s="67"/>
      <c r="K611" s="170"/>
    </row>
    <row r="612" spans="1:11" s="68" customFormat="1" ht="12.75" customHeight="1" x14ac:dyDescent="0.25">
      <c r="A612" s="23"/>
      <c r="B612" s="56"/>
      <c r="C612" s="31"/>
      <c r="D612" s="45" t="s">
        <v>130</v>
      </c>
      <c r="E612" s="70"/>
      <c r="F612" s="71">
        <f>SUM(F613,F615)</f>
        <v>4795</v>
      </c>
      <c r="G612" s="47" t="s">
        <v>12</v>
      </c>
      <c r="H612" s="46">
        <v>51119</v>
      </c>
      <c r="I612" s="67"/>
      <c r="K612" s="170"/>
    </row>
    <row r="613" spans="1:11" s="68" customFormat="1" ht="12.75" customHeight="1" x14ac:dyDescent="0.25">
      <c r="A613" s="39"/>
      <c r="B613" s="65"/>
      <c r="C613" s="31"/>
      <c r="D613" s="48" t="s">
        <v>166</v>
      </c>
      <c r="E613" s="58"/>
      <c r="F613" s="59">
        <f>SUM(F614:F614)</f>
        <v>47</v>
      </c>
      <c r="G613" s="50" t="s">
        <v>12</v>
      </c>
      <c r="H613" s="49">
        <v>506</v>
      </c>
      <c r="I613" s="67"/>
      <c r="K613" s="170"/>
    </row>
    <row r="614" spans="1:11" s="68" customFormat="1" ht="12.75" customHeight="1" x14ac:dyDescent="0.25">
      <c r="A614" s="39"/>
      <c r="B614" s="65"/>
      <c r="C614" s="51" t="s">
        <v>26</v>
      </c>
      <c r="D614" s="52" t="s">
        <v>27</v>
      </c>
      <c r="E614" s="183"/>
      <c r="F614" s="61">
        <v>47</v>
      </c>
      <c r="G614" s="62" t="s">
        <v>12</v>
      </c>
      <c r="H614" s="61">
        <v>506</v>
      </c>
      <c r="I614" s="67"/>
      <c r="K614" s="170"/>
    </row>
    <row r="615" spans="1:11" s="68" customFormat="1" ht="12.75" customHeight="1" x14ac:dyDescent="0.25">
      <c r="A615" s="39"/>
      <c r="B615" s="65"/>
      <c r="C615" s="31"/>
      <c r="D615" s="48" t="s">
        <v>15</v>
      </c>
      <c r="E615" s="58"/>
      <c r="F615" s="59">
        <f>SUM(F616:F616)</f>
        <v>4748</v>
      </c>
      <c r="G615" s="50" t="s">
        <v>12</v>
      </c>
      <c r="H615" s="49">
        <v>50613</v>
      </c>
      <c r="I615" s="67"/>
      <c r="K615" s="170"/>
    </row>
    <row r="616" spans="1:11" s="68" customFormat="1" ht="12.75" customHeight="1" x14ac:dyDescent="0.25">
      <c r="A616" s="39"/>
      <c r="B616" s="65"/>
      <c r="C616" s="65">
        <v>4240</v>
      </c>
      <c r="D616" s="43" t="s">
        <v>91</v>
      </c>
      <c r="E616" s="86"/>
      <c r="F616" s="61">
        <v>4748</v>
      </c>
      <c r="G616" s="62" t="s">
        <v>12</v>
      </c>
      <c r="H616" s="61">
        <v>50613</v>
      </c>
      <c r="I616" s="67"/>
      <c r="K616" s="170"/>
    </row>
    <row r="617" spans="1:11" s="68" customFormat="1" ht="12.75" customHeight="1" thickBot="1" x14ac:dyDescent="0.3">
      <c r="A617" s="39">
        <v>853</v>
      </c>
      <c r="B617" s="39"/>
      <c r="C617" s="40"/>
      <c r="D617" s="41" t="s">
        <v>341</v>
      </c>
      <c r="E617" s="54"/>
      <c r="F617" s="37">
        <f>SUM(F618)</f>
        <v>180000</v>
      </c>
      <c r="G617" s="38" t="s">
        <v>12</v>
      </c>
      <c r="H617" s="37">
        <v>442948</v>
      </c>
      <c r="I617" s="67"/>
      <c r="K617" s="170"/>
    </row>
    <row r="618" spans="1:11" s="68" customFormat="1" ht="12.75" customHeight="1" thickTop="1" x14ac:dyDescent="0.25">
      <c r="A618" s="323"/>
      <c r="B618" s="56">
        <v>85321</v>
      </c>
      <c r="C618" s="40"/>
      <c r="D618" s="102" t="s">
        <v>342</v>
      </c>
      <c r="E618" s="317"/>
      <c r="F618" s="57">
        <f>SUM(F619,F625)</f>
        <v>180000</v>
      </c>
      <c r="G618" s="47" t="s">
        <v>12</v>
      </c>
      <c r="H618" s="46">
        <v>435523</v>
      </c>
      <c r="I618" s="67"/>
      <c r="K618" s="170"/>
    </row>
    <row r="619" spans="1:11" s="68" customFormat="1" ht="12.75" customHeight="1" x14ac:dyDescent="0.25">
      <c r="A619" s="40"/>
      <c r="B619" s="56"/>
      <c r="C619" s="40"/>
      <c r="D619" s="48" t="s">
        <v>409</v>
      </c>
      <c r="E619" s="58"/>
      <c r="F619" s="59">
        <f>SUM(F620:F624)</f>
        <v>125670</v>
      </c>
      <c r="G619" s="50" t="s">
        <v>12</v>
      </c>
      <c r="H619" s="49">
        <v>253623</v>
      </c>
      <c r="I619" s="67"/>
      <c r="K619" s="170"/>
    </row>
    <row r="620" spans="1:11" s="68" customFormat="1" ht="12.75" customHeight="1" x14ac:dyDescent="0.25">
      <c r="A620" s="40"/>
      <c r="B620" s="56"/>
      <c r="C620" s="65">
        <v>4010</v>
      </c>
      <c r="D620" s="43" t="s">
        <v>33</v>
      </c>
      <c r="E620" s="60"/>
      <c r="F620" s="61">
        <v>96764</v>
      </c>
      <c r="G620" s="62" t="s">
        <v>12</v>
      </c>
      <c r="H620" s="75">
        <v>193267</v>
      </c>
      <c r="I620" s="67"/>
      <c r="K620" s="170"/>
    </row>
    <row r="621" spans="1:11" s="68" customFormat="1" ht="12.75" customHeight="1" x14ac:dyDescent="0.25">
      <c r="A621" s="40"/>
      <c r="B621" s="56"/>
      <c r="C621" s="65">
        <v>4110</v>
      </c>
      <c r="D621" s="43" t="s">
        <v>110</v>
      </c>
      <c r="E621" s="60"/>
      <c r="F621" s="61">
        <v>16546</v>
      </c>
      <c r="G621" s="62" t="s">
        <v>12</v>
      </c>
      <c r="H621" s="75">
        <v>34151</v>
      </c>
      <c r="I621" s="67"/>
      <c r="K621" s="170"/>
    </row>
    <row r="622" spans="1:11" s="68" customFormat="1" ht="12.75" customHeight="1" x14ac:dyDescent="0.25">
      <c r="A622" s="40"/>
      <c r="B622" s="56"/>
      <c r="C622" s="65">
        <v>4120</v>
      </c>
      <c r="D622" s="43" t="s">
        <v>35</v>
      </c>
      <c r="E622" s="60"/>
      <c r="F622" s="61"/>
      <c r="G622" s="62"/>
      <c r="H622" s="75"/>
      <c r="I622" s="67"/>
      <c r="K622" s="170"/>
    </row>
    <row r="623" spans="1:11" s="68" customFormat="1" ht="12.75" customHeight="1" x14ac:dyDescent="0.25">
      <c r="A623" s="40"/>
      <c r="B623" s="56"/>
      <c r="C623" s="65"/>
      <c r="D623" s="43" t="s">
        <v>36</v>
      </c>
      <c r="E623" s="60"/>
      <c r="F623" s="61">
        <v>2360</v>
      </c>
      <c r="G623" s="62" t="s">
        <v>12</v>
      </c>
      <c r="H623" s="75">
        <v>4869</v>
      </c>
      <c r="I623" s="67"/>
      <c r="K623" s="170"/>
    </row>
    <row r="624" spans="1:11" s="68" customFormat="1" ht="12.75" customHeight="1" x14ac:dyDescent="0.25">
      <c r="A624" s="40"/>
      <c r="B624" s="56"/>
      <c r="C624" s="51" t="s">
        <v>26</v>
      </c>
      <c r="D624" s="52" t="s">
        <v>27</v>
      </c>
      <c r="E624" s="60"/>
      <c r="F624" s="61">
        <v>10000</v>
      </c>
      <c r="G624" s="62" t="s">
        <v>12</v>
      </c>
      <c r="H624" s="75">
        <v>10423</v>
      </c>
      <c r="I624" s="67"/>
      <c r="K624" s="170"/>
    </row>
    <row r="625" spans="1:11" s="68" customFormat="1" ht="12.75" customHeight="1" x14ac:dyDescent="0.25">
      <c r="A625" s="39"/>
      <c r="B625" s="65"/>
      <c r="C625" s="40"/>
      <c r="D625" s="48" t="s">
        <v>426</v>
      </c>
      <c r="E625" s="58"/>
      <c r="F625" s="59">
        <f>SUM(F626:F631)</f>
        <v>54330</v>
      </c>
      <c r="G625" s="50" t="s">
        <v>12</v>
      </c>
      <c r="H625" s="49">
        <v>181900</v>
      </c>
      <c r="I625" s="67"/>
      <c r="K625" s="170"/>
    </row>
    <row r="626" spans="1:11" s="68" customFormat="1" ht="12.75" customHeight="1" x14ac:dyDescent="0.25">
      <c r="A626" s="39"/>
      <c r="B626" s="65"/>
      <c r="C626" s="65">
        <v>4110</v>
      </c>
      <c r="D626" s="43" t="s">
        <v>110</v>
      </c>
      <c r="E626" s="60"/>
      <c r="F626" s="61">
        <v>2000</v>
      </c>
      <c r="G626" s="62" t="s">
        <v>12</v>
      </c>
      <c r="H626" s="75">
        <v>8426</v>
      </c>
      <c r="I626" s="67"/>
      <c r="K626" s="170"/>
    </row>
    <row r="627" spans="1:11" s="68" customFormat="1" ht="12.75" customHeight="1" x14ac:dyDescent="0.25">
      <c r="A627" s="39"/>
      <c r="B627" s="65"/>
      <c r="C627" s="65">
        <v>4120</v>
      </c>
      <c r="D627" s="43" t="s">
        <v>35</v>
      </c>
      <c r="E627" s="60"/>
      <c r="F627" s="61"/>
      <c r="G627" s="62"/>
      <c r="H627" s="75"/>
      <c r="I627" s="67"/>
      <c r="K627" s="170"/>
    </row>
    <row r="628" spans="1:11" s="68" customFormat="1" ht="12.75" customHeight="1" x14ac:dyDescent="0.25">
      <c r="A628" s="39"/>
      <c r="B628" s="65"/>
      <c r="C628" s="65"/>
      <c r="D628" s="43" t="s">
        <v>36</v>
      </c>
      <c r="E628" s="60"/>
      <c r="F628" s="61">
        <v>130</v>
      </c>
      <c r="G628" s="62" t="s">
        <v>12</v>
      </c>
      <c r="H628" s="75">
        <v>317</v>
      </c>
      <c r="I628" s="67"/>
      <c r="K628" s="170"/>
    </row>
    <row r="629" spans="1:11" s="68" customFormat="1" ht="12.75" customHeight="1" x14ac:dyDescent="0.25">
      <c r="A629" s="39"/>
      <c r="B629" s="65"/>
      <c r="C629" s="100">
        <v>4170</v>
      </c>
      <c r="D629" s="101" t="s">
        <v>30</v>
      </c>
      <c r="E629" s="42"/>
      <c r="F629" s="61">
        <v>15700</v>
      </c>
      <c r="G629" s="44" t="s">
        <v>12</v>
      </c>
      <c r="H629" s="61">
        <v>75974</v>
      </c>
      <c r="I629" s="67"/>
      <c r="K629" s="170"/>
    </row>
    <row r="630" spans="1:11" s="68" customFormat="1" ht="12.75" customHeight="1" x14ac:dyDescent="0.25">
      <c r="A630" s="39"/>
      <c r="B630" s="65"/>
      <c r="C630" s="51" t="s">
        <v>26</v>
      </c>
      <c r="D630" s="52" t="s">
        <v>27</v>
      </c>
      <c r="E630" s="60"/>
      <c r="F630" s="61">
        <v>10000</v>
      </c>
      <c r="G630" s="62" t="s">
        <v>12</v>
      </c>
      <c r="H630" s="61">
        <v>10000</v>
      </c>
      <c r="I630" s="67"/>
      <c r="K630" s="170"/>
    </row>
    <row r="631" spans="1:11" s="68" customFormat="1" ht="12.75" customHeight="1" x14ac:dyDescent="0.25">
      <c r="A631" s="39"/>
      <c r="B631" s="65"/>
      <c r="C631" s="65">
        <v>4300</v>
      </c>
      <c r="D631" s="43" t="s">
        <v>29</v>
      </c>
      <c r="E631" s="42"/>
      <c r="F631" s="61">
        <v>26500</v>
      </c>
      <c r="G631" s="44" t="s">
        <v>12</v>
      </c>
      <c r="H631" s="61">
        <v>87183</v>
      </c>
      <c r="I631" s="67"/>
      <c r="K631" s="170"/>
    </row>
    <row r="632" spans="1:11" ht="2.25" customHeight="1" x14ac:dyDescent="0.25">
      <c r="A632" s="108"/>
      <c r="B632" s="108"/>
      <c r="C632" s="109"/>
      <c r="D632" s="110"/>
      <c r="E632" s="106"/>
      <c r="F632" s="46"/>
      <c r="G632" s="46"/>
      <c r="H632" s="98"/>
    </row>
    <row r="633" spans="1:11" ht="12.6" customHeight="1" x14ac:dyDescent="0.25"/>
    <row r="634" spans="1:11" ht="12.6" customHeight="1" x14ac:dyDescent="0.25"/>
    <row r="635" spans="1:11" ht="12.6" customHeight="1" x14ac:dyDescent="0.25"/>
    <row r="636" spans="1:11" ht="12.6" customHeight="1" x14ac:dyDescent="0.25"/>
    <row r="637" spans="1:11" ht="12.6" customHeight="1" x14ac:dyDescent="0.25"/>
    <row r="638" spans="1:11" ht="12.6" customHeight="1" x14ac:dyDescent="0.25"/>
    <row r="639" spans="1:11" ht="12.6" customHeight="1" x14ac:dyDescent="0.25"/>
    <row r="640" spans="1:11" ht="12.6" customHeight="1" x14ac:dyDescent="0.25"/>
    <row r="641" ht="12.6" customHeight="1" x14ac:dyDescent="0.25"/>
    <row r="642" ht="12.6" customHeight="1" x14ac:dyDescent="0.25"/>
    <row r="643" ht="12.6" customHeight="1" x14ac:dyDescent="0.25"/>
    <row r="644" ht="12.6" customHeight="1" x14ac:dyDescent="0.25"/>
    <row r="645" ht="12.6" customHeight="1" x14ac:dyDescent="0.25"/>
    <row r="646" ht="12.6" customHeight="1" x14ac:dyDescent="0.25"/>
    <row r="647" ht="12.6" customHeight="1" x14ac:dyDescent="0.25"/>
    <row r="648" ht="12.6" customHeight="1" x14ac:dyDescent="0.25"/>
    <row r="649" ht="12.6" customHeight="1" x14ac:dyDescent="0.25"/>
    <row r="650" ht="12.6" customHeight="1" x14ac:dyDescent="0.25"/>
    <row r="651" ht="12.6" customHeight="1" x14ac:dyDescent="0.25"/>
    <row r="652" ht="12.6" customHeight="1" x14ac:dyDescent="0.25"/>
    <row r="653" ht="12.6" customHeight="1" x14ac:dyDescent="0.25"/>
    <row r="654" ht="12.6" customHeight="1" x14ac:dyDescent="0.25"/>
    <row r="655" ht="12.6" customHeight="1" x14ac:dyDescent="0.25"/>
    <row r="656" ht="12.6" customHeight="1" x14ac:dyDescent="0.25"/>
    <row r="657" ht="12.6" customHeight="1" x14ac:dyDescent="0.25"/>
    <row r="658" ht="12.6" customHeight="1" x14ac:dyDescent="0.25"/>
    <row r="659" ht="12.6" customHeight="1" x14ac:dyDescent="0.25"/>
    <row r="660" ht="12.6" customHeight="1" x14ac:dyDescent="0.25"/>
    <row r="661" ht="12.6" customHeight="1" x14ac:dyDescent="0.25"/>
    <row r="662" ht="12.6" customHeight="1" x14ac:dyDescent="0.25"/>
    <row r="663" ht="12.6" customHeight="1" x14ac:dyDescent="0.25"/>
    <row r="664" ht="12.6" customHeight="1" x14ac:dyDescent="0.25"/>
    <row r="665" ht="12.6" customHeight="1" x14ac:dyDescent="0.25"/>
    <row r="666" ht="12.6" customHeight="1" x14ac:dyDescent="0.25"/>
    <row r="667" ht="12.6" customHeight="1" x14ac:dyDescent="0.25"/>
    <row r="668" ht="12.6" customHeight="1" x14ac:dyDescent="0.25"/>
    <row r="669" ht="12.6" customHeight="1" x14ac:dyDescent="0.25"/>
    <row r="670" ht="12.6" customHeight="1" x14ac:dyDescent="0.25"/>
    <row r="671" ht="12.2" customHeight="1" x14ac:dyDescent="0.25"/>
    <row r="672" ht="12.2" customHeight="1" x14ac:dyDescent="0.25"/>
    <row r="673" ht="12.2" customHeight="1" x14ac:dyDescent="0.25"/>
    <row r="674" ht="12.95" customHeight="1" x14ac:dyDescent="0.25"/>
    <row r="675" ht="12.95" customHeight="1" x14ac:dyDescent="0.25"/>
    <row r="676" ht="12.95" customHeight="1" x14ac:dyDescent="0.25"/>
    <row r="677" ht="12.95" customHeight="1" x14ac:dyDescent="0.25"/>
    <row r="678" ht="12.95" customHeight="1" x14ac:dyDescent="0.25"/>
    <row r="679" ht="12.95" customHeight="1" x14ac:dyDescent="0.25"/>
    <row r="680" ht="12.95" customHeight="1" x14ac:dyDescent="0.25"/>
    <row r="681" ht="12.95" customHeight="1" x14ac:dyDescent="0.25"/>
    <row r="682" ht="12.95" customHeight="1" x14ac:dyDescent="0.25"/>
    <row r="683" ht="12.95" customHeight="1" x14ac:dyDescent="0.25"/>
    <row r="684" ht="12.95" customHeight="1" x14ac:dyDescent="0.25"/>
    <row r="685" ht="12.95" customHeight="1" x14ac:dyDescent="0.25"/>
    <row r="686" ht="12.95" customHeight="1" x14ac:dyDescent="0.25"/>
    <row r="687" ht="12.95" customHeight="1" x14ac:dyDescent="0.25"/>
    <row r="688" ht="12.95" customHeight="1" x14ac:dyDescent="0.25"/>
    <row r="689" ht="12.95" customHeight="1" x14ac:dyDescent="0.25"/>
    <row r="690" ht="12.95" customHeight="1" x14ac:dyDescent="0.25"/>
    <row r="691" ht="12.95" customHeight="1" x14ac:dyDescent="0.25"/>
    <row r="692" ht="12.95" customHeight="1" x14ac:dyDescent="0.25"/>
    <row r="693" ht="12.95" customHeight="1" x14ac:dyDescent="0.25"/>
    <row r="694" ht="12.95" customHeight="1" x14ac:dyDescent="0.25"/>
    <row r="695" ht="12.95" customHeight="1" x14ac:dyDescent="0.25"/>
    <row r="696" ht="12.95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95" customHeight="1" x14ac:dyDescent="0.25"/>
    <row r="707" ht="12.95" customHeight="1" x14ac:dyDescent="0.25"/>
    <row r="708" ht="12.95" customHeight="1" x14ac:dyDescent="0.25"/>
    <row r="709" ht="12.95" customHeight="1" x14ac:dyDescent="0.25"/>
    <row r="710" ht="12.95" customHeight="1" x14ac:dyDescent="0.25"/>
    <row r="711" ht="12.95" customHeight="1" x14ac:dyDescent="0.25"/>
    <row r="712" ht="12.95" customHeight="1" x14ac:dyDescent="0.25"/>
    <row r="713" ht="12.95" customHeight="1" x14ac:dyDescent="0.25"/>
    <row r="714" ht="12.95" customHeight="1" x14ac:dyDescent="0.25"/>
    <row r="715" ht="12.95" customHeight="1" x14ac:dyDescent="0.25"/>
    <row r="716" ht="12.95" customHeight="1" x14ac:dyDescent="0.25"/>
    <row r="717" ht="12.95" customHeight="1" x14ac:dyDescent="0.25"/>
    <row r="718" ht="12.95" customHeight="1" x14ac:dyDescent="0.25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95" customHeight="1" x14ac:dyDescent="0.25"/>
    <row r="732" ht="12.95" customHeight="1" x14ac:dyDescent="0.25"/>
    <row r="733" ht="12.95" customHeight="1" x14ac:dyDescent="0.25"/>
    <row r="734" ht="12.95" customHeight="1" x14ac:dyDescent="0.25"/>
    <row r="735" ht="12.95" customHeight="1" x14ac:dyDescent="0.25"/>
    <row r="736" ht="12.95" customHeight="1" x14ac:dyDescent="0.25"/>
    <row r="737" ht="12.95" customHeight="1" x14ac:dyDescent="0.25"/>
    <row r="738" ht="12.95" customHeight="1" x14ac:dyDescent="0.25"/>
    <row r="739" ht="12.95" customHeight="1" x14ac:dyDescent="0.25"/>
    <row r="740" ht="12.95" customHeight="1" x14ac:dyDescent="0.25"/>
    <row r="741" ht="12.95" customHeight="1" x14ac:dyDescent="0.25"/>
    <row r="742" ht="12.95" customHeight="1" x14ac:dyDescent="0.25"/>
    <row r="743" ht="12.95" customHeight="1" x14ac:dyDescent="0.25"/>
    <row r="744" ht="12.95" customHeight="1" x14ac:dyDescent="0.25"/>
    <row r="745" ht="12.95" customHeight="1" x14ac:dyDescent="0.25"/>
    <row r="746" ht="12.95" customHeight="1" x14ac:dyDescent="0.25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8" manualBreakCount="8">
    <brk id="54" max="16383" man="1"/>
    <brk id="161" max="16383" man="1"/>
    <brk id="217" max="16383" man="1"/>
    <brk id="274" max="16383" man="1"/>
    <brk id="330" max="16383" man="1"/>
    <brk id="384" max="16383" man="1"/>
    <brk id="440" max="16383" man="1"/>
    <brk id="4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="120" zoomScaleNormal="120" workbookViewId="0">
      <selection activeCell="G2" sqref="G2:G4"/>
    </sheetView>
  </sheetViews>
  <sheetFormatPr defaultColWidth="10.28515625" defaultRowHeight="11.25" x14ac:dyDescent="0.2"/>
  <cols>
    <col min="1" max="1" width="6.42578125" style="3" customWidth="1"/>
    <col min="2" max="2" width="59.5703125" style="3" customWidth="1"/>
    <col min="3" max="3" width="12.140625" style="3" customWidth="1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9" ht="14.25" x14ac:dyDescent="0.2">
      <c r="A1" s="111"/>
      <c r="C1" s="2"/>
      <c r="D1" s="2"/>
      <c r="E1" s="2"/>
      <c r="F1" s="2"/>
      <c r="G1" s="2" t="s">
        <v>76</v>
      </c>
      <c r="H1" s="2"/>
    </row>
    <row r="2" spans="1:9" x14ac:dyDescent="0.2">
      <c r="C2" s="2"/>
      <c r="D2" s="2"/>
      <c r="E2" s="2"/>
      <c r="F2" s="2"/>
      <c r="G2" s="2" t="s">
        <v>302</v>
      </c>
      <c r="H2" s="2"/>
    </row>
    <row r="3" spans="1:9" x14ac:dyDescent="0.2">
      <c r="C3" s="2"/>
      <c r="D3" s="2"/>
      <c r="E3" s="2"/>
      <c r="F3" s="2"/>
      <c r="G3" s="2" t="s">
        <v>287</v>
      </c>
      <c r="H3" s="2"/>
    </row>
    <row r="4" spans="1:9" x14ac:dyDescent="0.2">
      <c r="B4" s="2"/>
      <c r="C4" s="5"/>
      <c r="D4" s="2"/>
      <c r="E4" s="5"/>
      <c r="F4" s="2"/>
      <c r="G4" s="5" t="s">
        <v>303</v>
      </c>
      <c r="H4" s="2"/>
    </row>
    <row r="5" spans="1:9" x14ac:dyDescent="0.2">
      <c r="B5" s="2"/>
      <c r="C5" s="5"/>
      <c r="D5" s="2"/>
      <c r="E5" s="5"/>
      <c r="F5" s="2"/>
      <c r="G5" s="5"/>
      <c r="H5" s="2"/>
    </row>
    <row r="6" spans="1:9" x14ac:dyDescent="0.2">
      <c r="B6" s="2"/>
      <c r="C6" s="5"/>
      <c r="D6" s="2"/>
      <c r="E6" s="5"/>
      <c r="F6" s="2"/>
      <c r="G6" s="2"/>
      <c r="H6" s="2"/>
    </row>
    <row r="7" spans="1:9" ht="12.75" x14ac:dyDescent="0.2">
      <c r="A7" s="112" t="s">
        <v>40</v>
      </c>
      <c r="B7" s="112"/>
      <c r="C7" s="112"/>
      <c r="D7" s="112"/>
      <c r="E7" s="112"/>
      <c r="F7" s="112"/>
      <c r="G7" s="112"/>
      <c r="H7" s="112"/>
      <c r="I7" s="112"/>
    </row>
    <row r="8" spans="1:9" ht="12.75" x14ac:dyDescent="0.2">
      <c r="A8" s="113"/>
      <c r="B8" s="113"/>
      <c r="C8" s="113"/>
      <c r="D8" s="113"/>
      <c r="E8" s="113"/>
      <c r="F8" s="113"/>
      <c r="G8" s="113"/>
      <c r="H8" s="113"/>
      <c r="I8" s="113"/>
    </row>
    <row r="9" spans="1:9" x14ac:dyDescent="0.2">
      <c r="I9" s="3" t="s">
        <v>2</v>
      </c>
    </row>
    <row r="10" spans="1:9" ht="22.5" x14ac:dyDescent="0.2">
      <c r="A10" s="114"/>
      <c r="B10" s="114"/>
      <c r="C10" s="115" t="s">
        <v>41</v>
      </c>
      <c r="D10" s="116" t="s">
        <v>42</v>
      </c>
      <c r="E10" s="117" t="s">
        <v>43</v>
      </c>
      <c r="F10" s="118"/>
      <c r="G10" s="117"/>
      <c r="H10" s="119" t="s">
        <v>44</v>
      </c>
      <c r="I10" s="120"/>
    </row>
    <row r="11" spans="1:9" ht="11.25" customHeight="1" x14ac:dyDescent="0.2">
      <c r="A11" s="121"/>
      <c r="B11" s="121"/>
      <c r="C11" s="122"/>
      <c r="D11" s="123" t="s">
        <v>45</v>
      </c>
      <c r="E11" s="124"/>
      <c r="F11" s="124"/>
      <c r="G11" s="117"/>
      <c r="H11" s="125" t="s">
        <v>46</v>
      </c>
      <c r="I11" s="118"/>
    </row>
    <row r="12" spans="1:9" ht="11.25" customHeight="1" x14ac:dyDescent="0.2">
      <c r="A12" s="121"/>
      <c r="B12" s="121"/>
      <c r="C12" s="122" t="s">
        <v>47</v>
      </c>
      <c r="D12" s="123" t="s">
        <v>48</v>
      </c>
      <c r="E12" s="122" t="s">
        <v>49</v>
      </c>
      <c r="F12" s="122" t="s">
        <v>49</v>
      </c>
      <c r="G12" s="126"/>
      <c r="H12" s="126"/>
      <c r="I12" s="126"/>
    </row>
    <row r="13" spans="1:9" ht="11.25" customHeight="1" x14ac:dyDescent="0.2">
      <c r="A13" s="121" t="s">
        <v>50</v>
      </c>
      <c r="B13" s="121" t="s">
        <v>51</v>
      </c>
      <c r="C13" s="122" t="s">
        <v>52</v>
      </c>
      <c r="D13" s="123" t="s">
        <v>53</v>
      </c>
      <c r="E13" s="122" t="s">
        <v>54</v>
      </c>
      <c r="F13" s="122" t="s">
        <v>55</v>
      </c>
      <c r="G13" s="122" t="s">
        <v>56</v>
      </c>
      <c r="H13" s="127" t="s">
        <v>57</v>
      </c>
      <c r="I13" s="127" t="s">
        <v>57</v>
      </c>
    </row>
    <row r="14" spans="1:9" ht="11.25" customHeight="1" x14ac:dyDescent="0.2">
      <c r="A14" s="121"/>
      <c r="B14" s="121"/>
      <c r="C14" s="122" t="s">
        <v>58</v>
      </c>
      <c r="D14" s="123" t="s">
        <v>59</v>
      </c>
      <c r="E14" s="122" t="s">
        <v>60</v>
      </c>
      <c r="F14" s="122" t="s">
        <v>61</v>
      </c>
      <c r="G14" s="122" t="s">
        <v>62</v>
      </c>
      <c r="H14" s="127" t="s">
        <v>63</v>
      </c>
      <c r="I14" s="127" t="s">
        <v>64</v>
      </c>
    </row>
    <row r="15" spans="1:9" ht="15" x14ac:dyDescent="0.2">
      <c r="A15" s="121"/>
      <c r="B15" s="121"/>
      <c r="C15" s="122"/>
      <c r="D15" s="123" t="s">
        <v>65</v>
      </c>
      <c r="E15" s="126"/>
      <c r="F15" s="122"/>
      <c r="G15" s="126"/>
      <c r="H15" s="127" t="s">
        <v>66</v>
      </c>
      <c r="I15" s="128"/>
    </row>
    <row r="16" spans="1:9" ht="15" x14ac:dyDescent="0.2">
      <c r="A16" s="129"/>
      <c r="B16" s="129"/>
      <c r="C16" s="130"/>
      <c r="D16" s="131" t="s">
        <v>67</v>
      </c>
      <c r="E16" s="130"/>
      <c r="F16" s="130"/>
      <c r="G16" s="130"/>
      <c r="H16" s="132"/>
      <c r="I16" s="132"/>
    </row>
    <row r="17" spans="1:12" x14ac:dyDescent="0.2">
      <c r="A17" s="133">
        <v>1</v>
      </c>
      <c r="B17" s="134">
        <v>2</v>
      </c>
      <c r="C17" s="133">
        <v>3</v>
      </c>
      <c r="D17" s="133">
        <v>4</v>
      </c>
      <c r="E17" s="133">
        <v>5</v>
      </c>
      <c r="F17" s="133">
        <v>6</v>
      </c>
      <c r="G17" s="133">
        <v>7</v>
      </c>
      <c r="H17" s="133">
        <v>8</v>
      </c>
      <c r="I17" s="133">
        <v>9</v>
      </c>
    </row>
    <row r="18" spans="1:12" s="139" customFormat="1" ht="12.75" x14ac:dyDescent="0.2">
      <c r="A18" s="135"/>
      <c r="B18" s="136" t="s">
        <v>68</v>
      </c>
      <c r="C18" s="119"/>
      <c r="D18" s="137">
        <v>120700325</v>
      </c>
      <c r="E18" s="137">
        <v>42444549</v>
      </c>
      <c r="F18" s="137">
        <v>78255776</v>
      </c>
      <c r="G18" s="137">
        <v>31793923</v>
      </c>
      <c r="H18" s="137">
        <v>10390285</v>
      </c>
      <c r="I18" s="137">
        <v>21403638</v>
      </c>
      <c r="J18" s="138"/>
      <c r="K18" s="138"/>
    </row>
    <row r="19" spans="1:12" s="139" customFormat="1" ht="12.75" x14ac:dyDescent="0.2">
      <c r="A19" s="140"/>
      <c r="B19" s="141" t="s">
        <v>69</v>
      </c>
      <c r="C19" s="142"/>
      <c r="D19" s="143">
        <v>32941294</v>
      </c>
      <c r="E19" s="143">
        <v>4028793</v>
      </c>
      <c r="F19" s="143">
        <v>28912501</v>
      </c>
      <c r="G19" s="143">
        <v>14025461</v>
      </c>
      <c r="H19" s="143">
        <v>1473615</v>
      </c>
      <c r="I19" s="143">
        <v>12551846</v>
      </c>
      <c r="J19" s="138"/>
      <c r="K19" s="144"/>
      <c r="L19" s="144"/>
    </row>
    <row r="20" spans="1:12" s="139" customFormat="1" ht="12.75" x14ac:dyDescent="0.2">
      <c r="A20" s="140"/>
      <c r="B20" s="284" t="s">
        <v>70</v>
      </c>
      <c r="C20" s="285"/>
      <c r="D20" s="286">
        <v>87759031</v>
      </c>
      <c r="E20" s="286">
        <v>38415756</v>
      </c>
      <c r="F20" s="286">
        <v>49343275</v>
      </c>
      <c r="G20" s="286">
        <v>17768462</v>
      </c>
      <c r="H20" s="286">
        <v>8916670</v>
      </c>
      <c r="I20" s="287">
        <v>8851792</v>
      </c>
      <c r="J20" s="138"/>
      <c r="K20" s="144"/>
    </row>
    <row r="21" spans="1:12" s="139" customFormat="1" ht="23.25" thickBot="1" x14ac:dyDescent="0.25">
      <c r="A21" s="166" t="s">
        <v>71</v>
      </c>
      <c r="B21" s="288" t="s">
        <v>72</v>
      </c>
      <c r="C21" s="289"/>
      <c r="D21" s="290">
        <v>99849120</v>
      </c>
      <c r="E21" s="290">
        <v>32590109</v>
      </c>
      <c r="F21" s="290">
        <v>67259011</v>
      </c>
      <c r="G21" s="290">
        <v>26146011</v>
      </c>
      <c r="H21" s="290">
        <v>7777643</v>
      </c>
      <c r="I21" s="167">
        <v>18368368</v>
      </c>
      <c r="J21" s="138"/>
      <c r="K21" s="144"/>
    </row>
    <row r="22" spans="1:12" ht="15" x14ac:dyDescent="0.2">
      <c r="A22" s="292" t="s">
        <v>289</v>
      </c>
      <c r="B22" s="293" t="s">
        <v>290</v>
      </c>
      <c r="C22" s="294"/>
      <c r="D22" s="295"/>
      <c r="E22" s="295"/>
      <c r="F22" s="295"/>
      <c r="G22" s="295"/>
      <c r="H22" s="295"/>
      <c r="I22" s="296"/>
    </row>
    <row r="23" spans="1:12" ht="15" x14ac:dyDescent="0.25">
      <c r="A23" s="145"/>
      <c r="B23" s="146" t="s">
        <v>43</v>
      </c>
      <c r="C23" s="147"/>
      <c r="D23" s="148"/>
      <c r="E23" s="148"/>
      <c r="F23" s="148"/>
      <c r="G23" s="148"/>
      <c r="H23" s="148"/>
      <c r="I23" s="149"/>
    </row>
    <row r="24" spans="1:12" x14ac:dyDescent="0.2">
      <c r="A24" s="150"/>
      <c r="B24" s="297" t="s">
        <v>291</v>
      </c>
      <c r="C24" s="151" t="s">
        <v>292</v>
      </c>
      <c r="D24" s="152">
        <f>SUM(E24,F24)</f>
        <v>836298</v>
      </c>
      <c r="E24" s="152">
        <v>136175</v>
      </c>
      <c r="F24" s="152">
        <v>700123</v>
      </c>
      <c r="G24" s="152"/>
      <c r="H24" s="152"/>
      <c r="I24" s="152"/>
    </row>
    <row r="25" spans="1:12" x14ac:dyDescent="0.2">
      <c r="A25" s="153"/>
      <c r="B25" s="154" t="s">
        <v>73</v>
      </c>
      <c r="C25" s="155" t="s">
        <v>293</v>
      </c>
      <c r="D25" s="156"/>
      <c r="E25" s="156"/>
      <c r="F25" s="156"/>
      <c r="G25" s="156">
        <f>SUM(H25,I25)</f>
        <v>223639</v>
      </c>
      <c r="H25" s="156">
        <v>33080</v>
      </c>
      <c r="I25" s="156">
        <v>190559</v>
      </c>
    </row>
    <row r="26" spans="1:12" ht="15" x14ac:dyDescent="0.2">
      <c r="A26" s="292" t="s">
        <v>294</v>
      </c>
      <c r="B26" s="298" t="s">
        <v>295</v>
      </c>
      <c r="C26" s="294"/>
      <c r="D26" s="295"/>
      <c r="E26" s="295"/>
      <c r="F26" s="295"/>
      <c r="G26" s="295"/>
      <c r="H26" s="295"/>
      <c r="I26" s="296"/>
    </row>
    <row r="27" spans="1:12" ht="15" x14ac:dyDescent="0.25">
      <c r="A27" s="145"/>
      <c r="B27" s="146" t="s">
        <v>43</v>
      </c>
      <c r="C27" s="147"/>
      <c r="D27" s="148"/>
      <c r="E27" s="148"/>
      <c r="F27" s="148"/>
      <c r="G27" s="148"/>
      <c r="H27" s="148"/>
      <c r="I27" s="149"/>
    </row>
    <row r="28" spans="1:12" x14ac:dyDescent="0.2">
      <c r="A28" s="150"/>
      <c r="B28" s="297" t="s">
        <v>296</v>
      </c>
      <c r="C28" s="151" t="s">
        <v>74</v>
      </c>
      <c r="D28" s="152">
        <f>SUM(E28:F28)</f>
        <v>449449</v>
      </c>
      <c r="E28" s="152">
        <v>67418</v>
      </c>
      <c r="F28" s="152">
        <v>382031</v>
      </c>
      <c r="G28" s="152"/>
      <c r="H28" s="152"/>
      <c r="I28" s="152"/>
    </row>
    <row r="29" spans="1:12" x14ac:dyDescent="0.2">
      <c r="A29" s="153"/>
      <c r="B29" s="154" t="s">
        <v>73</v>
      </c>
      <c r="C29" s="155" t="s">
        <v>75</v>
      </c>
      <c r="D29" s="156"/>
      <c r="E29" s="156"/>
      <c r="F29" s="156"/>
      <c r="G29" s="156">
        <f>SUM(H29,I29)</f>
        <v>261592</v>
      </c>
      <c r="H29" s="156">
        <v>39240</v>
      </c>
      <c r="I29" s="299">
        <v>222352</v>
      </c>
    </row>
    <row r="30" spans="1:12" ht="13.5" thickBot="1" x14ac:dyDescent="0.25">
      <c r="A30" s="166" t="s">
        <v>297</v>
      </c>
      <c r="B30" s="300" t="s">
        <v>298</v>
      </c>
      <c r="C30" s="301"/>
      <c r="D30" s="302">
        <v>829632</v>
      </c>
      <c r="E30" s="302">
        <v>84784</v>
      </c>
      <c r="F30" s="302">
        <v>744848</v>
      </c>
      <c r="G30" s="302">
        <v>684366</v>
      </c>
      <c r="H30" s="302">
        <v>65842</v>
      </c>
      <c r="I30" s="303">
        <v>618524</v>
      </c>
    </row>
    <row r="31" spans="1:12" ht="12.75" x14ac:dyDescent="0.2">
      <c r="A31" s="304" t="s">
        <v>299</v>
      </c>
      <c r="B31" s="305" t="s">
        <v>300</v>
      </c>
      <c r="C31" s="306"/>
      <c r="D31" s="307"/>
      <c r="E31" s="307"/>
      <c r="F31" s="307"/>
      <c r="G31" s="307"/>
      <c r="H31" s="307"/>
      <c r="I31" s="308"/>
    </row>
    <row r="32" spans="1:12" ht="15" x14ac:dyDescent="0.25">
      <c r="A32" s="145"/>
      <c r="B32" s="146" t="s">
        <v>43</v>
      </c>
      <c r="C32" s="147"/>
      <c r="D32" s="148"/>
      <c r="E32" s="148"/>
      <c r="F32" s="148"/>
      <c r="G32" s="148"/>
      <c r="H32" s="148"/>
      <c r="I32" s="149"/>
    </row>
    <row r="33" spans="1:9" x14ac:dyDescent="0.2">
      <c r="A33" s="150"/>
      <c r="B33" s="297" t="s">
        <v>301</v>
      </c>
      <c r="C33" s="151" t="s">
        <v>74</v>
      </c>
      <c r="D33" s="152">
        <v>0</v>
      </c>
      <c r="E33" s="152">
        <v>0</v>
      </c>
      <c r="F33" s="152">
        <v>0</v>
      </c>
      <c r="G33" s="152"/>
      <c r="H33" s="152"/>
      <c r="I33" s="152"/>
    </row>
    <row r="34" spans="1:9" x14ac:dyDescent="0.2">
      <c r="A34" s="153"/>
      <c r="B34" s="154" t="s">
        <v>73</v>
      </c>
      <c r="C34" s="155" t="s">
        <v>75</v>
      </c>
      <c r="D34" s="156"/>
      <c r="E34" s="156"/>
      <c r="F34" s="156"/>
      <c r="G34" s="156">
        <v>0</v>
      </c>
      <c r="H34" s="156">
        <v>0</v>
      </c>
      <c r="I34" s="299">
        <v>0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28"/>
  <sheetViews>
    <sheetView workbookViewId="0">
      <selection activeCell="I2" sqref="I2:I4"/>
    </sheetView>
  </sheetViews>
  <sheetFormatPr defaultRowHeight="15" x14ac:dyDescent="0.25"/>
  <cols>
    <col min="1" max="1" width="5.85546875" style="363" customWidth="1"/>
    <col min="2" max="2" width="9.85546875" style="363" customWidth="1"/>
    <col min="3" max="3" width="9.140625" style="363"/>
    <col min="4" max="4" width="14.42578125" style="363" customWidth="1"/>
    <col min="5" max="5" width="14.140625" style="363" customWidth="1"/>
    <col min="6" max="6" width="14.42578125" style="363" customWidth="1"/>
    <col min="7" max="7" width="15.28515625" style="363" customWidth="1"/>
    <col min="8" max="8" width="13.5703125" customWidth="1"/>
    <col min="9" max="9" width="13.28515625" customWidth="1"/>
    <col min="10" max="10" width="16.7109375" customWidth="1"/>
    <col min="80" max="256" width="9.140625" style="363"/>
    <col min="257" max="257" width="5.85546875" style="363" customWidth="1"/>
    <col min="258" max="258" width="9.85546875" style="363" customWidth="1"/>
    <col min="259" max="259" width="9.140625" style="363"/>
    <col min="260" max="260" width="14.42578125" style="363" customWidth="1"/>
    <col min="261" max="261" width="14.140625" style="363" customWidth="1"/>
    <col min="262" max="262" width="14.42578125" style="363" customWidth="1"/>
    <col min="263" max="263" width="15.28515625" style="363" customWidth="1"/>
    <col min="264" max="264" width="13.5703125" style="363" customWidth="1"/>
    <col min="265" max="265" width="13.28515625" style="363" customWidth="1"/>
    <col min="266" max="266" width="16.7109375" style="363" customWidth="1"/>
    <col min="267" max="512" width="9.140625" style="363"/>
    <col min="513" max="513" width="5.85546875" style="363" customWidth="1"/>
    <col min="514" max="514" width="9.85546875" style="363" customWidth="1"/>
    <col min="515" max="515" width="9.140625" style="363"/>
    <col min="516" max="516" width="14.42578125" style="363" customWidth="1"/>
    <col min="517" max="517" width="14.140625" style="363" customWidth="1"/>
    <col min="518" max="518" width="14.42578125" style="363" customWidth="1"/>
    <col min="519" max="519" width="15.28515625" style="363" customWidth="1"/>
    <col min="520" max="520" width="13.5703125" style="363" customWidth="1"/>
    <col min="521" max="521" width="13.28515625" style="363" customWidth="1"/>
    <col min="522" max="522" width="16.7109375" style="363" customWidth="1"/>
    <col min="523" max="768" width="9.140625" style="363"/>
    <col min="769" max="769" width="5.85546875" style="363" customWidth="1"/>
    <col min="770" max="770" width="9.85546875" style="363" customWidth="1"/>
    <col min="771" max="771" width="9.140625" style="363"/>
    <col min="772" max="772" width="14.42578125" style="363" customWidth="1"/>
    <col min="773" max="773" width="14.140625" style="363" customWidth="1"/>
    <col min="774" max="774" width="14.42578125" style="363" customWidth="1"/>
    <col min="775" max="775" width="15.28515625" style="363" customWidth="1"/>
    <col min="776" max="776" width="13.5703125" style="363" customWidth="1"/>
    <col min="777" max="777" width="13.28515625" style="363" customWidth="1"/>
    <col min="778" max="778" width="16.7109375" style="363" customWidth="1"/>
    <col min="779" max="1024" width="9.140625" style="363"/>
    <col min="1025" max="1025" width="5.85546875" style="363" customWidth="1"/>
    <col min="1026" max="1026" width="9.85546875" style="363" customWidth="1"/>
    <col min="1027" max="1027" width="9.140625" style="363"/>
    <col min="1028" max="1028" width="14.42578125" style="363" customWidth="1"/>
    <col min="1029" max="1029" width="14.140625" style="363" customWidth="1"/>
    <col min="1030" max="1030" width="14.42578125" style="363" customWidth="1"/>
    <col min="1031" max="1031" width="15.28515625" style="363" customWidth="1"/>
    <col min="1032" max="1032" width="13.5703125" style="363" customWidth="1"/>
    <col min="1033" max="1033" width="13.28515625" style="363" customWidth="1"/>
    <col min="1034" max="1034" width="16.7109375" style="363" customWidth="1"/>
    <col min="1035" max="1280" width="9.140625" style="363"/>
    <col min="1281" max="1281" width="5.85546875" style="363" customWidth="1"/>
    <col min="1282" max="1282" width="9.85546875" style="363" customWidth="1"/>
    <col min="1283" max="1283" width="9.140625" style="363"/>
    <col min="1284" max="1284" width="14.42578125" style="363" customWidth="1"/>
    <col min="1285" max="1285" width="14.140625" style="363" customWidth="1"/>
    <col min="1286" max="1286" width="14.42578125" style="363" customWidth="1"/>
    <col min="1287" max="1287" width="15.28515625" style="363" customWidth="1"/>
    <col min="1288" max="1288" width="13.5703125" style="363" customWidth="1"/>
    <col min="1289" max="1289" width="13.28515625" style="363" customWidth="1"/>
    <col min="1290" max="1290" width="16.7109375" style="363" customWidth="1"/>
    <col min="1291" max="1536" width="9.140625" style="363"/>
    <col min="1537" max="1537" width="5.85546875" style="363" customWidth="1"/>
    <col min="1538" max="1538" width="9.85546875" style="363" customWidth="1"/>
    <col min="1539" max="1539" width="9.140625" style="363"/>
    <col min="1540" max="1540" width="14.42578125" style="363" customWidth="1"/>
    <col min="1541" max="1541" width="14.140625" style="363" customWidth="1"/>
    <col min="1542" max="1542" width="14.42578125" style="363" customWidth="1"/>
    <col min="1543" max="1543" width="15.28515625" style="363" customWidth="1"/>
    <col min="1544" max="1544" width="13.5703125" style="363" customWidth="1"/>
    <col min="1545" max="1545" width="13.28515625" style="363" customWidth="1"/>
    <col min="1546" max="1546" width="16.7109375" style="363" customWidth="1"/>
    <col min="1547" max="1792" width="9.140625" style="363"/>
    <col min="1793" max="1793" width="5.85546875" style="363" customWidth="1"/>
    <col min="1794" max="1794" width="9.85546875" style="363" customWidth="1"/>
    <col min="1795" max="1795" width="9.140625" style="363"/>
    <col min="1796" max="1796" width="14.42578125" style="363" customWidth="1"/>
    <col min="1797" max="1797" width="14.140625" style="363" customWidth="1"/>
    <col min="1798" max="1798" width="14.42578125" style="363" customWidth="1"/>
    <col min="1799" max="1799" width="15.28515625" style="363" customWidth="1"/>
    <col min="1800" max="1800" width="13.5703125" style="363" customWidth="1"/>
    <col min="1801" max="1801" width="13.28515625" style="363" customWidth="1"/>
    <col min="1802" max="1802" width="16.7109375" style="363" customWidth="1"/>
    <col min="1803" max="2048" width="9.140625" style="363"/>
    <col min="2049" max="2049" width="5.85546875" style="363" customWidth="1"/>
    <col min="2050" max="2050" width="9.85546875" style="363" customWidth="1"/>
    <col min="2051" max="2051" width="9.140625" style="363"/>
    <col min="2052" max="2052" width="14.42578125" style="363" customWidth="1"/>
    <col min="2053" max="2053" width="14.140625" style="363" customWidth="1"/>
    <col min="2054" max="2054" width="14.42578125" style="363" customWidth="1"/>
    <col min="2055" max="2055" width="15.28515625" style="363" customWidth="1"/>
    <col min="2056" max="2056" width="13.5703125" style="363" customWidth="1"/>
    <col min="2057" max="2057" width="13.28515625" style="363" customWidth="1"/>
    <col min="2058" max="2058" width="16.7109375" style="363" customWidth="1"/>
    <col min="2059" max="2304" width="9.140625" style="363"/>
    <col min="2305" max="2305" width="5.85546875" style="363" customWidth="1"/>
    <col min="2306" max="2306" width="9.85546875" style="363" customWidth="1"/>
    <col min="2307" max="2307" width="9.140625" style="363"/>
    <col min="2308" max="2308" width="14.42578125" style="363" customWidth="1"/>
    <col min="2309" max="2309" width="14.140625" style="363" customWidth="1"/>
    <col min="2310" max="2310" width="14.42578125" style="363" customWidth="1"/>
    <col min="2311" max="2311" width="15.28515625" style="363" customWidth="1"/>
    <col min="2312" max="2312" width="13.5703125" style="363" customWidth="1"/>
    <col min="2313" max="2313" width="13.28515625" style="363" customWidth="1"/>
    <col min="2314" max="2314" width="16.7109375" style="363" customWidth="1"/>
    <col min="2315" max="2560" width="9.140625" style="363"/>
    <col min="2561" max="2561" width="5.85546875" style="363" customWidth="1"/>
    <col min="2562" max="2562" width="9.85546875" style="363" customWidth="1"/>
    <col min="2563" max="2563" width="9.140625" style="363"/>
    <col min="2564" max="2564" width="14.42578125" style="363" customWidth="1"/>
    <col min="2565" max="2565" width="14.140625" style="363" customWidth="1"/>
    <col min="2566" max="2566" width="14.42578125" style="363" customWidth="1"/>
    <col min="2567" max="2567" width="15.28515625" style="363" customWidth="1"/>
    <col min="2568" max="2568" width="13.5703125" style="363" customWidth="1"/>
    <col min="2569" max="2569" width="13.28515625" style="363" customWidth="1"/>
    <col min="2570" max="2570" width="16.7109375" style="363" customWidth="1"/>
    <col min="2571" max="2816" width="9.140625" style="363"/>
    <col min="2817" max="2817" width="5.85546875" style="363" customWidth="1"/>
    <col min="2818" max="2818" width="9.85546875" style="363" customWidth="1"/>
    <col min="2819" max="2819" width="9.140625" style="363"/>
    <col min="2820" max="2820" width="14.42578125" style="363" customWidth="1"/>
    <col min="2821" max="2821" width="14.140625" style="363" customWidth="1"/>
    <col min="2822" max="2822" width="14.42578125" style="363" customWidth="1"/>
    <col min="2823" max="2823" width="15.28515625" style="363" customWidth="1"/>
    <col min="2824" max="2824" width="13.5703125" style="363" customWidth="1"/>
    <col min="2825" max="2825" width="13.28515625" style="363" customWidth="1"/>
    <col min="2826" max="2826" width="16.7109375" style="363" customWidth="1"/>
    <col min="2827" max="3072" width="9.140625" style="363"/>
    <col min="3073" max="3073" width="5.85546875" style="363" customWidth="1"/>
    <col min="3074" max="3074" width="9.85546875" style="363" customWidth="1"/>
    <col min="3075" max="3075" width="9.140625" style="363"/>
    <col min="3076" max="3076" width="14.42578125" style="363" customWidth="1"/>
    <col min="3077" max="3077" width="14.140625" style="363" customWidth="1"/>
    <col min="3078" max="3078" width="14.42578125" style="363" customWidth="1"/>
    <col min="3079" max="3079" width="15.28515625" style="363" customWidth="1"/>
    <col min="3080" max="3080" width="13.5703125" style="363" customWidth="1"/>
    <col min="3081" max="3081" width="13.28515625" style="363" customWidth="1"/>
    <col min="3082" max="3082" width="16.7109375" style="363" customWidth="1"/>
    <col min="3083" max="3328" width="9.140625" style="363"/>
    <col min="3329" max="3329" width="5.85546875" style="363" customWidth="1"/>
    <col min="3330" max="3330" width="9.85546875" style="363" customWidth="1"/>
    <col min="3331" max="3331" width="9.140625" style="363"/>
    <col min="3332" max="3332" width="14.42578125" style="363" customWidth="1"/>
    <col min="3333" max="3333" width="14.140625" style="363" customWidth="1"/>
    <col min="3334" max="3334" width="14.42578125" style="363" customWidth="1"/>
    <col min="3335" max="3335" width="15.28515625" style="363" customWidth="1"/>
    <col min="3336" max="3336" width="13.5703125" style="363" customWidth="1"/>
    <col min="3337" max="3337" width="13.28515625" style="363" customWidth="1"/>
    <col min="3338" max="3338" width="16.7109375" style="363" customWidth="1"/>
    <col min="3339" max="3584" width="9.140625" style="363"/>
    <col min="3585" max="3585" width="5.85546875" style="363" customWidth="1"/>
    <col min="3586" max="3586" width="9.85546875" style="363" customWidth="1"/>
    <col min="3587" max="3587" width="9.140625" style="363"/>
    <col min="3588" max="3588" width="14.42578125" style="363" customWidth="1"/>
    <col min="3589" max="3589" width="14.140625" style="363" customWidth="1"/>
    <col min="3590" max="3590" width="14.42578125" style="363" customWidth="1"/>
    <col min="3591" max="3591" width="15.28515625" style="363" customWidth="1"/>
    <col min="3592" max="3592" width="13.5703125" style="363" customWidth="1"/>
    <col min="3593" max="3593" width="13.28515625" style="363" customWidth="1"/>
    <col min="3594" max="3594" width="16.7109375" style="363" customWidth="1"/>
    <col min="3595" max="3840" width="9.140625" style="363"/>
    <col min="3841" max="3841" width="5.85546875" style="363" customWidth="1"/>
    <col min="3842" max="3842" width="9.85546875" style="363" customWidth="1"/>
    <col min="3843" max="3843" width="9.140625" style="363"/>
    <col min="3844" max="3844" width="14.42578125" style="363" customWidth="1"/>
    <col min="3845" max="3845" width="14.140625" style="363" customWidth="1"/>
    <col min="3846" max="3846" width="14.42578125" style="363" customWidth="1"/>
    <col min="3847" max="3847" width="15.28515625" style="363" customWidth="1"/>
    <col min="3848" max="3848" width="13.5703125" style="363" customWidth="1"/>
    <col min="3849" max="3849" width="13.28515625" style="363" customWidth="1"/>
    <col min="3850" max="3850" width="16.7109375" style="363" customWidth="1"/>
    <col min="3851" max="4096" width="9.140625" style="363"/>
    <col min="4097" max="4097" width="5.85546875" style="363" customWidth="1"/>
    <col min="4098" max="4098" width="9.85546875" style="363" customWidth="1"/>
    <col min="4099" max="4099" width="9.140625" style="363"/>
    <col min="4100" max="4100" width="14.42578125" style="363" customWidth="1"/>
    <col min="4101" max="4101" width="14.140625" style="363" customWidth="1"/>
    <col min="4102" max="4102" width="14.42578125" style="363" customWidth="1"/>
    <col min="4103" max="4103" width="15.28515625" style="363" customWidth="1"/>
    <col min="4104" max="4104" width="13.5703125" style="363" customWidth="1"/>
    <col min="4105" max="4105" width="13.28515625" style="363" customWidth="1"/>
    <col min="4106" max="4106" width="16.7109375" style="363" customWidth="1"/>
    <col min="4107" max="4352" width="9.140625" style="363"/>
    <col min="4353" max="4353" width="5.85546875" style="363" customWidth="1"/>
    <col min="4354" max="4354" width="9.85546875" style="363" customWidth="1"/>
    <col min="4355" max="4355" width="9.140625" style="363"/>
    <col min="4356" max="4356" width="14.42578125" style="363" customWidth="1"/>
    <col min="4357" max="4357" width="14.140625" style="363" customWidth="1"/>
    <col min="4358" max="4358" width="14.42578125" style="363" customWidth="1"/>
    <col min="4359" max="4359" width="15.28515625" style="363" customWidth="1"/>
    <col min="4360" max="4360" width="13.5703125" style="363" customWidth="1"/>
    <col min="4361" max="4361" width="13.28515625" style="363" customWidth="1"/>
    <col min="4362" max="4362" width="16.7109375" style="363" customWidth="1"/>
    <col min="4363" max="4608" width="9.140625" style="363"/>
    <col min="4609" max="4609" width="5.85546875" style="363" customWidth="1"/>
    <col min="4610" max="4610" width="9.85546875" style="363" customWidth="1"/>
    <col min="4611" max="4611" width="9.140625" style="363"/>
    <col min="4612" max="4612" width="14.42578125" style="363" customWidth="1"/>
    <col min="4613" max="4613" width="14.140625" style="363" customWidth="1"/>
    <col min="4614" max="4614" width="14.42578125" style="363" customWidth="1"/>
    <col min="4615" max="4615" width="15.28515625" style="363" customWidth="1"/>
    <col min="4616" max="4616" width="13.5703125" style="363" customWidth="1"/>
    <col min="4617" max="4617" width="13.28515625" style="363" customWidth="1"/>
    <col min="4618" max="4618" width="16.7109375" style="363" customWidth="1"/>
    <col min="4619" max="4864" width="9.140625" style="363"/>
    <col min="4865" max="4865" width="5.85546875" style="363" customWidth="1"/>
    <col min="4866" max="4866" width="9.85546875" style="363" customWidth="1"/>
    <col min="4867" max="4867" width="9.140625" style="363"/>
    <col min="4868" max="4868" width="14.42578125" style="363" customWidth="1"/>
    <col min="4869" max="4869" width="14.140625" style="363" customWidth="1"/>
    <col min="4870" max="4870" width="14.42578125" style="363" customWidth="1"/>
    <col min="4871" max="4871" width="15.28515625" style="363" customWidth="1"/>
    <col min="4872" max="4872" width="13.5703125" style="363" customWidth="1"/>
    <col min="4873" max="4873" width="13.28515625" style="363" customWidth="1"/>
    <col min="4874" max="4874" width="16.7109375" style="363" customWidth="1"/>
    <col min="4875" max="5120" width="9.140625" style="363"/>
    <col min="5121" max="5121" width="5.85546875" style="363" customWidth="1"/>
    <col min="5122" max="5122" width="9.85546875" style="363" customWidth="1"/>
    <col min="5123" max="5123" width="9.140625" style="363"/>
    <col min="5124" max="5124" width="14.42578125" style="363" customWidth="1"/>
    <col min="5125" max="5125" width="14.140625" style="363" customWidth="1"/>
    <col min="5126" max="5126" width="14.42578125" style="363" customWidth="1"/>
    <col min="5127" max="5127" width="15.28515625" style="363" customWidth="1"/>
    <col min="5128" max="5128" width="13.5703125" style="363" customWidth="1"/>
    <col min="5129" max="5129" width="13.28515625" style="363" customWidth="1"/>
    <col min="5130" max="5130" width="16.7109375" style="363" customWidth="1"/>
    <col min="5131" max="5376" width="9.140625" style="363"/>
    <col min="5377" max="5377" width="5.85546875" style="363" customWidth="1"/>
    <col min="5378" max="5378" width="9.85546875" style="363" customWidth="1"/>
    <col min="5379" max="5379" width="9.140625" style="363"/>
    <col min="5380" max="5380" width="14.42578125" style="363" customWidth="1"/>
    <col min="5381" max="5381" width="14.140625" style="363" customWidth="1"/>
    <col min="5382" max="5382" width="14.42578125" style="363" customWidth="1"/>
    <col min="5383" max="5383" width="15.28515625" style="363" customWidth="1"/>
    <col min="5384" max="5384" width="13.5703125" style="363" customWidth="1"/>
    <col min="5385" max="5385" width="13.28515625" style="363" customWidth="1"/>
    <col min="5386" max="5386" width="16.7109375" style="363" customWidth="1"/>
    <col min="5387" max="5632" width="9.140625" style="363"/>
    <col min="5633" max="5633" width="5.85546875" style="363" customWidth="1"/>
    <col min="5634" max="5634" width="9.85546875" style="363" customWidth="1"/>
    <col min="5635" max="5635" width="9.140625" style="363"/>
    <col min="5636" max="5636" width="14.42578125" style="363" customWidth="1"/>
    <col min="5637" max="5637" width="14.140625" style="363" customWidth="1"/>
    <col min="5638" max="5638" width="14.42578125" style="363" customWidth="1"/>
    <col min="5639" max="5639" width="15.28515625" style="363" customWidth="1"/>
    <col min="5640" max="5640" width="13.5703125" style="363" customWidth="1"/>
    <col min="5641" max="5641" width="13.28515625" style="363" customWidth="1"/>
    <col min="5642" max="5642" width="16.7109375" style="363" customWidth="1"/>
    <col min="5643" max="5888" width="9.140625" style="363"/>
    <col min="5889" max="5889" width="5.85546875" style="363" customWidth="1"/>
    <col min="5890" max="5890" width="9.85546875" style="363" customWidth="1"/>
    <col min="5891" max="5891" width="9.140625" style="363"/>
    <col min="5892" max="5892" width="14.42578125" style="363" customWidth="1"/>
    <col min="5893" max="5893" width="14.140625" style="363" customWidth="1"/>
    <col min="5894" max="5894" width="14.42578125" style="363" customWidth="1"/>
    <col min="5895" max="5895" width="15.28515625" style="363" customWidth="1"/>
    <col min="5896" max="5896" width="13.5703125" style="363" customWidth="1"/>
    <col min="5897" max="5897" width="13.28515625" style="363" customWidth="1"/>
    <col min="5898" max="5898" width="16.7109375" style="363" customWidth="1"/>
    <col min="5899" max="6144" width="9.140625" style="363"/>
    <col min="6145" max="6145" width="5.85546875" style="363" customWidth="1"/>
    <col min="6146" max="6146" width="9.85546875" style="363" customWidth="1"/>
    <col min="6147" max="6147" width="9.140625" style="363"/>
    <col min="6148" max="6148" width="14.42578125" style="363" customWidth="1"/>
    <col min="6149" max="6149" width="14.140625" style="363" customWidth="1"/>
    <col min="6150" max="6150" width="14.42578125" style="363" customWidth="1"/>
    <col min="6151" max="6151" width="15.28515625" style="363" customWidth="1"/>
    <col min="6152" max="6152" width="13.5703125" style="363" customWidth="1"/>
    <col min="6153" max="6153" width="13.28515625" style="363" customWidth="1"/>
    <col min="6154" max="6154" width="16.7109375" style="363" customWidth="1"/>
    <col min="6155" max="6400" width="9.140625" style="363"/>
    <col min="6401" max="6401" width="5.85546875" style="363" customWidth="1"/>
    <col min="6402" max="6402" width="9.85546875" style="363" customWidth="1"/>
    <col min="6403" max="6403" width="9.140625" style="363"/>
    <col min="6404" max="6404" width="14.42578125" style="363" customWidth="1"/>
    <col min="6405" max="6405" width="14.140625" style="363" customWidth="1"/>
    <col min="6406" max="6406" width="14.42578125" style="363" customWidth="1"/>
    <col min="6407" max="6407" width="15.28515625" style="363" customWidth="1"/>
    <col min="6408" max="6408" width="13.5703125" style="363" customWidth="1"/>
    <col min="6409" max="6409" width="13.28515625" style="363" customWidth="1"/>
    <col min="6410" max="6410" width="16.7109375" style="363" customWidth="1"/>
    <col min="6411" max="6656" width="9.140625" style="363"/>
    <col min="6657" max="6657" width="5.85546875" style="363" customWidth="1"/>
    <col min="6658" max="6658" width="9.85546875" style="363" customWidth="1"/>
    <col min="6659" max="6659" width="9.140625" style="363"/>
    <col min="6660" max="6660" width="14.42578125" style="363" customWidth="1"/>
    <col min="6661" max="6661" width="14.140625" style="363" customWidth="1"/>
    <col min="6662" max="6662" width="14.42578125" style="363" customWidth="1"/>
    <col min="6663" max="6663" width="15.28515625" style="363" customWidth="1"/>
    <col min="6664" max="6664" width="13.5703125" style="363" customWidth="1"/>
    <col min="6665" max="6665" width="13.28515625" style="363" customWidth="1"/>
    <col min="6666" max="6666" width="16.7109375" style="363" customWidth="1"/>
    <col min="6667" max="6912" width="9.140625" style="363"/>
    <col min="6913" max="6913" width="5.85546875" style="363" customWidth="1"/>
    <col min="6914" max="6914" width="9.85546875" style="363" customWidth="1"/>
    <col min="6915" max="6915" width="9.140625" style="363"/>
    <col min="6916" max="6916" width="14.42578125" style="363" customWidth="1"/>
    <col min="6917" max="6917" width="14.140625" style="363" customWidth="1"/>
    <col min="6918" max="6918" width="14.42578125" style="363" customWidth="1"/>
    <col min="6919" max="6919" width="15.28515625" style="363" customWidth="1"/>
    <col min="6920" max="6920" width="13.5703125" style="363" customWidth="1"/>
    <col min="6921" max="6921" width="13.28515625" style="363" customWidth="1"/>
    <col min="6922" max="6922" width="16.7109375" style="363" customWidth="1"/>
    <col min="6923" max="7168" width="9.140625" style="363"/>
    <col min="7169" max="7169" width="5.85546875" style="363" customWidth="1"/>
    <col min="7170" max="7170" width="9.85546875" style="363" customWidth="1"/>
    <col min="7171" max="7171" width="9.140625" style="363"/>
    <col min="7172" max="7172" width="14.42578125" style="363" customWidth="1"/>
    <col min="7173" max="7173" width="14.140625" style="363" customWidth="1"/>
    <col min="7174" max="7174" width="14.42578125" style="363" customWidth="1"/>
    <col min="7175" max="7175" width="15.28515625" style="363" customWidth="1"/>
    <col min="7176" max="7176" width="13.5703125" style="363" customWidth="1"/>
    <col min="7177" max="7177" width="13.28515625" style="363" customWidth="1"/>
    <col min="7178" max="7178" width="16.7109375" style="363" customWidth="1"/>
    <col min="7179" max="7424" width="9.140625" style="363"/>
    <col min="7425" max="7425" width="5.85546875" style="363" customWidth="1"/>
    <col min="7426" max="7426" width="9.85546875" style="363" customWidth="1"/>
    <col min="7427" max="7427" width="9.140625" style="363"/>
    <col min="7428" max="7428" width="14.42578125" style="363" customWidth="1"/>
    <col min="7429" max="7429" width="14.140625" style="363" customWidth="1"/>
    <col min="7430" max="7430" width="14.42578125" style="363" customWidth="1"/>
    <col min="7431" max="7431" width="15.28515625" style="363" customWidth="1"/>
    <col min="7432" max="7432" width="13.5703125" style="363" customWidth="1"/>
    <col min="7433" max="7433" width="13.28515625" style="363" customWidth="1"/>
    <col min="7434" max="7434" width="16.7109375" style="363" customWidth="1"/>
    <col min="7435" max="7680" width="9.140625" style="363"/>
    <col min="7681" max="7681" width="5.85546875" style="363" customWidth="1"/>
    <col min="7682" max="7682" width="9.85546875" style="363" customWidth="1"/>
    <col min="7683" max="7683" width="9.140625" style="363"/>
    <col min="7684" max="7684" width="14.42578125" style="363" customWidth="1"/>
    <col min="7685" max="7685" width="14.140625" style="363" customWidth="1"/>
    <col min="7686" max="7686" width="14.42578125" style="363" customWidth="1"/>
    <col min="7687" max="7687" width="15.28515625" style="363" customWidth="1"/>
    <col min="7688" max="7688" width="13.5703125" style="363" customWidth="1"/>
    <col min="7689" max="7689" width="13.28515625" style="363" customWidth="1"/>
    <col min="7690" max="7690" width="16.7109375" style="363" customWidth="1"/>
    <col min="7691" max="7936" width="9.140625" style="363"/>
    <col min="7937" max="7937" width="5.85546875" style="363" customWidth="1"/>
    <col min="7938" max="7938" width="9.85546875" style="363" customWidth="1"/>
    <col min="7939" max="7939" width="9.140625" style="363"/>
    <col min="7940" max="7940" width="14.42578125" style="363" customWidth="1"/>
    <col min="7941" max="7941" width="14.140625" style="363" customWidth="1"/>
    <col min="7942" max="7942" width="14.42578125" style="363" customWidth="1"/>
    <col min="7943" max="7943" width="15.28515625" style="363" customWidth="1"/>
    <col min="7944" max="7944" width="13.5703125" style="363" customWidth="1"/>
    <col min="7945" max="7945" width="13.28515625" style="363" customWidth="1"/>
    <col min="7946" max="7946" width="16.7109375" style="363" customWidth="1"/>
    <col min="7947" max="8192" width="9.140625" style="363"/>
    <col min="8193" max="8193" width="5.85546875" style="363" customWidth="1"/>
    <col min="8194" max="8194" width="9.85546875" style="363" customWidth="1"/>
    <col min="8195" max="8195" width="9.140625" style="363"/>
    <col min="8196" max="8196" width="14.42578125" style="363" customWidth="1"/>
    <col min="8197" max="8197" width="14.140625" style="363" customWidth="1"/>
    <col min="8198" max="8198" width="14.42578125" style="363" customWidth="1"/>
    <col min="8199" max="8199" width="15.28515625" style="363" customWidth="1"/>
    <col min="8200" max="8200" width="13.5703125" style="363" customWidth="1"/>
    <col min="8201" max="8201" width="13.28515625" style="363" customWidth="1"/>
    <col min="8202" max="8202" width="16.7109375" style="363" customWidth="1"/>
    <col min="8203" max="8448" width="9.140625" style="363"/>
    <col min="8449" max="8449" width="5.85546875" style="363" customWidth="1"/>
    <col min="8450" max="8450" width="9.85546875" style="363" customWidth="1"/>
    <col min="8451" max="8451" width="9.140625" style="363"/>
    <col min="8452" max="8452" width="14.42578125" style="363" customWidth="1"/>
    <col min="8453" max="8453" width="14.140625" style="363" customWidth="1"/>
    <col min="8454" max="8454" width="14.42578125" style="363" customWidth="1"/>
    <col min="8455" max="8455" width="15.28515625" style="363" customWidth="1"/>
    <col min="8456" max="8456" width="13.5703125" style="363" customWidth="1"/>
    <col min="8457" max="8457" width="13.28515625" style="363" customWidth="1"/>
    <col min="8458" max="8458" width="16.7109375" style="363" customWidth="1"/>
    <col min="8459" max="8704" width="9.140625" style="363"/>
    <col min="8705" max="8705" width="5.85546875" style="363" customWidth="1"/>
    <col min="8706" max="8706" width="9.85546875" style="363" customWidth="1"/>
    <col min="8707" max="8707" width="9.140625" style="363"/>
    <col min="8708" max="8708" width="14.42578125" style="363" customWidth="1"/>
    <col min="8709" max="8709" width="14.140625" style="363" customWidth="1"/>
    <col min="8710" max="8710" width="14.42578125" style="363" customWidth="1"/>
    <col min="8711" max="8711" width="15.28515625" style="363" customWidth="1"/>
    <col min="8712" max="8712" width="13.5703125" style="363" customWidth="1"/>
    <col min="8713" max="8713" width="13.28515625" style="363" customWidth="1"/>
    <col min="8714" max="8714" width="16.7109375" style="363" customWidth="1"/>
    <col min="8715" max="8960" width="9.140625" style="363"/>
    <col min="8961" max="8961" width="5.85546875" style="363" customWidth="1"/>
    <col min="8962" max="8962" width="9.85546875" style="363" customWidth="1"/>
    <col min="8963" max="8963" width="9.140625" style="363"/>
    <col min="8964" max="8964" width="14.42578125" style="363" customWidth="1"/>
    <col min="8965" max="8965" width="14.140625" style="363" customWidth="1"/>
    <col min="8966" max="8966" width="14.42578125" style="363" customWidth="1"/>
    <col min="8967" max="8967" width="15.28515625" style="363" customWidth="1"/>
    <col min="8968" max="8968" width="13.5703125" style="363" customWidth="1"/>
    <col min="8969" max="8969" width="13.28515625" style="363" customWidth="1"/>
    <col min="8970" max="8970" width="16.7109375" style="363" customWidth="1"/>
    <col min="8971" max="9216" width="9.140625" style="363"/>
    <col min="9217" max="9217" width="5.85546875" style="363" customWidth="1"/>
    <col min="9218" max="9218" width="9.85546875" style="363" customWidth="1"/>
    <col min="9219" max="9219" width="9.140625" style="363"/>
    <col min="9220" max="9220" width="14.42578125" style="363" customWidth="1"/>
    <col min="9221" max="9221" width="14.140625" style="363" customWidth="1"/>
    <col min="9222" max="9222" width="14.42578125" style="363" customWidth="1"/>
    <col min="9223" max="9223" width="15.28515625" style="363" customWidth="1"/>
    <col min="9224" max="9224" width="13.5703125" style="363" customWidth="1"/>
    <col min="9225" max="9225" width="13.28515625" style="363" customWidth="1"/>
    <col min="9226" max="9226" width="16.7109375" style="363" customWidth="1"/>
    <col min="9227" max="9472" width="9.140625" style="363"/>
    <col min="9473" max="9473" width="5.85546875" style="363" customWidth="1"/>
    <col min="9474" max="9474" width="9.85546875" style="363" customWidth="1"/>
    <col min="9475" max="9475" width="9.140625" style="363"/>
    <col min="9476" max="9476" width="14.42578125" style="363" customWidth="1"/>
    <col min="9477" max="9477" width="14.140625" style="363" customWidth="1"/>
    <col min="9478" max="9478" width="14.42578125" style="363" customWidth="1"/>
    <col min="9479" max="9479" width="15.28515625" style="363" customWidth="1"/>
    <col min="9480" max="9480" width="13.5703125" style="363" customWidth="1"/>
    <col min="9481" max="9481" width="13.28515625" style="363" customWidth="1"/>
    <col min="9482" max="9482" width="16.7109375" style="363" customWidth="1"/>
    <col min="9483" max="9728" width="9.140625" style="363"/>
    <col min="9729" max="9729" width="5.85546875" style="363" customWidth="1"/>
    <col min="9730" max="9730" width="9.85546875" style="363" customWidth="1"/>
    <col min="9731" max="9731" width="9.140625" style="363"/>
    <col min="9732" max="9732" width="14.42578125" style="363" customWidth="1"/>
    <col min="9733" max="9733" width="14.140625" style="363" customWidth="1"/>
    <col min="9734" max="9734" width="14.42578125" style="363" customWidth="1"/>
    <col min="9735" max="9735" width="15.28515625" style="363" customWidth="1"/>
    <col min="9736" max="9736" width="13.5703125" style="363" customWidth="1"/>
    <col min="9737" max="9737" width="13.28515625" style="363" customWidth="1"/>
    <col min="9738" max="9738" width="16.7109375" style="363" customWidth="1"/>
    <col min="9739" max="9984" width="9.140625" style="363"/>
    <col min="9985" max="9985" width="5.85546875" style="363" customWidth="1"/>
    <col min="9986" max="9986" width="9.85546875" style="363" customWidth="1"/>
    <col min="9987" max="9987" width="9.140625" style="363"/>
    <col min="9988" max="9988" width="14.42578125" style="363" customWidth="1"/>
    <col min="9989" max="9989" width="14.140625" style="363" customWidth="1"/>
    <col min="9990" max="9990" width="14.42578125" style="363" customWidth="1"/>
    <col min="9991" max="9991" width="15.28515625" style="363" customWidth="1"/>
    <col min="9992" max="9992" width="13.5703125" style="363" customWidth="1"/>
    <col min="9993" max="9993" width="13.28515625" style="363" customWidth="1"/>
    <col min="9994" max="9994" width="16.7109375" style="363" customWidth="1"/>
    <col min="9995" max="10240" width="9.140625" style="363"/>
    <col min="10241" max="10241" width="5.85546875" style="363" customWidth="1"/>
    <col min="10242" max="10242" width="9.85546875" style="363" customWidth="1"/>
    <col min="10243" max="10243" width="9.140625" style="363"/>
    <col min="10244" max="10244" width="14.42578125" style="363" customWidth="1"/>
    <col min="10245" max="10245" width="14.140625" style="363" customWidth="1"/>
    <col min="10246" max="10246" width="14.42578125" style="363" customWidth="1"/>
    <col min="10247" max="10247" width="15.28515625" style="363" customWidth="1"/>
    <col min="10248" max="10248" width="13.5703125" style="363" customWidth="1"/>
    <col min="10249" max="10249" width="13.28515625" style="363" customWidth="1"/>
    <col min="10250" max="10250" width="16.7109375" style="363" customWidth="1"/>
    <col min="10251" max="10496" width="9.140625" style="363"/>
    <col min="10497" max="10497" width="5.85546875" style="363" customWidth="1"/>
    <col min="10498" max="10498" width="9.85546875" style="363" customWidth="1"/>
    <col min="10499" max="10499" width="9.140625" style="363"/>
    <col min="10500" max="10500" width="14.42578125" style="363" customWidth="1"/>
    <col min="10501" max="10501" width="14.140625" style="363" customWidth="1"/>
    <col min="10502" max="10502" width="14.42578125" style="363" customWidth="1"/>
    <col min="10503" max="10503" width="15.28515625" style="363" customWidth="1"/>
    <col min="10504" max="10504" width="13.5703125" style="363" customWidth="1"/>
    <col min="10505" max="10505" width="13.28515625" style="363" customWidth="1"/>
    <col min="10506" max="10506" width="16.7109375" style="363" customWidth="1"/>
    <col min="10507" max="10752" width="9.140625" style="363"/>
    <col min="10753" max="10753" width="5.85546875" style="363" customWidth="1"/>
    <col min="10754" max="10754" width="9.85546875" style="363" customWidth="1"/>
    <col min="10755" max="10755" width="9.140625" style="363"/>
    <col min="10756" max="10756" width="14.42578125" style="363" customWidth="1"/>
    <col min="10757" max="10757" width="14.140625" style="363" customWidth="1"/>
    <col min="10758" max="10758" width="14.42578125" style="363" customWidth="1"/>
    <col min="10759" max="10759" width="15.28515625" style="363" customWidth="1"/>
    <col min="10760" max="10760" width="13.5703125" style="363" customWidth="1"/>
    <col min="10761" max="10761" width="13.28515625" style="363" customWidth="1"/>
    <col min="10762" max="10762" width="16.7109375" style="363" customWidth="1"/>
    <col min="10763" max="11008" width="9.140625" style="363"/>
    <col min="11009" max="11009" width="5.85546875" style="363" customWidth="1"/>
    <col min="11010" max="11010" width="9.85546875" style="363" customWidth="1"/>
    <col min="11011" max="11011" width="9.140625" style="363"/>
    <col min="11012" max="11012" width="14.42578125" style="363" customWidth="1"/>
    <col min="11013" max="11013" width="14.140625" style="363" customWidth="1"/>
    <col min="11014" max="11014" width="14.42578125" style="363" customWidth="1"/>
    <col min="11015" max="11015" width="15.28515625" style="363" customWidth="1"/>
    <col min="11016" max="11016" width="13.5703125" style="363" customWidth="1"/>
    <col min="11017" max="11017" width="13.28515625" style="363" customWidth="1"/>
    <col min="11018" max="11018" width="16.7109375" style="363" customWidth="1"/>
    <col min="11019" max="11264" width="9.140625" style="363"/>
    <col min="11265" max="11265" width="5.85546875" style="363" customWidth="1"/>
    <col min="11266" max="11266" width="9.85546875" style="363" customWidth="1"/>
    <col min="11267" max="11267" width="9.140625" style="363"/>
    <col min="11268" max="11268" width="14.42578125" style="363" customWidth="1"/>
    <col min="11269" max="11269" width="14.140625" style="363" customWidth="1"/>
    <col min="11270" max="11270" width="14.42578125" style="363" customWidth="1"/>
    <col min="11271" max="11271" width="15.28515625" style="363" customWidth="1"/>
    <col min="11272" max="11272" width="13.5703125" style="363" customWidth="1"/>
    <col min="11273" max="11273" width="13.28515625" style="363" customWidth="1"/>
    <col min="11274" max="11274" width="16.7109375" style="363" customWidth="1"/>
    <col min="11275" max="11520" width="9.140625" style="363"/>
    <col min="11521" max="11521" width="5.85546875" style="363" customWidth="1"/>
    <col min="11522" max="11522" width="9.85546875" style="363" customWidth="1"/>
    <col min="11523" max="11523" width="9.140625" style="363"/>
    <col min="11524" max="11524" width="14.42578125" style="363" customWidth="1"/>
    <col min="11525" max="11525" width="14.140625" style="363" customWidth="1"/>
    <col min="11526" max="11526" width="14.42578125" style="363" customWidth="1"/>
    <col min="11527" max="11527" width="15.28515625" style="363" customWidth="1"/>
    <col min="11528" max="11528" width="13.5703125" style="363" customWidth="1"/>
    <col min="11529" max="11529" width="13.28515625" style="363" customWidth="1"/>
    <col min="11530" max="11530" width="16.7109375" style="363" customWidth="1"/>
    <col min="11531" max="11776" width="9.140625" style="363"/>
    <col min="11777" max="11777" width="5.85546875" style="363" customWidth="1"/>
    <col min="11778" max="11778" width="9.85546875" style="363" customWidth="1"/>
    <col min="11779" max="11779" width="9.140625" style="363"/>
    <col min="11780" max="11780" width="14.42578125" style="363" customWidth="1"/>
    <col min="11781" max="11781" width="14.140625" style="363" customWidth="1"/>
    <col min="11782" max="11782" width="14.42578125" style="363" customWidth="1"/>
    <col min="11783" max="11783" width="15.28515625" style="363" customWidth="1"/>
    <col min="11784" max="11784" width="13.5703125" style="363" customWidth="1"/>
    <col min="11785" max="11785" width="13.28515625" style="363" customWidth="1"/>
    <col min="11786" max="11786" width="16.7109375" style="363" customWidth="1"/>
    <col min="11787" max="12032" width="9.140625" style="363"/>
    <col min="12033" max="12033" width="5.85546875" style="363" customWidth="1"/>
    <col min="12034" max="12034" width="9.85546875" style="363" customWidth="1"/>
    <col min="12035" max="12035" width="9.140625" style="363"/>
    <col min="12036" max="12036" width="14.42578125" style="363" customWidth="1"/>
    <col min="12037" max="12037" width="14.140625" style="363" customWidth="1"/>
    <col min="12038" max="12038" width="14.42578125" style="363" customWidth="1"/>
    <col min="12039" max="12039" width="15.28515625" style="363" customWidth="1"/>
    <col min="12040" max="12040" width="13.5703125" style="363" customWidth="1"/>
    <col min="12041" max="12041" width="13.28515625" style="363" customWidth="1"/>
    <col min="12042" max="12042" width="16.7109375" style="363" customWidth="1"/>
    <col min="12043" max="12288" width="9.140625" style="363"/>
    <col min="12289" max="12289" width="5.85546875" style="363" customWidth="1"/>
    <col min="12290" max="12290" width="9.85546875" style="363" customWidth="1"/>
    <col min="12291" max="12291" width="9.140625" style="363"/>
    <col min="12292" max="12292" width="14.42578125" style="363" customWidth="1"/>
    <col min="12293" max="12293" width="14.140625" style="363" customWidth="1"/>
    <col min="12294" max="12294" width="14.42578125" style="363" customWidth="1"/>
    <col min="12295" max="12295" width="15.28515625" style="363" customWidth="1"/>
    <col min="12296" max="12296" width="13.5703125" style="363" customWidth="1"/>
    <col min="12297" max="12297" width="13.28515625" style="363" customWidth="1"/>
    <col min="12298" max="12298" width="16.7109375" style="363" customWidth="1"/>
    <col min="12299" max="12544" width="9.140625" style="363"/>
    <col min="12545" max="12545" width="5.85546875" style="363" customWidth="1"/>
    <col min="12546" max="12546" width="9.85546875" style="363" customWidth="1"/>
    <col min="12547" max="12547" width="9.140625" style="363"/>
    <col min="12548" max="12548" width="14.42578125" style="363" customWidth="1"/>
    <col min="12549" max="12549" width="14.140625" style="363" customWidth="1"/>
    <col min="12550" max="12550" width="14.42578125" style="363" customWidth="1"/>
    <col min="12551" max="12551" width="15.28515625" style="363" customWidth="1"/>
    <col min="12552" max="12552" width="13.5703125" style="363" customWidth="1"/>
    <col min="12553" max="12553" width="13.28515625" style="363" customWidth="1"/>
    <col min="12554" max="12554" width="16.7109375" style="363" customWidth="1"/>
    <col min="12555" max="12800" width="9.140625" style="363"/>
    <col min="12801" max="12801" width="5.85546875" style="363" customWidth="1"/>
    <col min="12802" max="12802" width="9.85546875" style="363" customWidth="1"/>
    <col min="12803" max="12803" width="9.140625" style="363"/>
    <col min="12804" max="12804" width="14.42578125" style="363" customWidth="1"/>
    <col min="12805" max="12805" width="14.140625" style="363" customWidth="1"/>
    <col min="12806" max="12806" width="14.42578125" style="363" customWidth="1"/>
    <col min="12807" max="12807" width="15.28515625" style="363" customWidth="1"/>
    <col min="12808" max="12808" width="13.5703125" style="363" customWidth="1"/>
    <col min="12809" max="12809" width="13.28515625" style="363" customWidth="1"/>
    <col min="12810" max="12810" width="16.7109375" style="363" customWidth="1"/>
    <col min="12811" max="13056" width="9.140625" style="363"/>
    <col min="13057" max="13057" width="5.85546875" style="363" customWidth="1"/>
    <col min="13058" max="13058" width="9.85546875" style="363" customWidth="1"/>
    <col min="13059" max="13059" width="9.140625" style="363"/>
    <col min="13060" max="13060" width="14.42578125" style="363" customWidth="1"/>
    <col min="13061" max="13061" width="14.140625" style="363" customWidth="1"/>
    <col min="13062" max="13062" width="14.42578125" style="363" customWidth="1"/>
    <col min="13063" max="13063" width="15.28515625" style="363" customWidth="1"/>
    <col min="13064" max="13064" width="13.5703125" style="363" customWidth="1"/>
    <col min="13065" max="13065" width="13.28515625" style="363" customWidth="1"/>
    <col min="13066" max="13066" width="16.7109375" style="363" customWidth="1"/>
    <col min="13067" max="13312" width="9.140625" style="363"/>
    <col min="13313" max="13313" width="5.85546875" style="363" customWidth="1"/>
    <col min="13314" max="13314" width="9.85546875" style="363" customWidth="1"/>
    <col min="13315" max="13315" width="9.140625" style="363"/>
    <col min="13316" max="13316" width="14.42578125" style="363" customWidth="1"/>
    <col min="13317" max="13317" width="14.140625" style="363" customWidth="1"/>
    <col min="13318" max="13318" width="14.42578125" style="363" customWidth="1"/>
    <col min="13319" max="13319" width="15.28515625" style="363" customWidth="1"/>
    <col min="13320" max="13320" width="13.5703125" style="363" customWidth="1"/>
    <col min="13321" max="13321" width="13.28515625" style="363" customWidth="1"/>
    <col min="13322" max="13322" width="16.7109375" style="363" customWidth="1"/>
    <col min="13323" max="13568" width="9.140625" style="363"/>
    <col min="13569" max="13569" width="5.85546875" style="363" customWidth="1"/>
    <col min="13570" max="13570" width="9.85546875" style="363" customWidth="1"/>
    <col min="13571" max="13571" width="9.140625" style="363"/>
    <col min="13572" max="13572" width="14.42578125" style="363" customWidth="1"/>
    <col min="13573" max="13573" width="14.140625" style="363" customWidth="1"/>
    <col min="13574" max="13574" width="14.42578125" style="363" customWidth="1"/>
    <col min="13575" max="13575" width="15.28515625" style="363" customWidth="1"/>
    <col min="13576" max="13576" width="13.5703125" style="363" customWidth="1"/>
    <col min="13577" max="13577" width="13.28515625" style="363" customWidth="1"/>
    <col min="13578" max="13578" width="16.7109375" style="363" customWidth="1"/>
    <col min="13579" max="13824" width="9.140625" style="363"/>
    <col min="13825" max="13825" width="5.85546875" style="363" customWidth="1"/>
    <col min="13826" max="13826" width="9.85546875" style="363" customWidth="1"/>
    <col min="13827" max="13827" width="9.140625" style="363"/>
    <col min="13828" max="13828" width="14.42578125" style="363" customWidth="1"/>
    <col min="13829" max="13829" width="14.140625" style="363" customWidth="1"/>
    <col min="13830" max="13830" width="14.42578125" style="363" customWidth="1"/>
    <col min="13831" max="13831" width="15.28515625" style="363" customWidth="1"/>
    <col min="13832" max="13832" width="13.5703125" style="363" customWidth="1"/>
    <col min="13833" max="13833" width="13.28515625" style="363" customWidth="1"/>
    <col min="13834" max="13834" width="16.7109375" style="363" customWidth="1"/>
    <col min="13835" max="14080" width="9.140625" style="363"/>
    <col min="14081" max="14081" width="5.85546875" style="363" customWidth="1"/>
    <col min="14082" max="14082" width="9.85546875" style="363" customWidth="1"/>
    <col min="14083" max="14083" width="9.140625" style="363"/>
    <col min="14084" max="14084" width="14.42578125" style="363" customWidth="1"/>
    <col min="14085" max="14085" width="14.140625" style="363" customWidth="1"/>
    <col min="14086" max="14086" width="14.42578125" style="363" customWidth="1"/>
    <col min="14087" max="14087" width="15.28515625" style="363" customWidth="1"/>
    <col min="14088" max="14088" width="13.5703125" style="363" customWidth="1"/>
    <col min="14089" max="14089" width="13.28515625" style="363" customWidth="1"/>
    <col min="14090" max="14090" width="16.7109375" style="363" customWidth="1"/>
    <col min="14091" max="14336" width="9.140625" style="363"/>
    <col min="14337" max="14337" width="5.85546875" style="363" customWidth="1"/>
    <col min="14338" max="14338" width="9.85546875" style="363" customWidth="1"/>
    <col min="14339" max="14339" width="9.140625" style="363"/>
    <col min="14340" max="14340" width="14.42578125" style="363" customWidth="1"/>
    <col min="14341" max="14341" width="14.140625" style="363" customWidth="1"/>
    <col min="14342" max="14342" width="14.42578125" style="363" customWidth="1"/>
    <col min="14343" max="14343" width="15.28515625" style="363" customWidth="1"/>
    <col min="14344" max="14344" width="13.5703125" style="363" customWidth="1"/>
    <col min="14345" max="14345" width="13.28515625" style="363" customWidth="1"/>
    <col min="14346" max="14346" width="16.7109375" style="363" customWidth="1"/>
    <col min="14347" max="14592" width="9.140625" style="363"/>
    <col min="14593" max="14593" width="5.85546875" style="363" customWidth="1"/>
    <col min="14594" max="14594" width="9.85546875" style="363" customWidth="1"/>
    <col min="14595" max="14595" width="9.140625" style="363"/>
    <col min="14596" max="14596" width="14.42578125" style="363" customWidth="1"/>
    <col min="14597" max="14597" width="14.140625" style="363" customWidth="1"/>
    <col min="14598" max="14598" width="14.42578125" style="363" customWidth="1"/>
    <col min="14599" max="14599" width="15.28515625" style="363" customWidth="1"/>
    <col min="14600" max="14600" width="13.5703125" style="363" customWidth="1"/>
    <col min="14601" max="14601" width="13.28515625" style="363" customWidth="1"/>
    <col min="14602" max="14602" width="16.7109375" style="363" customWidth="1"/>
    <col min="14603" max="14848" width="9.140625" style="363"/>
    <col min="14849" max="14849" width="5.85546875" style="363" customWidth="1"/>
    <col min="14850" max="14850" width="9.85546875" style="363" customWidth="1"/>
    <col min="14851" max="14851" width="9.140625" style="363"/>
    <col min="14852" max="14852" width="14.42578125" style="363" customWidth="1"/>
    <col min="14853" max="14853" width="14.140625" style="363" customWidth="1"/>
    <col min="14854" max="14854" width="14.42578125" style="363" customWidth="1"/>
    <col min="14855" max="14855" width="15.28515625" style="363" customWidth="1"/>
    <col min="14856" max="14856" width="13.5703125" style="363" customWidth="1"/>
    <col min="14857" max="14857" width="13.28515625" style="363" customWidth="1"/>
    <col min="14858" max="14858" width="16.7109375" style="363" customWidth="1"/>
    <col min="14859" max="15104" width="9.140625" style="363"/>
    <col min="15105" max="15105" width="5.85546875" style="363" customWidth="1"/>
    <col min="15106" max="15106" width="9.85546875" style="363" customWidth="1"/>
    <col min="15107" max="15107" width="9.140625" style="363"/>
    <col min="15108" max="15108" width="14.42578125" style="363" customWidth="1"/>
    <col min="15109" max="15109" width="14.140625" style="363" customWidth="1"/>
    <col min="15110" max="15110" width="14.42578125" style="363" customWidth="1"/>
    <col min="15111" max="15111" width="15.28515625" style="363" customWidth="1"/>
    <col min="15112" max="15112" width="13.5703125" style="363" customWidth="1"/>
    <col min="15113" max="15113" width="13.28515625" style="363" customWidth="1"/>
    <col min="15114" max="15114" width="16.7109375" style="363" customWidth="1"/>
    <col min="15115" max="15360" width="9.140625" style="363"/>
    <col min="15361" max="15361" width="5.85546875" style="363" customWidth="1"/>
    <col min="15362" max="15362" width="9.85546875" style="363" customWidth="1"/>
    <col min="15363" max="15363" width="9.140625" style="363"/>
    <col min="15364" max="15364" width="14.42578125" style="363" customWidth="1"/>
    <col min="15365" max="15365" width="14.140625" style="363" customWidth="1"/>
    <col min="15366" max="15366" width="14.42578125" style="363" customWidth="1"/>
    <col min="15367" max="15367" width="15.28515625" style="363" customWidth="1"/>
    <col min="15368" max="15368" width="13.5703125" style="363" customWidth="1"/>
    <col min="15369" max="15369" width="13.28515625" style="363" customWidth="1"/>
    <col min="15370" max="15370" width="16.7109375" style="363" customWidth="1"/>
    <col min="15371" max="15616" width="9.140625" style="363"/>
    <col min="15617" max="15617" width="5.85546875" style="363" customWidth="1"/>
    <col min="15618" max="15618" width="9.85546875" style="363" customWidth="1"/>
    <col min="15619" max="15619" width="9.140625" style="363"/>
    <col min="15620" max="15620" width="14.42578125" style="363" customWidth="1"/>
    <col min="15621" max="15621" width="14.140625" style="363" customWidth="1"/>
    <col min="15622" max="15622" width="14.42578125" style="363" customWidth="1"/>
    <col min="15623" max="15623" width="15.28515625" style="363" customWidth="1"/>
    <col min="15624" max="15624" width="13.5703125" style="363" customWidth="1"/>
    <col min="15625" max="15625" width="13.28515625" style="363" customWidth="1"/>
    <col min="15626" max="15626" width="16.7109375" style="363" customWidth="1"/>
    <col min="15627" max="15872" width="9.140625" style="363"/>
    <col min="15873" max="15873" width="5.85546875" style="363" customWidth="1"/>
    <col min="15874" max="15874" width="9.85546875" style="363" customWidth="1"/>
    <col min="15875" max="15875" width="9.140625" style="363"/>
    <col min="15876" max="15876" width="14.42578125" style="363" customWidth="1"/>
    <col min="15877" max="15877" width="14.140625" style="363" customWidth="1"/>
    <col min="15878" max="15878" width="14.42578125" style="363" customWidth="1"/>
    <col min="15879" max="15879" width="15.28515625" style="363" customWidth="1"/>
    <col min="15880" max="15880" width="13.5703125" style="363" customWidth="1"/>
    <col min="15881" max="15881" width="13.28515625" style="363" customWidth="1"/>
    <col min="15882" max="15882" width="16.7109375" style="363" customWidth="1"/>
    <col min="15883" max="16128" width="9.140625" style="363"/>
    <col min="16129" max="16129" width="5.85546875" style="363" customWidth="1"/>
    <col min="16130" max="16130" width="9.85546875" style="363" customWidth="1"/>
    <col min="16131" max="16131" width="9.140625" style="363"/>
    <col min="16132" max="16132" width="14.42578125" style="363" customWidth="1"/>
    <col min="16133" max="16133" width="14.140625" style="363" customWidth="1"/>
    <col min="16134" max="16134" width="14.42578125" style="363" customWidth="1"/>
    <col min="16135" max="16135" width="15.28515625" style="363" customWidth="1"/>
    <col min="16136" max="16136" width="13.5703125" style="363" customWidth="1"/>
    <col min="16137" max="16137" width="13.28515625" style="363" customWidth="1"/>
    <col min="16138" max="16138" width="16.7109375" style="363" customWidth="1"/>
    <col min="16139" max="16384" width="9.140625" style="363"/>
  </cols>
  <sheetData>
    <row r="1" spans="1:75" x14ac:dyDescent="0.25">
      <c r="A1" s="362"/>
      <c r="F1" s="5"/>
      <c r="I1" s="5" t="s">
        <v>39</v>
      </c>
    </row>
    <row r="2" spans="1:75" x14ac:dyDescent="0.25">
      <c r="F2" s="5"/>
      <c r="I2" s="2" t="s">
        <v>302</v>
      </c>
    </row>
    <row r="3" spans="1:75" x14ac:dyDescent="0.25">
      <c r="F3" s="5"/>
      <c r="I3" s="2" t="s">
        <v>287</v>
      </c>
    </row>
    <row r="4" spans="1:75" x14ac:dyDescent="0.25">
      <c r="F4" s="5"/>
      <c r="I4" s="5" t="s">
        <v>303</v>
      </c>
    </row>
    <row r="5" spans="1:75" x14ac:dyDescent="0.25">
      <c r="F5" s="5"/>
      <c r="G5" s="5"/>
      <c r="H5" s="2"/>
    </row>
    <row r="6" spans="1:75" x14ac:dyDescent="0.25">
      <c r="A6" s="364" t="s">
        <v>427</v>
      </c>
      <c r="B6" s="364"/>
      <c r="C6" s="364"/>
      <c r="D6" s="364"/>
      <c r="E6" s="364"/>
      <c r="F6" s="364"/>
      <c r="G6" s="364"/>
      <c r="H6" s="364"/>
      <c r="I6" s="364"/>
      <c r="J6" s="364"/>
      <c r="M6" s="2"/>
    </row>
    <row r="7" spans="1:75" ht="15.75" x14ac:dyDescent="0.25">
      <c r="A7" s="364" t="s">
        <v>428</v>
      </c>
      <c r="B7" s="365"/>
      <c r="C7" s="365"/>
      <c r="D7" s="365"/>
      <c r="E7" s="365"/>
      <c r="F7" s="365"/>
      <c r="G7" s="365"/>
      <c r="H7" s="365"/>
      <c r="I7" s="365"/>
      <c r="J7" s="365"/>
      <c r="M7" s="2"/>
    </row>
    <row r="8" spans="1:75" ht="15.75" x14ac:dyDescent="0.25">
      <c r="A8" s="364"/>
      <c r="B8" s="365"/>
      <c r="C8" s="365"/>
      <c r="D8" s="365"/>
      <c r="E8" s="365"/>
      <c r="F8" s="365"/>
      <c r="G8" s="365"/>
      <c r="H8" s="365"/>
      <c r="I8" s="365"/>
      <c r="J8" s="365"/>
      <c r="M8" s="2"/>
    </row>
    <row r="9" spans="1:75" ht="15.75" x14ac:dyDescent="0.25">
      <c r="A9" s="366"/>
      <c r="B9" s="367"/>
      <c r="C9" s="367"/>
      <c r="D9" s="367"/>
      <c r="E9" s="367"/>
      <c r="F9" s="367"/>
      <c r="G9" s="367"/>
      <c r="H9" s="367"/>
      <c r="I9" s="367"/>
      <c r="J9" s="367"/>
      <c r="M9" s="2"/>
    </row>
    <row r="10" spans="1:75" x14ac:dyDescent="0.25">
      <c r="J10" s="368" t="s">
        <v>2</v>
      </c>
    </row>
    <row r="11" spans="1:75" s="377" customFormat="1" ht="24" x14ac:dyDescent="0.2">
      <c r="A11" s="369"/>
      <c r="B11" s="369"/>
      <c r="C11" s="369"/>
      <c r="D11" s="370"/>
      <c r="E11" s="371" t="s">
        <v>429</v>
      </c>
      <c r="F11" s="372"/>
      <c r="G11" s="373"/>
      <c r="H11" s="373" t="s">
        <v>430</v>
      </c>
      <c r="I11" s="374"/>
      <c r="J11" s="375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  <c r="AG11" s="376"/>
      <c r="AH11" s="376"/>
      <c r="AI11" s="376"/>
      <c r="AJ11" s="376"/>
      <c r="AK11" s="376"/>
      <c r="AL11" s="376"/>
      <c r="AM11" s="376"/>
      <c r="AN11" s="376"/>
      <c r="AO11" s="376"/>
      <c r="AP11" s="376"/>
      <c r="AQ11" s="376"/>
      <c r="AR11" s="376"/>
      <c r="AS11" s="376"/>
      <c r="AT11" s="376"/>
      <c r="AU11" s="376"/>
      <c r="AV11" s="376"/>
      <c r="AW11" s="376"/>
      <c r="AX11" s="376"/>
      <c r="AY11" s="376"/>
      <c r="AZ11" s="376"/>
      <c r="BA11" s="376"/>
      <c r="BB11" s="376"/>
      <c r="BC11" s="376"/>
      <c r="BD11" s="376"/>
      <c r="BE11" s="376"/>
      <c r="BF11" s="376"/>
      <c r="BG11" s="376"/>
      <c r="BH11" s="376"/>
      <c r="BI11" s="376"/>
      <c r="BJ11" s="376"/>
      <c r="BK11" s="376"/>
      <c r="BL11" s="376"/>
      <c r="BM11" s="376"/>
      <c r="BN11" s="376"/>
      <c r="BO11" s="376"/>
      <c r="BP11" s="376"/>
      <c r="BQ11" s="376"/>
      <c r="BR11" s="376"/>
      <c r="BS11" s="376"/>
      <c r="BT11" s="376"/>
      <c r="BU11" s="376"/>
      <c r="BV11" s="376"/>
      <c r="BW11" s="376"/>
    </row>
    <row r="12" spans="1:75" s="377" customFormat="1" ht="24" x14ac:dyDescent="0.2">
      <c r="A12" s="378"/>
      <c r="B12" s="378"/>
      <c r="C12" s="378"/>
      <c r="D12" s="378" t="s">
        <v>431</v>
      </c>
      <c r="E12" s="379" t="s">
        <v>432</v>
      </c>
      <c r="F12" s="380" t="s">
        <v>42</v>
      </c>
      <c r="G12" s="373"/>
      <c r="H12" s="373" t="s">
        <v>43</v>
      </c>
      <c r="I12" s="374"/>
      <c r="J12" s="371" t="s">
        <v>429</v>
      </c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6"/>
      <c r="AS12" s="376"/>
      <c r="AT12" s="376"/>
      <c r="AU12" s="376"/>
      <c r="AV12" s="376"/>
      <c r="AW12" s="376"/>
      <c r="AX12" s="376"/>
      <c r="AY12" s="376"/>
      <c r="AZ12" s="376"/>
      <c r="BA12" s="376"/>
      <c r="BB12" s="376"/>
      <c r="BC12" s="376"/>
      <c r="BD12" s="376"/>
      <c r="BE12" s="376"/>
      <c r="BF12" s="376"/>
      <c r="BG12" s="376"/>
      <c r="BH12" s="376"/>
      <c r="BI12" s="376"/>
      <c r="BJ12" s="376"/>
      <c r="BK12" s="376"/>
      <c r="BL12" s="376"/>
      <c r="BM12" s="376"/>
      <c r="BN12" s="376"/>
      <c r="BO12" s="376"/>
      <c r="BP12" s="376"/>
      <c r="BQ12" s="376"/>
      <c r="BR12" s="376"/>
      <c r="BS12" s="376"/>
      <c r="BT12" s="376"/>
      <c r="BU12" s="376"/>
      <c r="BV12" s="376"/>
      <c r="BW12" s="376"/>
    </row>
    <row r="13" spans="1:75" s="377" customFormat="1" ht="36" x14ac:dyDescent="0.2">
      <c r="A13" s="381" t="s">
        <v>77</v>
      </c>
      <c r="B13" s="381" t="s">
        <v>125</v>
      </c>
      <c r="C13" s="381" t="s">
        <v>6</v>
      </c>
      <c r="D13" s="381" t="s">
        <v>432</v>
      </c>
      <c r="E13" s="382" t="s">
        <v>433</v>
      </c>
      <c r="F13" s="382" t="s">
        <v>434</v>
      </c>
      <c r="G13" s="375" t="s">
        <v>435</v>
      </c>
      <c r="H13" s="375" t="s">
        <v>436</v>
      </c>
      <c r="I13" s="375" t="s">
        <v>437</v>
      </c>
      <c r="J13" s="382" t="s">
        <v>438</v>
      </c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6"/>
      <c r="AU13" s="376"/>
      <c r="AV13" s="376"/>
      <c r="AW13" s="376"/>
      <c r="AX13" s="376"/>
      <c r="AY13" s="376"/>
      <c r="AZ13" s="376"/>
      <c r="BA13" s="376"/>
      <c r="BB13" s="376"/>
      <c r="BC13" s="376"/>
      <c r="BD13" s="376"/>
      <c r="BE13" s="376"/>
      <c r="BF13" s="376"/>
      <c r="BG13" s="376"/>
      <c r="BH13" s="376"/>
      <c r="BI13" s="376"/>
      <c r="BJ13" s="376"/>
      <c r="BK13" s="376"/>
      <c r="BL13" s="376"/>
      <c r="BM13" s="376"/>
      <c r="BN13" s="376"/>
      <c r="BO13" s="376"/>
      <c r="BP13" s="376"/>
      <c r="BQ13" s="376"/>
      <c r="BR13" s="376"/>
      <c r="BS13" s="376"/>
      <c r="BT13" s="376"/>
      <c r="BU13" s="376"/>
      <c r="BV13" s="376"/>
      <c r="BW13" s="376"/>
    </row>
    <row r="14" spans="1:75" s="384" customFormat="1" ht="14.25" customHeight="1" x14ac:dyDescent="0.2">
      <c r="A14" s="383">
        <v>1</v>
      </c>
      <c r="B14" s="383">
        <v>2</v>
      </c>
      <c r="C14" s="383">
        <v>3</v>
      </c>
      <c r="D14" s="383">
        <v>4</v>
      </c>
      <c r="E14" s="383">
        <v>5</v>
      </c>
      <c r="F14" s="383">
        <v>6</v>
      </c>
      <c r="G14" s="383">
        <v>7</v>
      </c>
      <c r="H14" s="383">
        <v>8</v>
      </c>
      <c r="I14" s="383">
        <v>9</v>
      </c>
      <c r="J14" s="383">
        <v>10</v>
      </c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</row>
    <row r="15" spans="1:75" s="384" customFormat="1" ht="16.5" customHeight="1" x14ac:dyDescent="0.2">
      <c r="A15" s="385">
        <v>750</v>
      </c>
      <c r="B15" s="385">
        <v>75058</v>
      </c>
      <c r="C15" s="385">
        <v>2338</v>
      </c>
      <c r="D15" s="386">
        <v>13417</v>
      </c>
      <c r="E15" s="386">
        <f>SUM(F15,J15)</f>
        <v>0</v>
      </c>
      <c r="F15" s="386">
        <f t="shared" ref="F15:F24" si="0">SUM(G15:I15)</f>
        <v>0</v>
      </c>
      <c r="G15" s="386">
        <v>0</v>
      </c>
      <c r="H15" s="386">
        <v>0</v>
      </c>
      <c r="I15" s="386">
        <v>0</v>
      </c>
      <c r="J15" s="386">
        <v>0</v>
      </c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</row>
    <row r="16" spans="1:75" s="377" customFormat="1" ht="16.5" customHeight="1" x14ac:dyDescent="0.2">
      <c r="A16" s="385">
        <v>750</v>
      </c>
      <c r="B16" s="385">
        <v>75058</v>
      </c>
      <c r="C16" s="385">
        <v>2339</v>
      </c>
      <c r="D16" s="386">
        <v>0</v>
      </c>
      <c r="E16" s="386">
        <f t="shared" ref="E16:E24" si="1">SUM(F16,J16)</f>
        <v>49067</v>
      </c>
      <c r="F16" s="386">
        <f t="shared" si="0"/>
        <v>49067</v>
      </c>
      <c r="G16" s="386">
        <v>0</v>
      </c>
      <c r="H16" s="386">
        <v>0</v>
      </c>
      <c r="I16" s="386">
        <v>49067</v>
      </c>
      <c r="J16" s="386">
        <v>0</v>
      </c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6"/>
      <c r="AK16" s="376"/>
      <c r="AL16" s="376"/>
      <c r="AM16" s="376"/>
      <c r="AN16" s="376"/>
      <c r="AO16" s="376"/>
      <c r="AP16" s="376"/>
      <c r="AQ16" s="376"/>
      <c r="AR16" s="376"/>
      <c r="AS16" s="376"/>
      <c r="AT16" s="376"/>
      <c r="AU16" s="376"/>
      <c r="AV16" s="376"/>
      <c r="AW16" s="376"/>
      <c r="AX16" s="376"/>
      <c r="AY16" s="376"/>
      <c r="AZ16" s="376"/>
      <c r="BA16" s="376"/>
      <c r="BB16" s="376"/>
      <c r="BC16" s="376"/>
      <c r="BD16" s="376"/>
      <c r="BE16" s="376"/>
      <c r="BF16" s="376"/>
      <c r="BG16" s="376"/>
      <c r="BH16" s="376"/>
      <c r="BI16" s="376"/>
      <c r="BJ16" s="376"/>
      <c r="BK16" s="376"/>
      <c r="BL16" s="376"/>
      <c r="BM16" s="376"/>
      <c r="BN16" s="376"/>
      <c r="BO16" s="376"/>
      <c r="BP16" s="376"/>
      <c r="BQ16" s="376"/>
      <c r="BR16" s="376"/>
      <c r="BS16" s="376"/>
      <c r="BT16" s="376"/>
      <c r="BU16" s="376"/>
      <c r="BV16" s="376"/>
      <c r="BW16" s="376"/>
    </row>
    <row r="17" spans="1:75" s="377" customFormat="1" ht="16.5" customHeight="1" x14ac:dyDescent="0.2">
      <c r="A17" s="385">
        <v>801</v>
      </c>
      <c r="B17" s="385">
        <v>80101</v>
      </c>
      <c r="C17" s="385">
        <v>2330</v>
      </c>
      <c r="D17" s="387">
        <v>1300</v>
      </c>
      <c r="E17" s="387">
        <f>SUM(F17,J17)</f>
        <v>0</v>
      </c>
      <c r="F17" s="386">
        <f>SUM(G17:I17)</f>
        <v>0</v>
      </c>
      <c r="G17" s="387">
        <v>0</v>
      </c>
      <c r="H17" s="387">
        <v>0</v>
      </c>
      <c r="I17" s="387">
        <v>0</v>
      </c>
      <c r="J17" s="387">
        <v>0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  <c r="AS17" s="376"/>
      <c r="AT17" s="376"/>
      <c r="AU17" s="376"/>
      <c r="AV17" s="376"/>
      <c r="AW17" s="376"/>
      <c r="AX17" s="376"/>
      <c r="AY17" s="376"/>
      <c r="AZ17" s="376"/>
      <c r="BA17" s="376"/>
      <c r="BB17" s="376"/>
      <c r="BC17" s="376"/>
      <c r="BD17" s="376"/>
      <c r="BE17" s="376"/>
      <c r="BF17" s="376"/>
      <c r="BG17" s="376"/>
      <c r="BH17" s="376"/>
      <c r="BI17" s="376"/>
      <c r="BJ17" s="376"/>
      <c r="BK17" s="376"/>
      <c r="BL17" s="376"/>
      <c r="BM17" s="376"/>
      <c r="BN17" s="376"/>
      <c r="BO17" s="376"/>
      <c r="BP17" s="376"/>
      <c r="BQ17" s="376"/>
      <c r="BR17" s="376"/>
      <c r="BS17" s="376"/>
      <c r="BT17" s="376"/>
      <c r="BU17" s="376"/>
      <c r="BV17" s="376"/>
      <c r="BW17" s="376"/>
    </row>
    <row r="18" spans="1:75" s="377" customFormat="1" ht="16.5" customHeight="1" x14ac:dyDescent="0.2">
      <c r="A18" s="385">
        <v>801</v>
      </c>
      <c r="B18" s="385">
        <v>80104</v>
      </c>
      <c r="C18" s="385">
        <v>2310</v>
      </c>
      <c r="D18" s="386">
        <v>0</v>
      </c>
      <c r="E18" s="386">
        <f t="shared" si="1"/>
        <v>300000</v>
      </c>
      <c r="F18" s="386">
        <f t="shared" si="0"/>
        <v>300000</v>
      </c>
      <c r="G18" s="386">
        <v>0</v>
      </c>
      <c r="H18" s="386">
        <v>0</v>
      </c>
      <c r="I18" s="386">
        <v>300000</v>
      </c>
      <c r="J18" s="386">
        <v>0</v>
      </c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  <c r="AS18" s="376"/>
      <c r="AT18" s="376"/>
      <c r="AU18" s="376"/>
      <c r="AV18" s="376"/>
      <c r="AW18" s="376"/>
      <c r="AX18" s="376"/>
      <c r="AY18" s="376"/>
      <c r="AZ18" s="376"/>
      <c r="BA18" s="376"/>
      <c r="BB18" s="376"/>
      <c r="BC18" s="376"/>
      <c r="BD18" s="376"/>
      <c r="BE18" s="376"/>
      <c r="BF18" s="376"/>
      <c r="BG18" s="376"/>
      <c r="BH18" s="376"/>
      <c r="BI18" s="376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</row>
    <row r="19" spans="1:75" s="377" customFormat="1" ht="16.5" customHeight="1" x14ac:dyDescent="0.2">
      <c r="A19" s="385">
        <v>801</v>
      </c>
      <c r="B19" s="385">
        <v>80140</v>
      </c>
      <c r="C19" s="385">
        <v>2310</v>
      </c>
      <c r="D19" s="387">
        <v>46800</v>
      </c>
      <c r="E19" s="387">
        <f>SUM(F19,J19)</f>
        <v>0</v>
      </c>
      <c r="F19" s="386">
        <f>SUM(G19:I19)</f>
        <v>0</v>
      </c>
      <c r="G19" s="387">
        <v>0</v>
      </c>
      <c r="H19" s="387">
        <v>0</v>
      </c>
      <c r="I19" s="387">
        <v>0</v>
      </c>
      <c r="J19" s="387">
        <v>0</v>
      </c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  <c r="W19" s="376"/>
      <c r="X19" s="376"/>
      <c r="Y19" s="376"/>
      <c r="Z19" s="376"/>
      <c r="AA19" s="376"/>
      <c r="AB19" s="376"/>
      <c r="AC19" s="376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376"/>
      <c r="BB19" s="376"/>
      <c r="BC19" s="376"/>
      <c r="BD19" s="376"/>
      <c r="BE19" s="376"/>
      <c r="BF19" s="376"/>
      <c r="BG19" s="376"/>
      <c r="BH19" s="376"/>
      <c r="BI19" s="376"/>
      <c r="BJ19" s="376"/>
      <c r="BK19" s="376"/>
      <c r="BL19" s="376"/>
      <c r="BM19" s="376"/>
      <c r="BN19" s="376"/>
      <c r="BO19" s="376"/>
      <c r="BP19" s="376"/>
      <c r="BQ19" s="376"/>
      <c r="BR19" s="376"/>
      <c r="BS19" s="376"/>
      <c r="BT19" s="376"/>
      <c r="BU19" s="376"/>
      <c r="BV19" s="376"/>
      <c r="BW19" s="376"/>
    </row>
    <row r="20" spans="1:75" s="377" customFormat="1" ht="16.5" customHeight="1" x14ac:dyDescent="0.2">
      <c r="A20" s="385">
        <v>801</v>
      </c>
      <c r="B20" s="385">
        <v>80140</v>
      </c>
      <c r="C20" s="385">
        <v>2320</v>
      </c>
      <c r="D20" s="387">
        <v>193200</v>
      </c>
      <c r="E20" s="387">
        <f t="shared" si="1"/>
        <v>0</v>
      </c>
      <c r="F20" s="386">
        <f t="shared" si="0"/>
        <v>0</v>
      </c>
      <c r="G20" s="387">
        <v>0</v>
      </c>
      <c r="H20" s="387">
        <v>0</v>
      </c>
      <c r="I20" s="387">
        <v>0</v>
      </c>
      <c r="J20" s="387">
        <v>0</v>
      </c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376"/>
      <c r="AP20" s="376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376"/>
      <c r="BB20" s="376"/>
      <c r="BC20" s="376"/>
      <c r="BD20" s="376"/>
      <c r="BE20" s="376"/>
      <c r="BF20" s="376"/>
      <c r="BG20" s="376"/>
      <c r="BH20" s="376"/>
      <c r="BI20" s="376"/>
      <c r="BJ20" s="376"/>
      <c r="BK20" s="376"/>
      <c r="BL20" s="376"/>
      <c r="BM20" s="376"/>
      <c r="BN20" s="376"/>
      <c r="BO20" s="376"/>
      <c r="BP20" s="376"/>
      <c r="BQ20" s="376"/>
      <c r="BR20" s="376"/>
      <c r="BS20" s="376"/>
      <c r="BT20" s="376"/>
      <c r="BU20" s="376"/>
      <c r="BV20" s="376"/>
      <c r="BW20" s="376"/>
    </row>
    <row r="21" spans="1:75" s="377" customFormat="1" ht="16.5" customHeight="1" x14ac:dyDescent="0.2">
      <c r="A21" s="388">
        <v>801</v>
      </c>
      <c r="B21" s="388">
        <v>80195</v>
      </c>
      <c r="C21" s="388">
        <v>2320</v>
      </c>
      <c r="D21" s="386">
        <v>0</v>
      </c>
      <c r="E21" s="386">
        <f t="shared" si="1"/>
        <v>3000</v>
      </c>
      <c r="F21" s="386">
        <f t="shared" si="0"/>
        <v>3000</v>
      </c>
      <c r="G21" s="386">
        <v>0</v>
      </c>
      <c r="H21" s="386">
        <v>0</v>
      </c>
      <c r="I21" s="386">
        <v>3000</v>
      </c>
      <c r="J21" s="386">
        <v>0</v>
      </c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6"/>
      <c r="AL21" s="376"/>
      <c r="AM21" s="376"/>
      <c r="AN21" s="376"/>
      <c r="AO21" s="376"/>
      <c r="AP21" s="376"/>
      <c r="AQ21" s="376"/>
      <c r="AR21" s="376"/>
      <c r="AS21" s="376"/>
      <c r="AT21" s="376"/>
      <c r="AU21" s="376"/>
      <c r="AV21" s="376"/>
      <c r="AW21" s="376"/>
      <c r="AX21" s="376"/>
      <c r="AY21" s="376"/>
      <c r="AZ21" s="376"/>
      <c r="BA21" s="376"/>
      <c r="BB21" s="376"/>
      <c r="BC21" s="376"/>
      <c r="BD21" s="376"/>
      <c r="BE21" s="376"/>
      <c r="BF21" s="376"/>
      <c r="BG21" s="376"/>
      <c r="BH21" s="376"/>
      <c r="BI21" s="376"/>
      <c r="BJ21" s="376"/>
      <c r="BK21" s="376"/>
      <c r="BL21" s="376"/>
      <c r="BM21" s="376"/>
      <c r="BN21" s="376"/>
      <c r="BO21" s="376"/>
      <c r="BP21" s="376"/>
      <c r="BQ21" s="376"/>
      <c r="BR21" s="376"/>
      <c r="BS21" s="376"/>
      <c r="BT21" s="376"/>
      <c r="BU21" s="376"/>
      <c r="BV21" s="376"/>
      <c r="BW21" s="376"/>
    </row>
    <row r="22" spans="1:75" s="377" customFormat="1" ht="16.5" customHeight="1" x14ac:dyDescent="0.2">
      <c r="A22" s="388">
        <v>851</v>
      </c>
      <c r="B22" s="388">
        <v>85154</v>
      </c>
      <c r="C22" s="388">
        <v>2330</v>
      </c>
      <c r="D22" s="386">
        <v>0</v>
      </c>
      <c r="E22" s="386">
        <f t="shared" si="1"/>
        <v>6000</v>
      </c>
      <c r="F22" s="386">
        <f t="shared" si="0"/>
        <v>6000</v>
      </c>
      <c r="G22" s="386">
        <v>0</v>
      </c>
      <c r="H22" s="386">
        <v>0</v>
      </c>
      <c r="I22" s="386">
        <v>6000</v>
      </c>
      <c r="J22" s="386">
        <v>0</v>
      </c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  <c r="AE22" s="376"/>
      <c r="AF22" s="376"/>
      <c r="AG22" s="376"/>
      <c r="AH22" s="376"/>
      <c r="AI22" s="376"/>
      <c r="AJ22" s="376"/>
      <c r="AK22" s="376"/>
      <c r="AL22" s="376"/>
      <c r="AM22" s="376"/>
      <c r="AN22" s="376"/>
      <c r="AO22" s="376"/>
      <c r="AP22" s="376"/>
      <c r="AQ22" s="376"/>
      <c r="AR22" s="376"/>
      <c r="AS22" s="376"/>
      <c r="AT22" s="376"/>
      <c r="AU22" s="376"/>
      <c r="AV22" s="376"/>
      <c r="AW22" s="376"/>
      <c r="AX22" s="376"/>
      <c r="AY22" s="376"/>
      <c r="AZ22" s="376"/>
      <c r="BA22" s="376"/>
      <c r="BB22" s="376"/>
      <c r="BC22" s="376"/>
      <c r="BD22" s="376"/>
      <c r="BE22" s="376"/>
      <c r="BF22" s="376"/>
      <c r="BG22" s="376"/>
      <c r="BH22" s="376"/>
      <c r="BI22" s="376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  <c r="BU22" s="376"/>
      <c r="BV22" s="376"/>
      <c r="BW22" s="376"/>
    </row>
    <row r="23" spans="1:75" s="377" customFormat="1" ht="16.5" customHeight="1" x14ac:dyDescent="0.2">
      <c r="A23" s="385">
        <v>853</v>
      </c>
      <c r="B23" s="385">
        <v>85311</v>
      </c>
      <c r="C23" s="385">
        <v>2320</v>
      </c>
      <c r="D23" s="387">
        <v>25051</v>
      </c>
      <c r="E23" s="387">
        <f t="shared" si="1"/>
        <v>0</v>
      </c>
      <c r="F23" s="386">
        <f t="shared" si="0"/>
        <v>0</v>
      </c>
      <c r="G23" s="387">
        <v>0</v>
      </c>
      <c r="H23" s="387">
        <v>0</v>
      </c>
      <c r="I23" s="387">
        <v>0</v>
      </c>
      <c r="J23" s="387">
        <v>0</v>
      </c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76"/>
      <c r="BA23" s="376"/>
      <c r="BB23" s="376"/>
      <c r="BC23" s="376"/>
      <c r="BD23" s="376"/>
      <c r="BE23" s="376"/>
      <c r="BF23" s="376"/>
      <c r="BG23" s="376"/>
      <c r="BH23" s="376"/>
      <c r="BI23" s="376"/>
      <c r="BJ23" s="376"/>
      <c r="BK23" s="376"/>
      <c r="BL23" s="376"/>
      <c r="BM23" s="376"/>
      <c r="BN23" s="376"/>
      <c r="BO23" s="376"/>
      <c r="BP23" s="376"/>
      <c r="BQ23" s="376"/>
      <c r="BR23" s="376"/>
      <c r="BS23" s="376"/>
      <c r="BT23" s="376"/>
      <c r="BU23" s="376"/>
      <c r="BV23" s="376"/>
      <c r="BW23" s="376"/>
    </row>
    <row r="24" spans="1:75" s="377" customFormat="1" ht="16.5" customHeight="1" x14ac:dyDescent="0.2">
      <c r="A24" s="385">
        <v>853</v>
      </c>
      <c r="B24" s="385">
        <v>85333</v>
      </c>
      <c r="C24" s="385">
        <v>2320</v>
      </c>
      <c r="D24" s="387">
        <v>0</v>
      </c>
      <c r="E24" s="387">
        <f t="shared" si="1"/>
        <v>2995237</v>
      </c>
      <c r="F24" s="387">
        <f t="shared" si="0"/>
        <v>2995237</v>
      </c>
      <c r="G24" s="387">
        <v>0</v>
      </c>
      <c r="H24" s="387">
        <v>0</v>
      </c>
      <c r="I24" s="387">
        <v>2995237</v>
      </c>
      <c r="J24" s="387">
        <v>0</v>
      </c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376"/>
      <c r="BB24" s="376"/>
      <c r="BC24" s="376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</row>
    <row r="25" spans="1:75" s="377" customFormat="1" ht="16.5" customHeight="1" x14ac:dyDescent="0.2">
      <c r="A25" s="385">
        <v>854</v>
      </c>
      <c r="B25" s="385">
        <v>85415</v>
      </c>
      <c r="C25" s="385">
        <v>2330</v>
      </c>
      <c r="D25" s="386">
        <v>7200</v>
      </c>
      <c r="E25" s="386">
        <f>SUM(F25,J25)</f>
        <v>0</v>
      </c>
      <c r="F25" s="386">
        <f>SUM(G25:I25)</f>
        <v>0</v>
      </c>
      <c r="G25" s="386">
        <v>0</v>
      </c>
      <c r="H25" s="386">
        <v>0</v>
      </c>
      <c r="I25" s="386">
        <v>0</v>
      </c>
      <c r="J25" s="386">
        <v>0</v>
      </c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6"/>
      <c r="AN25" s="376"/>
      <c r="AO25" s="376"/>
      <c r="AP25" s="376"/>
      <c r="AQ25" s="376"/>
      <c r="AR25" s="376"/>
      <c r="AS25" s="376"/>
      <c r="AT25" s="376"/>
      <c r="AU25" s="376"/>
      <c r="AV25" s="376"/>
      <c r="AW25" s="376"/>
      <c r="AX25" s="376"/>
      <c r="AY25" s="376"/>
      <c r="AZ25" s="376"/>
      <c r="BA25" s="376"/>
      <c r="BB25" s="376"/>
      <c r="BC25" s="376"/>
      <c r="BD25" s="376"/>
      <c r="BE25" s="376"/>
      <c r="BF25" s="376"/>
      <c r="BG25" s="376"/>
      <c r="BH25" s="376"/>
      <c r="BI25" s="376"/>
      <c r="BJ25" s="376"/>
      <c r="BK25" s="376"/>
      <c r="BL25" s="376"/>
      <c r="BM25" s="376"/>
      <c r="BN25" s="376"/>
      <c r="BO25" s="376"/>
      <c r="BP25" s="376"/>
      <c r="BQ25" s="376"/>
      <c r="BR25" s="376"/>
      <c r="BS25" s="376"/>
      <c r="BT25" s="376"/>
      <c r="BU25" s="376"/>
      <c r="BV25" s="376"/>
      <c r="BW25" s="376"/>
    </row>
    <row r="26" spans="1:75" s="377" customFormat="1" ht="27.75" customHeight="1" x14ac:dyDescent="0.2">
      <c r="A26" s="389"/>
      <c r="B26" s="390" t="s">
        <v>126</v>
      </c>
      <c r="C26" s="391"/>
      <c r="D26" s="392">
        <f t="shared" ref="D26:J26" si="2">SUM(D15:D25)</f>
        <v>286968</v>
      </c>
      <c r="E26" s="392">
        <f t="shared" si="2"/>
        <v>3353304</v>
      </c>
      <c r="F26" s="392">
        <f t="shared" si="2"/>
        <v>3353304</v>
      </c>
      <c r="G26" s="392">
        <f t="shared" si="2"/>
        <v>0</v>
      </c>
      <c r="H26" s="392">
        <f t="shared" si="2"/>
        <v>0</v>
      </c>
      <c r="I26" s="392">
        <f t="shared" si="2"/>
        <v>3353304</v>
      </c>
      <c r="J26" s="392">
        <f t="shared" si="2"/>
        <v>0</v>
      </c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376"/>
      <c r="AJ26" s="376"/>
      <c r="AK26" s="376"/>
      <c r="AL26" s="376"/>
      <c r="AM26" s="376"/>
      <c r="AN26" s="376"/>
      <c r="AO26" s="376"/>
      <c r="AP26" s="376"/>
      <c r="AQ26" s="376"/>
      <c r="AR26" s="376"/>
      <c r="AS26" s="376"/>
      <c r="AT26" s="376"/>
      <c r="AU26" s="376"/>
      <c r="AV26" s="376"/>
      <c r="AW26" s="376"/>
      <c r="AX26" s="376"/>
      <c r="AY26" s="376"/>
      <c r="AZ26" s="376"/>
      <c r="BA26" s="376"/>
      <c r="BB26" s="376"/>
      <c r="BC26" s="376"/>
      <c r="BD26" s="376"/>
      <c r="BE26" s="376"/>
      <c r="BF26" s="376"/>
      <c r="BG26" s="376"/>
      <c r="BH26" s="376"/>
      <c r="BI26" s="376"/>
      <c r="BJ26" s="376"/>
      <c r="BK26" s="376"/>
      <c r="BL26" s="376"/>
      <c r="BM26" s="376"/>
      <c r="BN26" s="376"/>
      <c r="BO26" s="376"/>
      <c r="BP26" s="376"/>
      <c r="BQ26" s="376"/>
      <c r="BR26" s="376"/>
      <c r="BS26" s="376"/>
      <c r="BT26" s="376"/>
      <c r="BU26" s="376"/>
      <c r="BV26" s="376"/>
      <c r="BW26" s="376"/>
    </row>
    <row r="28" spans="1:75" x14ac:dyDescent="0.25">
      <c r="A28" s="178"/>
      <c r="G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1"/>
  <sheetViews>
    <sheetView zoomScale="120" zoomScaleNormal="120" workbookViewId="0">
      <selection activeCell="E2" sqref="E2:E4"/>
    </sheetView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710937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0.710937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0.710937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0.710937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0.710937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0.710937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0.710937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0.710937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0.710937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0.710937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0.710937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0.710937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0.710937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0.710937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0.710937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0.710937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0.710937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0.710937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0.710937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0.710937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0.710937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0.710937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0.710937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0.710937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0.710937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0.710937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0.710937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0.710937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0.710937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0.710937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0.710937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0.710937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0.710937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0.710937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0.710937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0.710937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0.710937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0.710937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0.710937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0.710937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0.710937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0.710937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0.710937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0.710937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0.710937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0.710937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0.710937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0.710937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0.710937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0.710937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0.710937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0.710937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0.710937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0.710937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0.710937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0.710937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0.710937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0.710937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0.710937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0.710937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0.710937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0.710937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0.710937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0.7109375" customWidth="1"/>
    <col min="16133" max="16133" width="21.85546875" customWidth="1"/>
  </cols>
  <sheetData>
    <row r="1" spans="1:5" x14ac:dyDescent="0.25">
      <c r="A1" s="157"/>
      <c r="E1" s="5" t="s">
        <v>439</v>
      </c>
    </row>
    <row r="2" spans="1:5" x14ac:dyDescent="0.25">
      <c r="D2" s="5"/>
      <c r="E2" s="2" t="s">
        <v>302</v>
      </c>
    </row>
    <row r="3" spans="1:5" x14ac:dyDescent="0.25">
      <c r="D3" s="5"/>
      <c r="E3" s="2" t="s">
        <v>287</v>
      </c>
    </row>
    <row r="4" spans="1:5" x14ac:dyDescent="0.25">
      <c r="D4" s="5"/>
      <c r="E4" s="5" t="s">
        <v>303</v>
      </c>
    </row>
    <row r="5" spans="1:5" ht="15.75" customHeight="1" x14ac:dyDescent="0.25">
      <c r="D5" s="5"/>
      <c r="E5" s="5"/>
    </row>
    <row r="6" spans="1:5" ht="15" customHeight="1" x14ac:dyDescent="0.25">
      <c r="A6" s="180" t="s">
        <v>178</v>
      </c>
      <c r="B6" s="180"/>
      <c r="C6" s="180"/>
      <c r="D6" s="180"/>
      <c r="E6" s="180"/>
    </row>
    <row r="7" spans="1:5" ht="15" customHeight="1" x14ac:dyDescent="0.25">
      <c r="A7" s="180" t="s">
        <v>440</v>
      </c>
      <c r="B7" s="180"/>
      <c r="C7" s="180"/>
      <c r="D7" s="180"/>
      <c r="E7" s="180"/>
    </row>
    <row r="8" spans="1:5" ht="20.25" customHeight="1" x14ac:dyDescent="0.25">
      <c r="D8" s="194"/>
      <c r="E8" s="194"/>
    </row>
    <row r="9" spans="1:5" ht="12" customHeight="1" x14ac:dyDescent="0.25">
      <c r="D9" s="363"/>
      <c r="E9" s="291" t="s">
        <v>2</v>
      </c>
    </row>
    <row r="10" spans="1:5" ht="22.5" customHeight="1" x14ac:dyDescent="0.25">
      <c r="A10" s="195" t="s">
        <v>50</v>
      </c>
      <c r="B10" s="195" t="s">
        <v>77</v>
      </c>
      <c r="C10" s="195" t="s">
        <v>125</v>
      </c>
      <c r="D10" s="195" t="s">
        <v>180</v>
      </c>
      <c r="E10" s="195" t="s">
        <v>181</v>
      </c>
    </row>
    <row r="11" spans="1:5" s="198" customFormat="1" ht="9.75" customHeight="1" x14ac:dyDescent="0.15">
      <c r="A11" s="177">
        <v>1</v>
      </c>
      <c r="B11" s="177">
        <v>2</v>
      </c>
      <c r="C11" s="177">
        <v>3</v>
      </c>
      <c r="D11" s="177">
        <v>4</v>
      </c>
      <c r="E11" s="177">
        <v>5</v>
      </c>
    </row>
    <row r="12" spans="1:5" ht="13.5" customHeight="1" x14ac:dyDescent="0.25">
      <c r="A12" s="393" t="s">
        <v>182</v>
      </c>
      <c r="B12" s="200"/>
      <c r="C12" s="200"/>
      <c r="D12" s="200"/>
      <c r="E12" s="201"/>
    </row>
    <row r="13" spans="1:5" ht="16.5" customHeight="1" x14ac:dyDescent="0.25">
      <c r="A13" s="202">
        <v>1</v>
      </c>
      <c r="B13" s="202">
        <v>730</v>
      </c>
      <c r="C13" s="202">
        <v>73095</v>
      </c>
      <c r="D13" s="394" t="s">
        <v>441</v>
      </c>
      <c r="E13" s="226">
        <v>100000</v>
      </c>
    </row>
    <row r="14" spans="1:5" ht="28.5" customHeight="1" x14ac:dyDescent="0.25">
      <c r="A14" s="202">
        <v>2</v>
      </c>
      <c r="B14" s="202">
        <v>750</v>
      </c>
      <c r="C14" s="202">
        <v>75023</v>
      </c>
      <c r="D14" s="395" t="s">
        <v>442</v>
      </c>
      <c r="E14" s="226">
        <v>1875</v>
      </c>
    </row>
    <row r="15" spans="1:5" ht="64.5" customHeight="1" x14ac:dyDescent="0.25">
      <c r="A15" s="202">
        <v>3</v>
      </c>
      <c r="B15" s="202">
        <v>750</v>
      </c>
      <c r="C15" s="202">
        <v>75058</v>
      </c>
      <c r="D15" s="395" t="s">
        <v>443</v>
      </c>
      <c r="E15" s="226">
        <v>49067</v>
      </c>
    </row>
    <row r="16" spans="1:5" ht="27.75" customHeight="1" x14ac:dyDescent="0.25">
      <c r="A16" s="202">
        <v>4</v>
      </c>
      <c r="B16" s="202">
        <v>754</v>
      </c>
      <c r="C16" s="202">
        <v>75421</v>
      </c>
      <c r="D16" s="395" t="s">
        <v>444</v>
      </c>
      <c r="E16" s="226">
        <v>30000</v>
      </c>
    </row>
    <row r="17" spans="1:5" ht="15" customHeight="1" x14ac:dyDescent="0.25">
      <c r="A17" s="202">
        <v>5</v>
      </c>
      <c r="B17" s="202">
        <v>801</v>
      </c>
      <c r="C17" s="202">
        <v>80104</v>
      </c>
      <c r="D17" s="395" t="s">
        <v>16</v>
      </c>
      <c r="E17" s="226">
        <v>300000</v>
      </c>
    </row>
    <row r="18" spans="1:5" ht="16.5" customHeight="1" x14ac:dyDescent="0.25">
      <c r="A18" s="202">
        <v>6</v>
      </c>
      <c r="B18" s="202">
        <v>801</v>
      </c>
      <c r="C18" s="202">
        <v>80195</v>
      </c>
      <c r="D18" s="394" t="s">
        <v>445</v>
      </c>
      <c r="E18" s="226">
        <v>3000</v>
      </c>
    </row>
    <row r="19" spans="1:5" ht="16.5" customHeight="1" x14ac:dyDescent="0.25">
      <c r="A19" s="202">
        <v>7</v>
      </c>
      <c r="B19" s="206">
        <v>851</v>
      </c>
      <c r="C19" s="206">
        <v>85149</v>
      </c>
      <c r="D19" s="395" t="s">
        <v>446</v>
      </c>
      <c r="E19" s="226">
        <v>27000</v>
      </c>
    </row>
    <row r="20" spans="1:5" ht="25.5" customHeight="1" x14ac:dyDescent="0.25">
      <c r="A20" s="202">
        <v>8</v>
      </c>
      <c r="B20" s="202">
        <v>851</v>
      </c>
      <c r="C20" s="202">
        <v>85154</v>
      </c>
      <c r="D20" s="395" t="s">
        <v>447</v>
      </c>
      <c r="E20" s="226">
        <v>6000</v>
      </c>
    </row>
    <row r="21" spans="1:5" ht="17.25" customHeight="1" x14ac:dyDescent="0.25">
      <c r="A21" s="396">
        <v>9</v>
      </c>
      <c r="B21" s="396">
        <v>853</v>
      </c>
      <c r="C21" s="396">
        <v>85333</v>
      </c>
      <c r="D21" s="227" t="s">
        <v>448</v>
      </c>
      <c r="E21" s="229">
        <v>2995237</v>
      </c>
    </row>
    <row r="22" spans="1:5" ht="17.25" customHeight="1" x14ac:dyDescent="0.25">
      <c r="A22" s="227">
        <v>10</v>
      </c>
      <c r="B22" s="227">
        <v>853</v>
      </c>
      <c r="C22" s="227">
        <v>85395</v>
      </c>
      <c r="D22" s="227" t="s">
        <v>449</v>
      </c>
      <c r="E22" s="229">
        <v>100000</v>
      </c>
    </row>
    <row r="23" spans="1:5" ht="13.5" customHeight="1" x14ac:dyDescent="0.25">
      <c r="A23" s="249"/>
      <c r="B23" s="250"/>
      <c r="C23" s="235"/>
      <c r="D23" s="99" t="s">
        <v>450</v>
      </c>
      <c r="E23" s="397"/>
    </row>
    <row r="24" spans="1:5" ht="17.25" customHeight="1" x14ac:dyDescent="0.25">
      <c r="A24" s="227">
        <v>11</v>
      </c>
      <c r="B24" s="227">
        <v>921</v>
      </c>
      <c r="C24" s="227">
        <v>92110</v>
      </c>
      <c r="D24" s="227" t="s">
        <v>451</v>
      </c>
      <c r="E24" s="229">
        <v>50000</v>
      </c>
    </row>
    <row r="25" spans="1:5" ht="13.5" customHeight="1" x14ac:dyDescent="0.25">
      <c r="A25" s="249"/>
      <c r="B25" s="250"/>
      <c r="C25" s="235"/>
      <c r="D25" s="99" t="s">
        <v>452</v>
      </c>
      <c r="E25" s="397"/>
    </row>
    <row r="26" spans="1:5" ht="17.25" customHeight="1" x14ac:dyDescent="0.25">
      <c r="A26" s="227">
        <v>12</v>
      </c>
      <c r="B26" s="227">
        <v>921</v>
      </c>
      <c r="C26" s="227">
        <v>92113</v>
      </c>
      <c r="D26" s="227" t="s">
        <v>453</v>
      </c>
      <c r="E26" s="229">
        <v>120000</v>
      </c>
    </row>
    <row r="27" spans="1:5" ht="13.5" customHeight="1" x14ac:dyDescent="0.25">
      <c r="A27" s="249"/>
      <c r="B27" s="250"/>
      <c r="C27" s="398"/>
      <c r="D27" s="399" t="s">
        <v>454</v>
      </c>
      <c r="E27" s="397"/>
    </row>
    <row r="28" spans="1:5" ht="17.25" customHeight="1" x14ac:dyDescent="0.25">
      <c r="A28" s="227">
        <v>13</v>
      </c>
      <c r="B28" s="227">
        <v>921</v>
      </c>
      <c r="C28" s="227">
        <v>92113</v>
      </c>
      <c r="D28" s="227" t="s">
        <v>455</v>
      </c>
      <c r="E28" s="229">
        <v>150000</v>
      </c>
    </row>
    <row r="29" spans="1:5" ht="13.5" customHeight="1" x14ac:dyDescent="0.25">
      <c r="A29" s="249"/>
      <c r="B29" s="250"/>
      <c r="C29" s="398"/>
      <c r="D29" s="399" t="s">
        <v>454</v>
      </c>
      <c r="E29" s="397"/>
    </row>
    <row r="30" spans="1:5" s="158" customFormat="1" ht="17.25" customHeight="1" x14ac:dyDescent="0.2">
      <c r="A30" s="249">
        <v>14</v>
      </c>
      <c r="B30" s="250">
        <v>921</v>
      </c>
      <c r="C30" s="234">
        <v>92114</v>
      </c>
      <c r="D30" s="227" t="s">
        <v>456</v>
      </c>
      <c r="E30" s="397">
        <v>43000</v>
      </c>
    </row>
    <row r="31" spans="1:5" ht="13.5" customHeight="1" x14ac:dyDescent="0.25">
      <c r="A31" s="249"/>
      <c r="B31" s="250"/>
      <c r="C31" s="398"/>
      <c r="D31" s="399" t="s">
        <v>457</v>
      </c>
      <c r="E31" s="397"/>
    </row>
    <row r="32" spans="1:5" ht="17.25" customHeight="1" x14ac:dyDescent="0.25">
      <c r="A32" s="227">
        <v>15</v>
      </c>
      <c r="B32" s="227">
        <v>921</v>
      </c>
      <c r="C32" s="227">
        <v>92116</v>
      </c>
      <c r="D32" s="227" t="s">
        <v>458</v>
      </c>
      <c r="E32" s="229">
        <v>1500</v>
      </c>
    </row>
    <row r="33" spans="1:5" ht="12" customHeight="1" x14ac:dyDescent="0.25">
      <c r="A33" s="249"/>
      <c r="B33" s="250"/>
      <c r="C33" s="250"/>
      <c r="D33" s="399" t="s">
        <v>459</v>
      </c>
      <c r="E33" s="397"/>
    </row>
    <row r="34" spans="1:5" s="401" customFormat="1" ht="13.5" customHeight="1" x14ac:dyDescent="0.2">
      <c r="A34" s="230"/>
      <c r="B34" s="231"/>
      <c r="C34" s="231"/>
      <c r="D34" s="400" t="s">
        <v>208</v>
      </c>
      <c r="E34" s="232">
        <f>SUM(E13:E33)</f>
        <v>3976679</v>
      </c>
    </row>
    <row r="35" spans="1:5" ht="12.75" customHeight="1" x14ac:dyDescent="0.25">
      <c r="A35" s="393" t="s">
        <v>209</v>
      </c>
      <c r="B35" s="200"/>
      <c r="C35" s="200"/>
      <c r="D35" s="200"/>
      <c r="E35" s="201"/>
    </row>
    <row r="36" spans="1:5" ht="15.75" customHeight="1" x14ac:dyDescent="0.25">
      <c r="A36" s="227">
        <v>1</v>
      </c>
      <c r="B36" s="227">
        <v>754</v>
      </c>
      <c r="C36" s="227">
        <v>75421</v>
      </c>
      <c r="D36" s="227" t="s">
        <v>109</v>
      </c>
      <c r="E36" s="229">
        <v>12680</v>
      </c>
    </row>
    <row r="37" spans="1:5" ht="25.5" customHeight="1" x14ac:dyDescent="0.25">
      <c r="A37" s="249"/>
      <c r="B37" s="250"/>
      <c r="C37" s="235"/>
      <c r="D37" s="402" t="s">
        <v>460</v>
      </c>
      <c r="E37" s="397"/>
    </row>
    <row r="38" spans="1:5" ht="15.75" customHeight="1" x14ac:dyDescent="0.25">
      <c r="A38" s="227">
        <v>2</v>
      </c>
      <c r="B38" s="227">
        <v>853</v>
      </c>
      <c r="C38" s="227">
        <v>85395</v>
      </c>
      <c r="D38" s="227" t="s">
        <v>17</v>
      </c>
      <c r="E38" s="229">
        <v>529080</v>
      </c>
    </row>
    <row r="39" spans="1:5" ht="12.75" customHeight="1" x14ac:dyDescent="0.25">
      <c r="A39" s="249"/>
      <c r="B39" s="250"/>
      <c r="C39" s="235"/>
      <c r="D39" s="99" t="s">
        <v>450</v>
      </c>
      <c r="E39" s="397"/>
    </row>
    <row r="40" spans="1:5" ht="15" customHeight="1" x14ac:dyDescent="0.25">
      <c r="A40" s="227">
        <v>3</v>
      </c>
      <c r="B40" s="227">
        <v>921</v>
      </c>
      <c r="C40" s="227">
        <v>92110</v>
      </c>
      <c r="D40" s="227" t="s">
        <v>461</v>
      </c>
      <c r="E40" s="229">
        <v>638534</v>
      </c>
    </row>
    <row r="41" spans="1:5" ht="12.75" customHeight="1" x14ac:dyDescent="0.25">
      <c r="A41" s="249"/>
      <c r="B41" s="250"/>
      <c r="C41" s="235"/>
      <c r="D41" s="99" t="s">
        <v>452</v>
      </c>
      <c r="E41" s="397"/>
    </row>
    <row r="42" spans="1:5" ht="15.75" customHeight="1" x14ac:dyDescent="0.25">
      <c r="A42" s="227">
        <v>4</v>
      </c>
      <c r="B42" s="227">
        <v>921</v>
      </c>
      <c r="C42" s="227">
        <v>92113</v>
      </c>
      <c r="D42" s="227" t="s">
        <v>453</v>
      </c>
      <c r="E42" s="229">
        <v>3549340</v>
      </c>
    </row>
    <row r="43" spans="1:5" ht="12" customHeight="1" x14ac:dyDescent="0.25">
      <c r="A43" s="403"/>
      <c r="B43" s="398"/>
      <c r="C43" s="398"/>
      <c r="D43" s="399" t="s">
        <v>454</v>
      </c>
      <c r="E43" s="404"/>
    </row>
    <row r="44" spans="1:5" ht="15.75" customHeight="1" x14ac:dyDescent="0.25">
      <c r="A44" s="227">
        <v>5</v>
      </c>
      <c r="B44" s="227">
        <v>921</v>
      </c>
      <c r="C44" s="227">
        <v>92114</v>
      </c>
      <c r="D44" s="227" t="s">
        <v>462</v>
      </c>
      <c r="E44" s="229">
        <v>1328460</v>
      </c>
    </row>
    <row r="45" spans="1:5" ht="12.75" customHeight="1" x14ac:dyDescent="0.25">
      <c r="A45" s="249"/>
      <c r="B45" s="250"/>
      <c r="C45" s="250"/>
      <c r="D45" s="399" t="s">
        <v>457</v>
      </c>
      <c r="E45" s="397"/>
    </row>
    <row r="46" spans="1:5" ht="15.75" customHeight="1" x14ac:dyDescent="0.25">
      <c r="A46" s="227">
        <v>6</v>
      </c>
      <c r="B46" s="227">
        <v>921</v>
      </c>
      <c r="C46" s="227">
        <v>92116</v>
      </c>
      <c r="D46" s="227" t="s">
        <v>463</v>
      </c>
      <c r="E46" s="229">
        <v>3477207</v>
      </c>
    </row>
    <row r="47" spans="1:5" ht="12.75" customHeight="1" x14ac:dyDescent="0.25">
      <c r="A47" s="249"/>
      <c r="B47" s="250"/>
      <c r="C47" s="250"/>
      <c r="D47" s="399" t="s">
        <v>459</v>
      </c>
      <c r="E47" s="397"/>
    </row>
    <row r="48" spans="1:5" s="401" customFormat="1" ht="14.25" customHeight="1" x14ac:dyDescent="0.2">
      <c r="A48" s="230"/>
      <c r="B48" s="231"/>
      <c r="C48" s="231"/>
      <c r="D48" s="400" t="s">
        <v>208</v>
      </c>
      <c r="E48" s="232">
        <f>SUM(E36:E47)</f>
        <v>9535301</v>
      </c>
    </row>
    <row r="49" spans="1:5" ht="16.5" customHeight="1" x14ac:dyDescent="0.25">
      <c r="A49" s="281"/>
      <c r="B49" s="282"/>
      <c r="C49" s="282"/>
      <c r="D49" s="405" t="s">
        <v>126</v>
      </c>
      <c r="E49" s="283">
        <f>SUM(E34,E48)</f>
        <v>13511980</v>
      </c>
    </row>
    <row r="51" spans="1:5" x14ac:dyDescent="0.25">
      <c r="A51" s="17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2"/>
  <sheetViews>
    <sheetView zoomScale="120" zoomScaleNormal="120" workbookViewId="0">
      <selection activeCell="I119" sqref="I119"/>
    </sheetView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ht="12.75" customHeight="1" x14ac:dyDescent="0.25">
      <c r="A1" s="157"/>
      <c r="D1" s="2" t="s">
        <v>464</v>
      </c>
      <c r="E1" s="406"/>
    </row>
    <row r="2" spans="1:5" ht="12.75" customHeight="1" x14ac:dyDescent="0.25">
      <c r="D2" s="2" t="s">
        <v>466</v>
      </c>
    </row>
    <row r="3" spans="1:5" ht="12.75" customHeight="1" x14ac:dyDescent="0.25">
      <c r="D3" s="2" t="s">
        <v>177</v>
      </c>
    </row>
    <row r="4" spans="1:5" ht="12.75" customHeight="1" x14ac:dyDescent="0.25">
      <c r="D4" s="5" t="s">
        <v>467</v>
      </c>
    </row>
    <row r="5" spans="1:5" ht="12.75" customHeight="1" x14ac:dyDescent="0.25">
      <c r="D5" s="5"/>
    </row>
    <row r="6" spans="1:5" ht="15.75" customHeight="1" x14ac:dyDescent="0.25">
      <c r="A6" s="180" t="s">
        <v>178</v>
      </c>
      <c r="B6" s="180"/>
      <c r="C6" s="180"/>
      <c r="D6" s="180"/>
      <c r="E6" s="180"/>
    </row>
    <row r="7" spans="1:5" ht="15.75" customHeight="1" x14ac:dyDescent="0.25">
      <c r="A7" s="180" t="s">
        <v>179</v>
      </c>
      <c r="B7" s="180"/>
      <c r="C7" s="180"/>
      <c r="D7" s="180"/>
      <c r="E7" s="180"/>
    </row>
    <row r="8" spans="1:5" ht="21.75" customHeight="1" x14ac:dyDescent="0.25">
      <c r="E8" s="194"/>
    </row>
    <row r="9" spans="1:5" ht="12.75" customHeight="1" x14ac:dyDescent="0.25">
      <c r="E9" s="179" t="s">
        <v>2</v>
      </c>
    </row>
    <row r="10" spans="1:5" ht="20.25" customHeight="1" x14ac:dyDescent="0.25">
      <c r="A10" s="195" t="s">
        <v>50</v>
      </c>
      <c r="B10" s="195" t="s">
        <v>77</v>
      </c>
      <c r="C10" s="195" t="s">
        <v>125</v>
      </c>
      <c r="D10" s="196" t="s">
        <v>180</v>
      </c>
      <c r="E10" s="195" t="s">
        <v>181</v>
      </c>
    </row>
    <row r="11" spans="1:5" s="198" customFormat="1" ht="10.5" customHeight="1" x14ac:dyDescent="0.15">
      <c r="A11" s="177">
        <v>1</v>
      </c>
      <c r="B11" s="177">
        <v>2</v>
      </c>
      <c r="C11" s="177">
        <v>3</v>
      </c>
      <c r="D11" s="197">
        <v>4</v>
      </c>
      <c r="E11" s="177">
        <v>5</v>
      </c>
    </row>
    <row r="12" spans="1:5" ht="17.25" customHeight="1" x14ac:dyDescent="0.25">
      <c r="A12" s="199" t="s">
        <v>182</v>
      </c>
      <c r="B12" s="200"/>
      <c r="C12" s="200"/>
      <c r="D12" s="200"/>
      <c r="E12" s="201"/>
    </row>
    <row r="13" spans="1:5" s="158" customFormat="1" ht="17.25" customHeight="1" x14ac:dyDescent="0.2">
      <c r="A13" s="224">
        <v>1</v>
      </c>
      <c r="B13" s="224">
        <v>700</v>
      </c>
      <c r="C13" s="224">
        <v>70095</v>
      </c>
      <c r="D13" s="407" t="s">
        <v>465</v>
      </c>
      <c r="E13" s="204">
        <v>1437890</v>
      </c>
    </row>
    <row r="14" spans="1:5" ht="28.5" customHeight="1" x14ac:dyDescent="0.25">
      <c r="A14" s="202">
        <v>2</v>
      </c>
      <c r="B14" s="202">
        <v>750</v>
      </c>
      <c r="C14" s="202">
        <v>75095</v>
      </c>
      <c r="D14" s="203" t="s">
        <v>183</v>
      </c>
      <c r="E14" s="204">
        <v>80000</v>
      </c>
    </row>
    <row r="15" spans="1:5" ht="15.75" customHeight="1" x14ac:dyDescent="0.25">
      <c r="A15" s="202">
        <v>3</v>
      </c>
      <c r="B15" s="202">
        <v>755</v>
      </c>
      <c r="C15" s="202">
        <v>75515</v>
      </c>
      <c r="D15" s="203" t="s">
        <v>184</v>
      </c>
      <c r="E15" s="204">
        <v>128040</v>
      </c>
    </row>
    <row r="16" spans="1:5" ht="51.75" customHeight="1" x14ac:dyDescent="0.25">
      <c r="A16" s="205">
        <v>4</v>
      </c>
      <c r="B16" s="205">
        <v>801</v>
      </c>
      <c r="C16" s="205">
        <v>80153</v>
      </c>
      <c r="D16" s="203" t="s">
        <v>185</v>
      </c>
      <c r="E16" s="204">
        <v>82380</v>
      </c>
    </row>
    <row r="17" spans="1:5" ht="15.75" customHeight="1" x14ac:dyDescent="0.25">
      <c r="A17" s="206"/>
      <c r="B17" s="206"/>
      <c r="C17" s="206"/>
      <c r="D17" s="207" t="s">
        <v>186</v>
      </c>
      <c r="E17" s="208"/>
    </row>
    <row r="18" spans="1:5" ht="15.75" customHeight="1" x14ac:dyDescent="0.25">
      <c r="A18" s="209"/>
      <c r="B18" s="209"/>
      <c r="C18" s="209"/>
      <c r="D18" s="210" t="s">
        <v>187</v>
      </c>
      <c r="E18" s="211"/>
    </row>
    <row r="19" spans="1:5" ht="15.75" customHeight="1" x14ac:dyDescent="0.25">
      <c r="A19" s="209"/>
      <c r="B19" s="209"/>
      <c r="C19" s="209"/>
      <c r="D19" s="210" t="s">
        <v>188</v>
      </c>
      <c r="E19" s="211"/>
    </row>
    <row r="20" spans="1:5" ht="15.75" customHeight="1" x14ac:dyDescent="0.25">
      <c r="A20" s="212"/>
      <c r="B20" s="212"/>
      <c r="C20" s="212"/>
      <c r="D20" s="213" t="s">
        <v>189</v>
      </c>
      <c r="E20" s="214"/>
    </row>
    <row r="21" spans="1:5" ht="15" customHeight="1" x14ac:dyDescent="0.25">
      <c r="A21" s="215">
        <v>5</v>
      </c>
      <c r="B21" s="215">
        <v>851</v>
      </c>
      <c r="C21" s="215">
        <v>85153</v>
      </c>
      <c r="D21" s="216" t="s">
        <v>190</v>
      </c>
      <c r="E21" s="217">
        <v>45000</v>
      </c>
    </row>
    <row r="22" spans="1:5" ht="39.75" customHeight="1" x14ac:dyDescent="0.25">
      <c r="A22" s="202">
        <v>6</v>
      </c>
      <c r="B22" s="202">
        <v>851</v>
      </c>
      <c r="C22" s="202">
        <v>85154</v>
      </c>
      <c r="D22" s="203" t="s">
        <v>191</v>
      </c>
      <c r="E22" s="204">
        <v>500000</v>
      </c>
    </row>
    <row r="23" spans="1:5" ht="17.25" customHeight="1" x14ac:dyDescent="0.25">
      <c r="A23" s="218">
        <v>7</v>
      </c>
      <c r="B23" s="218">
        <v>851</v>
      </c>
      <c r="C23" s="218">
        <v>85195</v>
      </c>
      <c r="D23" s="219" t="s">
        <v>192</v>
      </c>
      <c r="E23" s="208">
        <v>100000</v>
      </c>
    </row>
    <row r="24" spans="1:5" ht="25.5" customHeight="1" x14ac:dyDescent="0.25">
      <c r="A24" s="220">
        <v>8</v>
      </c>
      <c r="B24" s="220">
        <v>852</v>
      </c>
      <c r="C24" s="221">
        <v>85228</v>
      </c>
      <c r="D24" s="219" t="s">
        <v>193</v>
      </c>
      <c r="E24" s="204">
        <v>6275835</v>
      </c>
    </row>
    <row r="25" spans="1:5" ht="25.5" customHeight="1" x14ac:dyDescent="0.25">
      <c r="A25" s="212"/>
      <c r="B25" s="212"/>
      <c r="C25" s="222"/>
      <c r="D25" s="223" t="s">
        <v>194</v>
      </c>
      <c r="E25" s="217">
        <v>2178698</v>
      </c>
    </row>
    <row r="26" spans="1:5" ht="25.5" customHeight="1" x14ac:dyDescent="0.25">
      <c r="A26" s="202">
        <v>9</v>
      </c>
      <c r="B26" s="202">
        <v>852</v>
      </c>
      <c r="C26" s="202">
        <v>85295</v>
      </c>
      <c r="D26" s="203" t="s">
        <v>195</v>
      </c>
      <c r="E26" s="204">
        <v>912250</v>
      </c>
    </row>
    <row r="27" spans="1:5" ht="16.5" customHeight="1" x14ac:dyDescent="0.25">
      <c r="A27" s="202">
        <v>10</v>
      </c>
      <c r="B27" s="202">
        <v>852</v>
      </c>
      <c r="C27" s="202">
        <v>85295</v>
      </c>
      <c r="D27" s="203" t="s">
        <v>196</v>
      </c>
      <c r="E27" s="204">
        <v>142792</v>
      </c>
    </row>
    <row r="28" spans="1:5" ht="26.25" customHeight="1" x14ac:dyDescent="0.25">
      <c r="A28" s="202">
        <v>11</v>
      </c>
      <c r="B28" s="202">
        <v>852</v>
      </c>
      <c r="C28" s="202">
        <v>85295</v>
      </c>
      <c r="D28" s="203" t="s">
        <v>197</v>
      </c>
      <c r="E28" s="204">
        <v>111707</v>
      </c>
    </row>
    <row r="29" spans="1:5" ht="24.75" customHeight="1" x14ac:dyDescent="0.25">
      <c r="A29" s="202">
        <v>12</v>
      </c>
      <c r="B29" s="202">
        <v>852</v>
      </c>
      <c r="C29" s="202">
        <v>85295</v>
      </c>
      <c r="D29" s="203" t="s">
        <v>198</v>
      </c>
      <c r="E29" s="204">
        <v>100440</v>
      </c>
    </row>
    <row r="30" spans="1:5" ht="27" customHeight="1" x14ac:dyDescent="0.25">
      <c r="A30" s="224">
        <v>13</v>
      </c>
      <c r="B30" s="224">
        <v>853</v>
      </c>
      <c r="C30" s="224">
        <v>85326</v>
      </c>
      <c r="D30" s="225" t="s">
        <v>199</v>
      </c>
      <c r="E30" s="226">
        <v>42000</v>
      </c>
    </row>
    <row r="31" spans="1:5" ht="24.75" customHeight="1" x14ac:dyDescent="0.25">
      <c r="A31" s="202">
        <v>14</v>
      </c>
      <c r="B31" s="202">
        <v>853</v>
      </c>
      <c r="C31" s="224">
        <v>85395</v>
      </c>
      <c r="D31" s="225" t="s">
        <v>200</v>
      </c>
      <c r="E31" s="226">
        <v>88000</v>
      </c>
    </row>
    <row r="32" spans="1:5" ht="16.5" customHeight="1" x14ac:dyDescent="0.25">
      <c r="A32" s="215">
        <v>15</v>
      </c>
      <c r="B32" s="215">
        <v>855</v>
      </c>
      <c r="C32" s="215">
        <v>85504</v>
      </c>
      <c r="D32" s="219" t="s">
        <v>201</v>
      </c>
      <c r="E32" s="204">
        <v>200000</v>
      </c>
    </row>
    <row r="33" spans="1:5" ht="15.75" customHeight="1" x14ac:dyDescent="0.25">
      <c r="A33" s="215">
        <v>16</v>
      </c>
      <c r="B33" s="215">
        <v>855</v>
      </c>
      <c r="C33" s="215">
        <v>85510</v>
      </c>
      <c r="D33" s="219" t="s">
        <v>94</v>
      </c>
      <c r="E33" s="204">
        <v>1260000</v>
      </c>
    </row>
    <row r="34" spans="1:5" ht="28.5" customHeight="1" x14ac:dyDescent="0.25">
      <c r="A34" s="202">
        <v>17</v>
      </c>
      <c r="B34" s="202">
        <v>900</v>
      </c>
      <c r="C34" s="202">
        <v>90095</v>
      </c>
      <c r="D34" s="203" t="s">
        <v>202</v>
      </c>
      <c r="E34" s="226">
        <v>50000</v>
      </c>
    </row>
    <row r="35" spans="1:5" ht="26.25" customHeight="1" x14ac:dyDescent="0.25">
      <c r="A35" s="202">
        <v>18</v>
      </c>
      <c r="B35" s="202">
        <v>900</v>
      </c>
      <c r="C35" s="202">
        <v>90095</v>
      </c>
      <c r="D35" s="203" t="s">
        <v>203</v>
      </c>
      <c r="E35" s="204">
        <v>200000</v>
      </c>
    </row>
    <row r="36" spans="1:5" ht="16.5" customHeight="1" x14ac:dyDescent="0.25">
      <c r="A36" s="227">
        <v>19</v>
      </c>
      <c r="B36" s="227">
        <v>921</v>
      </c>
      <c r="C36" s="227">
        <v>92120</v>
      </c>
      <c r="D36" s="228" t="s">
        <v>204</v>
      </c>
      <c r="E36" s="229">
        <v>400000</v>
      </c>
    </row>
    <row r="37" spans="1:5" ht="39.75" customHeight="1" x14ac:dyDescent="0.25">
      <c r="A37" s="202">
        <v>20</v>
      </c>
      <c r="B37" s="202">
        <v>921</v>
      </c>
      <c r="C37" s="202">
        <v>92195</v>
      </c>
      <c r="D37" s="203" t="s">
        <v>205</v>
      </c>
      <c r="E37" s="204">
        <v>281000</v>
      </c>
    </row>
    <row r="38" spans="1:5" ht="15.75" customHeight="1" x14ac:dyDescent="0.25">
      <c r="A38" s="215">
        <v>21</v>
      </c>
      <c r="B38" s="215">
        <v>926</v>
      </c>
      <c r="C38" s="215">
        <v>92605</v>
      </c>
      <c r="D38" s="219" t="s">
        <v>206</v>
      </c>
      <c r="E38" s="204">
        <v>1800000</v>
      </c>
    </row>
    <row r="39" spans="1:5" ht="26.25" customHeight="1" x14ac:dyDescent="0.25">
      <c r="A39" s="202">
        <v>22</v>
      </c>
      <c r="B39" s="202">
        <v>926</v>
      </c>
      <c r="C39" s="202">
        <v>92695</v>
      </c>
      <c r="D39" s="203" t="s">
        <v>207</v>
      </c>
      <c r="E39" s="204">
        <v>106000</v>
      </c>
    </row>
    <row r="40" spans="1:5" ht="16.5" customHeight="1" x14ac:dyDescent="0.25">
      <c r="A40" s="230"/>
      <c r="B40" s="231"/>
      <c r="C40" s="231"/>
      <c r="D40" s="231" t="s">
        <v>208</v>
      </c>
      <c r="E40" s="232">
        <f>SUM(E13:E39)</f>
        <v>16522032</v>
      </c>
    </row>
    <row r="41" spans="1:5" ht="17.25" customHeight="1" x14ac:dyDescent="0.25">
      <c r="A41" s="199" t="s">
        <v>209</v>
      </c>
      <c r="B41" s="200"/>
      <c r="C41" s="200"/>
      <c r="D41" s="200"/>
      <c r="E41" s="201"/>
    </row>
    <row r="42" spans="1:5" ht="17.25" customHeight="1" x14ac:dyDescent="0.25">
      <c r="A42" s="195" t="s">
        <v>50</v>
      </c>
      <c r="B42" s="195" t="s">
        <v>77</v>
      </c>
      <c r="C42" s="195" t="s">
        <v>125</v>
      </c>
      <c r="D42" s="196" t="s">
        <v>210</v>
      </c>
      <c r="E42" s="195" t="s">
        <v>181</v>
      </c>
    </row>
    <row r="43" spans="1:5" ht="15.75" customHeight="1" x14ac:dyDescent="0.25">
      <c r="A43" s="227">
        <v>1</v>
      </c>
      <c r="B43" s="227">
        <v>801</v>
      </c>
      <c r="C43" s="227">
        <v>80101</v>
      </c>
      <c r="D43" s="233" t="s">
        <v>14</v>
      </c>
      <c r="E43" s="229">
        <v>6066218</v>
      </c>
    </row>
    <row r="44" spans="1:5" ht="16.5" customHeight="1" x14ac:dyDescent="0.25">
      <c r="A44" s="228"/>
      <c r="B44" s="234"/>
      <c r="C44" s="235"/>
      <c r="D44" s="236" t="s">
        <v>211</v>
      </c>
      <c r="E44" s="229"/>
    </row>
    <row r="45" spans="1:5" ht="15" customHeight="1" x14ac:dyDescent="0.25">
      <c r="A45" s="237"/>
      <c r="B45" s="238"/>
      <c r="C45" s="239"/>
      <c r="D45" s="240" t="s">
        <v>212</v>
      </c>
      <c r="E45" s="241"/>
    </row>
    <row r="46" spans="1:5" ht="15" customHeight="1" x14ac:dyDescent="0.25">
      <c r="A46" s="237"/>
      <c r="B46" s="238"/>
      <c r="C46" s="239"/>
      <c r="D46" s="242" t="s">
        <v>213</v>
      </c>
      <c r="E46" s="243"/>
    </row>
    <row r="47" spans="1:5" s="68" customFormat="1" ht="26.25" customHeight="1" x14ac:dyDescent="0.25">
      <c r="A47" s="237"/>
      <c r="B47" s="238"/>
      <c r="C47" s="239"/>
      <c r="D47" s="244" t="s">
        <v>214</v>
      </c>
      <c r="E47" s="245"/>
    </row>
    <row r="48" spans="1:5" ht="27" customHeight="1" x14ac:dyDescent="0.25">
      <c r="A48" s="237"/>
      <c r="B48" s="238"/>
      <c r="C48" s="239"/>
      <c r="D48" s="246" t="s">
        <v>215</v>
      </c>
      <c r="E48" s="241"/>
    </row>
    <row r="49" spans="1:5" ht="25.5" customHeight="1" x14ac:dyDescent="0.25">
      <c r="A49" s="237"/>
      <c r="B49" s="238"/>
      <c r="C49" s="239"/>
      <c r="D49" s="247" t="s">
        <v>216</v>
      </c>
      <c r="E49" s="245"/>
    </row>
    <row r="50" spans="1:5" ht="25.5" customHeight="1" x14ac:dyDescent="0.25">
      <c r="A50" s="237"/>
      <c r="B50" s="238"/>
      <c r="C50" s="239"/>
      <c r="D50" s="246" t="s">
        <v>217</v>
      </c>
      <c r="E50" s="241"/>
    </row>
    <row r="51" spans="1:5" ht="14.25" customHeight="1" x14ac:dyDescent="0.25">
      <c r="A51" s="237"/>
      <c r="B51" s="238"/>
      <c r="C51" s="239"/>
      <c r="D51" s="248" t="s">
        <v>187</v>
      </c>
      <c r="E51" s="243"/>
    </row>
    <row r="52" spans="1:5" ht="24" customHeight="1" x14ac:dyDescent="0.25">
      <c r="A52" s="249"/>
      <c r="B52" s="250"/>
      <c r="C52" s="251"/>
      <c r="D52" s="252" t="s">
        <v>218</v>
      </c>
      <c r="E52" s="253"/>
    </row>
    <row r="53" spans="1:5" ht="13.5" customHeight="1" x14ac:dyDescent="0.25">
      <c r="A53" s="227">
        <v>2</v>
      </c>
      <c r="B53" s="227">
        <v>801</v>
      </c>
      <c r="C53" s="227">
        <v>80103</v>
      </c>
      <c r="D53" s="233" t="s">
        <v>135</v>
      </c>
      <c r="E53" s="229">
        <v>118461</v>
      </c>
    </row>
    <row r="54" spans="1:5" ht="24" customHeight="1" x14ac:dyDescent="0.25">
      <c r="A54" s="237"/>
      <c r="B54" s="238"/>
      <c r="C54" s="239"/>
      <c r="D54" s="254" t="s">
        <v>214</v>
      </c>
      <c r="E54" s="255"/>
    </row>
    <row r="55" spans="1:5" ht="13.5" customHeight="1" x14ac:dyDescent="0.25">
      <c r="A55" s="249"/>
      <c r="B55" s="250"/>
      <c r="C55" s="251"/>
      <c r="D55" s="99" t="s">
        <v>187</v>
      </c>
      <c r="E55" s="253"/>
    </row>
    <row r="56" spans="1:5" ht="15.75" customHeight="1" x14ac:dyDescent="0.25">
      <c r="A56" s="227">
        <v>3</v>
      </c>
      <c r="B56" s="227">
        <v>801</v>
      </c>
      <c r="C56" s="227">
        <v>80104</v>
      </c>
      <c r="D56" s="233" t="s">
        <v>16</v>
      </c>
      <c r="E56" s="229">
        <v>7597352</v>
      </c>
    </row>
    <row r="57" spans="1:5" ht="14.25" customHeight="1" x14ac:dyDescent="0.25">
      <c r="A57" s="256"/>
      <c r="B57" s="257"/>
      <c r="C57" s="258"/>
      <c r="D57" s="259" t="s">
        <v>219</v>
      </c>
      <c r="E57" s="255"/>
    </row>
    <row r="58" spans="1:5" ht="14.25" customHeight="1" x14ac:dyDescent="0.25">
      <c r="A58" s="237"/>
      <c r="B58" s="238"/>
      <c r="C58" s="239"/>
      <c r="D58" s="260" t="s">
        <v>220</v>
      </c>
      <c r="E58" s="243"/>
    </row>
    <row r="59" spans="1:5" ht="13.5" customHeight="1" x14ac:dyDescent="0.25">
      <c r="A59" s="237"/>
      <c r="B59" s="238"/>
      <c r="C59" s="239"/>
      <c r="D59" s="260" t="s">
        <v>221</v>
      </c>
      <c r="E59" s="243"/>
    </row>
    <row r="60" spans="1:5" ht="23.25" customHeight="1" x14ac:dyDescent="0.25">
      <c r="A60" s="237"/>
      <c r="B60" s="238"/>
      <c r="C60" s="239"/>
      <c r="D60" s="261" t="s">
        <v>222</v>
      </c>
      <c r="E60" s="243"/>
    </row>
    <row r="61" spans="1:5" s="68" customFormat="1" ht="13.5" customHeight="1" x14ac:dyDescent="0.25">
      <c r="A61" s="237"/>
      <c r="B61" s="238"/>
      <c r="C61" s="239"/>
      <c r="D61" s="260" t="s">
        <v>223</v>
      </c>
      <c r="E61" s="243"/>
    </row>
    <row r="62" spans="1:5" ht="13.5" customHeight="1" x14ac:dyDescent="0.25">
      <c r="A62" s="237"/>
      <c r="B62" s="238"/>
      <c r="C62" s="239"/>
      <c r="D62" s="260" t="s">
        <v>224</v>
      </c>
      <c r="E62" s="243"/>
    </row>
    <row r="63" spans="1:5" s="68" customFormat="1" ht="13.5" customHeight="1" x14ac:dyDescent="0.25">
      <c r="A63" s="237"/>
      <c r="B63" s="238"/>
      <c r="C63" s="239"/>
      <c r="D63" s="261" t="s">
        <v>225</v>
      </c>
      <c r="E63" s="243"/>
    </row>
    <row r="64" spans="1:5" ht="13.5" customHeight="1" x14ac:dyDescent="0.25">
      <c r="A64" s="237"/>
      <c r="B64" s="238"/>
      <c r="C64" s="239"/>
      <c r="D64" s="261" t="s">
        <v>226</v>
      </c>
      <c r="E64" s="243"/>
    </row>
    <row r="65" spans="1:5" s="68" customFormat="1" ht="13.5" customHeight="1" x14ac:dyDescent="0.25">
      <c r="A65" s="237"/>
      <c r="B65" s="238"/>
      <c r="C65" s="239"/>
      <c r="D65" s="260" t="s">
        <v>227</v>
      </c>
      <c r="E65" s="243"/>
    </row>
    <row r="66" spans="1:5" s="68" customFormat="1" ht="13.5" customHeight="1" x14ac:dyDescent="0.25">
      <c r="A66" s="237"/>
      <c r="B66" s="238"/>
      <c r="C66" s="239"/>
      <c r="D66" s="260" t="s">
        <v>228</v>
      </c>
      <c r="E66" s="243"/>
    </row>
    <row r="67" spans="1:5" s="68" customFormat="1" ht="13.5" customHeight="1" x14ac:dyDescent="0.25">
      <c r="A67" s="237"/>
      <c r="B67" s="238"/>
      <c r="C67" s="239"/>
      <c r="D67" s="261" t="s">
        <v>229</v>
      </c>
      <c r="E67" s="243"/>
    </row>
    <row r="68" spans="1:5" s="68" customFormat="1" ht="13.5" customHeight="1" x14ac:dyDescent="0.25">
      <c r="A68" s="237"/>
      <c r="B68" s="238"/>
      <c r="C68" s="239"/>
      <c r="D68" s="248" t="s">
        <v>230</v>
      </c>
      <c r="E68" s="243"/>
    </row>
    <row r="69" spans="1:5" s="68" customFormat="1" ht="13.5" customHeight="1" x14ac:dyDescent="0.25">
      <c r="A69" s="237"/>
      <c r="B69" s="238"/>
      <c r="C69" s="239"/>
      <c r="D69" s="248" t="s">
        <v>231</v>
      </c>
      <c r="E69" s="243"/>
    </row>
    <row r="70" spans="1:5" s="68" customFormat="1" ht="13.5" customHeight="1" x14ac:dyDescent="0.25">
      <c r="A70" s="237"/>
      <c r="B70" s="238"/>
      <c r="C70" s="239"/>
      <c r="D70" s="248" t="s">
        <v>232</v>
      </c>
      <c r="E70" s="243"/>
    </row>
    <row r="71" spans="1:5" s="68" customFormat="1" ht="13.5" customHeight="1" x14ac:dyDescent="0.25">
      <c r="A71" s="237"/>
      <c r="B71" s="238"/>
      <c r="C71" s="239"/>
      <c r="D71" s="248" t="s">
        <v>233</v>
      </c>
      <c r="E71" s="243"/>
    </row>
    <row r="72" spans="1:5" ht="13.5" customHeight="1" x14ac:dyDescent="0.25">
      <c r="A72" s="249"/>
      <c r="B72" s="250"/>
      <c r="C72" s="251"/>
      <c r="D72" s="262" t="s">
        <v>234</v>
      </c>
      <c r="E72" s="253"/>
    </row>
    <row r="73" spans="1:5" ht="12.75" customHeight="1" x14ac:dyDescent="0.25">
      <c r="A73" s="227">
        <v>4</v>
      </c>
      <c r="B73" s="227">
        <v>801</v>
      </c>
      <c r="C73" s="227">
        <v>80106</v>
      </c>
      <c r="D73" s="233" t="s">
        <v>235</v>
      </c>
      <c r="E73" s="229">
        <v>80391</v>
      </c>
    </row>
    <row r="74" spans="1:5" ht="13.5" customHeight="1" x14ac:dyDescent="0.25">
      <c r="A74" s="237"/>
      <c r="B74" s="238"/>
      <c r="C74" s="239"/>
      <c r="D74" s="263" t="s">
        <v>236</v>
      </c>
      <c r="E74" s="264"/>
    </row>
    <row r="75" spans="1:5" ht="13.5" customHeight="1" x14ac:dyDescent="0.25">
      <c r="A75" s="227">
        <v>5</v>
      </c>
      <c r="B75" s="227">
        <v>801</v>
      </c>
      <c r="C75" s="227">
        <v>80115</v>
      </c>
      <c r="D75" s="234" t="s">
        <v>100</v>
      </c>
      <c r="E75" s="229">
        <v>1495234</v>
      </c>
    </row>
    <row r="76" spans="1:5" ht="23.25" customHeight="1" x14ac:dyDescent="0.25">
      <c r="A76" s="228"/>
      <c r="B76" s="234"/>
      <c r="C76" s="235"/>
      <c r="D76" s="265" t="s">
        <v>237</v>
      </c>
      <c r="E76" s="229"/>
    </row>
    <row r="77" spans="1:5" ht="13.5" customHeight="1" x14ac:dyDescent="0.25">
      <c r="A77" s="227">
        <v>6</v>
      </c>
      <c r="B77" s="227">
        <v>801</v>
      </c>
      <c r="C77" s="227">
        <v>80116</v>
      </c>
      <c r="D77" s="234" t="s">
        <v>139</v>
      </c>
      <c r="E77" s="229">
        <v>3860419</v>
      </c>
    </row>
    <row r="78" spans="1:5" ht="13.5" customHeight="1" x14ac:dyDescent="0.25">
      <c r="A78" s="256"/>
      <c r="B78" s="257"/>
      <c r="C78" s="258"/>
      <c r="D78" s="266" t="s">
        <v>238</v>
      </c>
      <c r="E78" s="255"/>
    </row>
    <row r="79" spans="1:5" ht="25.5" customHeight="1" x14ac:dyDescent="0.25">
      <c r="A79" s="237"/>
      <c r="B79" s="238"/>
      <c r="C79" s="239"/>
      <c r="D79" s="242" t="s">
        <v>239</v>
      </c>
      <c r="E79" s="243"/>
    </row>
    <row r="80" spans="1:5" ht="22.5" customHeight="1" x14ac:dyDescent="0.25">
      <c r="A80" s="237"/>
      <c r="B80" s="238"/>
      <c r="C80" s="239"/>
      <c r="D80" s="246" t="s">
        <v>240</v>
      </c>
      <c r="E80" s="241"/>
    </row>
    <row r="81" spans="1:5" ht="13.5" customHeight="1" x14ac:dyDescent="0.25">
      <c r="A81" s="237"/>
      <c r="B81" s="238"/>
      <c r="C81" s="239"/>
      <c r="D81" s="248" t="s">
        <v>241</v>
      </c>
      <c r="E81" s="243"/>
    </row>
    <row r="82" spans="1:5" ht="13.5" customHeight="1" x14ac:dyDescent="0.25">
      <c r="A82" s="237"/>
      <c r="B82" s="238"/>
      <c r="C82" s="239"/>
      <c r="D82" s="248" t="s">
        <v>242</v>
      </c>
      <c r="E82" s="243"/>
    </row>
    <row r="83" spans="1:5" ht="25.5" customHeight="1" x14ac:dyDescent="0.25">
      <c r="A83" s="237"/>
      <c r="B83" s="238"/>
      <c r="C83" s="239"/>
      <c r="D83" s="242" t="s">
        <v>243</v>
      </c>
      <c r="E83" s="243"/>
    </row>
    <row r="84" spans="1:5" ht="13.5" customHeight="1" x14ac:dyDescent="0.25">
      <c r="A84" s="237"/>
      <c r="B84" s="238"/>
      <c r="C84" s="239"/>
      <c r="D84" s="242" t="s">
        <v>244</v>
      </c>
      <c r="E84" s="243"/>
    </row>
    <row r="85" spans="1:5" ht="13.5" customHeight="1" x14ac:dyDescent="0.25">
      <c r="A85" s="237"/>
      <c r="B85" s="238"/>
      <c r="C85" s="239"/>
      <c r="D85" s="242" t="s">
        <v>245</v>
      </c>
      <c r="E85" s="243"/>
    </row>
    <row r="86" spans="1:5" ht="12.75" customHeight="1" x14ac:dyDescent="0.25">
      <c r="A86" s="237"/>
      <c r="B86" s="238"/>
      <c r="C86" s="239"/>
      <c r="D86" s="261" t="s">
        <v>246</v>
      </c>
      <c r="E86" s="243"/>
    </row>
    <row r="87" spans="1:5" s="68" customFormat="1" ht="13.5" customHeight="1" x14ac:dyDescent="0.25">
      <c r="A87" s="237"/>
      <c r="B87" s="238"/>
      <c r="C87" s="239"/>
      <c r="D87" s="248" t="s">
        <v>247</v>
      </c>
      <c r="E87" s="243"/>
    </row>
    <row r="88" spans="1:5" ht="13.5" customHeight="1" x14ac:dyDescent="0.25">
      <c r="A88" s="237"/>
      <c r="B88" s="238"/>
      <c r="C88" s="239"/>
      <c r="D88" s="267" t="s">
        <v>248</v>
      </c>
      <c r="E88" s="241"/>
    </row>
    <row r="89" spans="1:5" ht="13.5" customHeight="1" x14ac:dyDescent="0.25">
      <c r="A89" s="237"/>
      <c r="B89" s="238"/>
      <c r="C89" s="268"/>
      <c r="D89" s="269" t="s">
        <v>249</v>
      </c>
      <c r="E89" s="243"/>
    </row>
    <row r="90" spans="1:5" s="68" customFormat="1" ht="13.5" customHeight="1" x14ac:dyDescent="0.25">
      <c r="A90" s="237"/>
      <c r="B90" s="238"/>
      <c r="C90" s="239"/>
      <c r="D90" s="248" t="s">
        <v>250</v>
      </c>
      <c r="E90" s="243"/>
    </row>
    <row r="91" spans="1:5" ht="25.5" customHeight="1" x14ac:dyDescent="0.25">
      <c r="A91" s="249"/>
      <c r="B91" s="250"/>
      <c r="C91" s="251"/>
      <c r="D91" s="252" t="s">
        <v>251</v>
      </c>
      <c r="E91" s="253"/>
    </row>
    <row r="92" spans="1:5" ht="13.5" customHeight="1" x14ac:dyDescent="0.25">
      <c r="A92" s="227">
        <v>7</v>
      </c>
      <c r="B92" s="227">
        <v>801</v>
      </c>
      <c r="C92" s="227">
        <v>80117</v>
      </c>
      <c r="D92" s="228" t="s">
        <v>143</v>
      </c>
      <c r="E92" s="229">
        <v>2009846</v>
      </c>
    </row>
    <row r="93" spans="1:5" ht="15" customHeight="1" x14ac:dyDescent="0.25">
      <c r="A93" s="256"/>
      <c r="B93" s="257"/>
      <c r="C93" s="258"/>
      <c r="D93" s="270" t="s">
        <v>252</v>
      </c>
      <c r="E93" s="255"/>
    </row>
    <row r="94" spans="1:5" ht="24.75" customHeight="1" x14ac:dyDescent="0.25">
      <c r="A94" s="237"/>
      <c r="B94" s="238"/>
      <c r="C94" s="239"/>
      <c r="D94" s="271" t="s">
        <v>253</v>
      </c>
      <c r="E94" s="245"/>
    </row>
    <row r="95" spans="1:5" ht="28.5" customHeight="1" x14ac:dyDescent="0.25">
      <c r="A95" s="237"/>
      <c r="B95" s="238"/>
      <c r="C95" s="239"/>
      <c r="D95" s="252" t="s">
        <v>254</v>
      </c>
      <c r="E95" s="264"/>
    </row>
    <row r="96" spans="1:5" ht="15.75" customHeight="1" x14ac:dyDescent="0.25">
      <c r="A96" s="227">
        <v>8</v>
      </c>
      <c r="B96" s="227">
        <v>801</v>
      </c>
      <c r="C96" s="227">
        <v>80120</v>
      </c>
      <c r="D96" s="228" t="s">
        <v>127</v>
      </c>
      <c r="E96" s="229">
        <v>5263615</v>
      </c>
    </row>
    <row r="97" spans="1:5" ht="27" customHeight="1" x14ac:dyDescent="0.25">
      <c r="A97" s="256"/>
      <c r="B97" s="257"/>
      <c r="C97" s="258"/>
      <c r="D97" s="270" t="s">
        <v>255</v>
      </c>
      <c r="E97" s="255"/>
    </row>
    <row r="98" spans="1:5" ht="26.25" customHeight="1" x14ac:dyDescent="0.25">
      <c r="A98" s="237"/>
      <c r="B98" s="238"/>
      <c r="C98" s="239"/>
      <c r="D98" s="242" t="s">
        <v>256</v>
      </c>
      <c r="E98" s="243"/>
    </row>
    <row r="99" spans="1:5" ht="13.5" customHeight="1" x14ac:dyDescent="0.25">
      <c r="A99" s="237"/>
      <c r="B99" s="238"/>
      <c r="C99" s="239"/>
      <c r="D99" s="242" t="s">
        <v>257</v>
      </c>
      <c r="E99" s="243"/>
    </row>
    <row r="100" spans="1:5" ht="13.5" customHeight="1" x14ac:dyDescent="0.25">
      <c r="A100" s="237"/>
      <c r="B100" s="238"/>
      <c r="C100" s="239"/>
      <c r="D100" s="242" t="s">
        <v>258</v>
      </c>
      <c r="E100" s="243"/>
    </row>
    <row r="101" spans="1:5" ht="13.5" customHeight="1" x14ac:dyDescent="0.25">
      <c r="A101" s="237"/>
      <c r="B101" s="238"/>
      <c r="C101" s="239"/>
      <c r="D101" s="248" t="s">
        <v>259</v>
      </c>
      <c r="E101" s="243"/>
    </row>
    <row r="102" spans="1:5" ht="13.5" customHeight="1" x14ac:dyDescent="0.25">
      <c r="A102" s="237"/>
      <c r="B102" s="238"/>
      <c r="C102" s="239"/>
      <c r="D102" s="248" t="s">
        <v>260</v>
      </c>
      <c r="E102" s="243"/>
    </row>
    <row r="103" spans="1:5" ht="24.75" customHeight="1" x14ac:dyDescent="0.25">
      <c r="A103" s="237"/>
      <c r="B103" s="238"/>
      <c r="C103" s="239"/>
      <c r="D103" s="242" t="s">
        <v>261</v>
      </c>
      <c r="E103" s="243"/>
    </row>
    <row r="104" spans="1:5" ht="13.5" customHeight="1" x14ac:dyDescent="0.25">
      <c r="A104" s="237"/>
      <c r="B104" s="238"/>
      <c r="C104" s="239"/>
      <c r="D104" s="248" t="s">
        <v>262</v>
      </c>
      <c r="E104" s="243"/>
    </row>
    <row r="105" spans="1:5" ht="15" customHeight="1" x14ac:dyDescent="0.25">
      <c r="A105" s="237"/>
      <c r="B105" s="238"/>
      <c r="C105" s="239"/>
      <c r="D105" s="242" t="s">
        <v>263</v>
      </c>
      <c r="E105" s="243"/>
    </row>
    <row r="106" spans="1:5" ht="26.25" customHeight="1" x14ac:dyDescent="0.25">
      <c r="A106" s="237"/>
      <c r="B106" s="238"/>
      <c r="C106" s="239"/>
      <c r="D106" s="261" t="s">
        <v>264</v>
      </c>
      <c r="E106" s="243"/>
    </row>
    <row r="107" spans="1:5" ht="26.25" customHeight="1" x14ac:dyDescent="0.25">
      <c r="A107" s="237"/>
      <c r="B107" s="238"/>
      <c r="C107" s="239"/>
      <c r="D107" s="260" t="s">
        <v>265</v>
      </c>
      <c r="E107" s="243"/>
    </row>
    <row r="108" spans="1:5" ht="24.75" customHeight="1" x14ac:dyDescent="0.25">
      <c r="A108" s="237"/>
      <c r="B108" s="238"/>
      <c r="C108" s="239"/>
      <c r="D108" s="260" t="s">
        <v>266</v>
      </c>
      <c r="E108" s="243"/>
    </row>
    <row r="109" spans="1:5" ht="25.5" customHeight="1" x14ac:dyDescent="0.25">
      <c r="A109" s="237"/>
      <c r="B109" s="238"/>
      <c r="C109" s="239"/>
      <c r="D109" s="261" t="s">
        <v>267</v>
      </c>
      <c r="E109" s="243"/>
    </row>
    <row r="110" spans="1:5" ht="25.5" customHeight="1" x14ac:dyDescent="0.25">
      <c r="A110" s="237"/>
      <c r="B110" s="238"/>
      <c r="C110" s="239"/>
      <c r="D110" s="261" t="s">
        <v>268</v>
      </c>
      <c r="E110" s="243"/>
    </row>
    <row r="111" spans="1:5" ht="13.5" customHeight="1" x14ac:dyDescent="0.25">
      <c r="A111" s="237"/>
      <c r="B111" s="238"/>
      <c r="C111" s="239"/>
      <c r="D111" s="242" t="s">
        <v>269</v>
      </c>
      <c r="E111" s="243"/>
    </row>
    <row r="112" spans="1:5" ht="13.5" customHeight="1" x14ac:dyDescent="0.25">
      <c r="A112" s="237"/>
      <c r="B112" s="238"/>
      <c r="C112" s="239"/>
      <c r="D112" s="248" t="s">
        <v>270</v>
      </c>
      <c r="E112" s="243"/>
    </row>
    <row r="113" spans="1:5" ht="13.5" customHeight="1" x14ac:dyDescent="0.25">
      <c r="A113" s="249"/>
      <c r="B113" s="250"/>
      <c r="C113" s="251"/>
      <c r="D113" s="262" t="s">
        <v>271</v>
      </c>
      <c r="E113" s="253"/>
    </row>
    <row r="114" spans="1:5" ht="51" customHeight="1" x14ac:dyDescent="0.25">
      <c r="A114" s="202">
        <v>9</v>
      </c>
      <c r="B114" s="202">
        <v>801</v>
      </c>
      <c r="C114" s="202">
        <v>80149</v>
      </c>
      <c r="D114" s="203" t="s">
        <v>272</v>
      </c>
      <c r="E114" s="226">
        <v>1830812</v>
      </c>
    </row>
    <row r="115" spans="1:5" ht="25.5" customHeight="1" x14ac:dyDescent="0.25">
      <c r="A115" s="256"/>
      <c r="B115" s="257"/>
      <c r="C115" s="258"/>
      <c r="D115" s="254" t="s">
        <v>222</v>
      </c>
      <c r="E115" s="255"/>
    </row>
    <row r="116" spans="1:5" ht="13.5" customHeight="1" x14ac:dyDescent="0.25">
      <c r="A116" s="237"/>
      <c r="B116" s="238"/>
      <c r="C116" s="239"/>
      <c r="D116" s="261" t="s">
        <v>230</v>
      </c>
      <c r="E116" s="243"/>
    </row>
    <row r="117" spans="1:5" s="68" customFormat="1" ht="13.5" customHeight="1" x14ac:dyDescent="0.25">
      <c r="A117" s="237"/>
      <c r="B117" s="238"/>
      <c r="C117" s="239"/>
      <c r="D117" s="261" t="s">
        <v>273</v>
      </c>
      <c r="E117" s="243"/>
    </row>
    <row r="118" spans="1:5" ht="13.5" customHeight="1" x14ac:dyDescent="0.25">
      <c r="A118" s="237"/>
      <c r="B118" s="238"/>
      <c r="C118" s="239"/>
      <c r="D118" s="272" t="s">
        <v>219</v>
      </c>
      <c r="E118" s="241"/>
    </row>
    <row r="119" spans="1:5" ht="13.5" customHeight="1" x14ac:dyDescent="0.25">
      <c r="A119" s="237"/>
      <c r="B119" s="238"/>
      <c r="C119" s="239"/>
      <c r="D119" s="260" t="s">
        <v>221</v>
      </c>
      <c r="E119" s="243"/>
    </row>
    <row r="120" spans="1:5" ht="13.5" customHeight="1" x14ac:dyDescent="0.25">
      <c r="A120" s="237"/>
      <c r="B120" s="238"/>
      <c r="C120" s="239"/>
      <c r="D120" s="261" t="s">
        <v>274</v>
      </c>
      <c r="E120" s="243"/>
    </row>
    <row r="121" spans="1:5" ht="13.5" customHeight="1" x14ac:dyDescent="0.25">
      <c r="A121" s="237"/>
      <c r="B121" s="238"/>
      <c r="C121" s="239"/>
      <c r="D121" s="261" t="s">
        <v>275</v>
      </c>
      <c r="E121" s="243"/>
    </row>
    <row r="122" spans="1:5" ht="13.5" customHeight="1" x14ac:dyDescent="0.25">
      <c r="A122" s="249"/>
      <c r="B122" s="250"/>
      <c r="C122" s="251"/>
      <c r="D122" s="273" t="s">
        <v>232</v>
      </c>
      <c r="E122" s="253"/>
    </row>
    <row r="123" spans="1:5" ht="39" customHeight="1" x14ac:dyDescent="0.25">
      <c r="A123" s="202">
        <v>10</v>
      </c>
      <c r="B123" s="202">
        <v>801</v>
      </c>
      <c r="C123" s="202">
        <v>80150</v>
      </c>
      <c r="D123" s="203" t="s">
        <v>276</v>
      </c>
      <c r="E123" s="226">
        <v>194331</v>
      </c>
    </row>
    <row r="124" spans="1:5" ht="13.5" customHeight="1" x14ac:dyDescent="0.25">
      <c r="A124" s="256"/>
      <c r="B124" s="257"/>
      <c r="C124" s="258"/>
      <c r="D124" s="254" t="s">
        <v>211</v>
      </c>
      <c r="E124" s="255"/>
    </row>
    <row r="125" spans="1:5" ht="25.5" customHeight="1" x14ac:dyDescent="0.25">
      <c r="A125" s="237"/>
      <c r="B125" s="238"/>
      <c r="C125" s="239"/>
      <c r="D125" s="242" t="s">
        <v>277</v>
      </c>
      <c r="E125" s="243"/>
    </row>
    <row r="126" spans="1:5" ht="15.75" customHeight="1" x14ac:dyDescent="0.25">
      <c r="A126" s="249"/>
      <c r="B126" s="250"/>
      <c r="C126" s="251"/>
      <c r="D126" s="252" t="s">
        <v>212</v>
      </c>
      <c r="E126" s="253"/>
    </row>
    <row r="127" spans="1:5" ht="13.5" customHeight="1" x14ac:dyDescent="0.25">
      <c r="A127" s="227">
        <v>11</v>
      </c>
      <c r="B127" s="227">
        <v>801</v>
      </c>
      <c r="C127" s="227">
        <v>80151</v>
      </c>
      <c r="D127" s="234" t="s">
        <v>150</v>
      </c>
      <c r="E127" s="229">
        <v>54804</v>
      </c>
    </row>
    <row r="128" spans="1:5" ht="13.5" customHeight="1" x14ac:dyDescent="0.25">
      <c r="A128" s="256"/>
      <c r="B128" s="257"/>
      <c r="C128" s="258"/>
      <c r="D128" s="274" t="s">
        <v>278</v>
      </c>
      <c r="E128" s="275"/>
    </row>
    <row r="129" spans="1:6" ht="13.5" customHeight="1" x14ac:dyDescent="0.25">
      <c r="A129" s="249"/>
      <c r="B129" s="250"/>
      <c r="C129" s="251"/>
      <c r="D129" s="276" t="s">
        <v>247</v>
      </c>
      <c r="E129" s="253"/>
    </row>
    <row r="130" spans="1:6" ht="102.75" customHeight="1" x14ac:dyDescent="0.25">
      <c r="A130" s="202">
        <v>12</v>
      </c>
      <c r="B130" s="202">
        <v>801</v>
      </c>
      <c r="C130" s="202">
        <v>80152</v>
      </c>
      <c r="D130" s="203" t="s">
        <v>279</v>
      </c>
      <c r="E130" s="226">
        <v>262631</v>
      </c>
    </row>
    <row r="131" spans="1:6" ht="15.75" customHeight="1" x14ac:dyDescent="0.25">
      <c r="A131" s="256"/>
      <c r="B131" s="257"/>
      <c r="C131" s="258"/>
      <c r="D131" s="270" t="s">
        <v>252</v>
      </c>
      <c r="E131" s="255"/>
    </row>
    <row r="132" spans="1:6" ht="15" customHeight="1" x14ac:dyDescent="0.25">
      <c r="A132" s="237"/>
      <c r="B132" s="238"/>
      <c r="C132" s="239"/>
      <c r="D132" s="260" t="s">
        <v>271</v>
      </c>
      <c r="E132" s="243"/>
    </row>
    <row r="133" spans="1:6" ht="23.25" customHeight="1" x14ac:dyDescent="0.25">
      <c r="A133" s="249"/>
      <c r="B133" s="250"/>
      <c r="C133" s="251"/>
      <c r="D133" s="273" t="s">
        <v>268</v>
      </c>
      <c r="E133" s="253"/>
    </row>
    <row r="134" spans="1:6" ht="15.75" customHeight="1" x14ac:dyDescent="0.25">
      <c r="A134" s="277">
        <v>13</v>
      </c>
      <c r="B134" s="277">
        <v>853</v>
      </c>
      <c r="C134" s="277">
        <v>85311</v>
      </c>
      <c r="D134" s="250" t="s">
        <v>280</v>
      </c>
      <c r="E134" s="253">
        <v>170801</v>
      </c>
    </row>
    <row r="135" spans="1:6" ht="15.75" customHeight="1" x14ac:dyDescent="0.25">
      <c r="A135" s="227">
        <v>14</v>
      </c>
      <c r="B135" s="227">
        <v>854</v>
      </c>
      <c r="C135" s="227">
        <v>85403</v>
      </c>
      <c r="D135" s="234" t="s">
        <v>281</v>
      </c>
      <c r="E135" s="229">
        <v>752731</v>
      </c>
    </row>
    <row r="136" spans="1:6" ht="13.5" customHeight="1" x14ac:dyDescent="0.25">
      <c r="A136" s="228"/>
      <c r="B136" s="234"/>
      <c r="C136" s="235"/>
      <c r="D136" s="278" t="s">
        <v>282</v>
      </c>
      <c r="E136" s="229"/>
    </row>
    <row r="137" spans="1:6" ht="13.5" customHeight="1" x14ac:dyDescent="0.25">
      <c r="A137" s="227">
        <v>15</v>
      </c>
      <c r="B137" s="227">
        <v>854</v>
      </c>
      <c r="C137" s="227">
        <v>85404</v>
      </c>
      <c r="D137" s="234" t="s">
        <v>283</v>
      </c>
      <c r="E137" s="229">
        <v>385234</v>
      </c>
    </row>
    <row r="138" spans="1:6" ht="13.5" customHeight="1" x14ac:dyDescent="0.25">
      <c r="A138" s="256"/>
      <c r="B138" s="257"/>
      <c r="C138" s="258"/>
      <c r="D138" s="259" t="s">
        <v>221</v>
      </c>
      <c r="E138" s="255"/>
    </row>
    <row r="139" spans="1:6" ht="24.75" customHeight="1" x14ac:dyDescent="0.25">
      <c r="A139" s="237"/>
      <c r="B139" s="238"/>
      <c r="C139" s="239"/>
      <c r="D139" s="261" t="s">
        <v>222</v>
      </c>
      <c r="E139" s="243"/>
    </row>
    <row r="140" spans="1:6" ht="13.5" customHeight="1" x14ac:dyDescent="0.25">
      <c r="A140" s="237"/>
      <c r="B140" s="238"/>
      <c r="C140" s="239"/>
      <c r="D140" s="261" t="s">
        <v>273</v>
      </c>
      <c r="E140" s="243"/>
    </row>
    <row r="141" spans="1:6" ht="13.5" customHeight="1" x14ac:dyDescent="0.25">
      <c r="A141" s="237"/>
      <c r="B141" s="238"/>
      <c r="C141" s="239"/>
      <c r="D141" s="261" t="s">
        <v>274</v>
      </c>
      <c r="E141" s="243"/>
    </row>
    <row r="142" spans="1:6" ht="14.25" customHeight="1" x14ac:dyDescent="0.25">
      <c r="A142" s="249"/>
      <c r="B142" s="250"/>
      <c r="C142" s="251"/>
      <c r="D142" s="273" t="s">
        <v>275</v>
      </c>
      <c r="E142" s="253"/>
      <c r="F142" s="158"/>
    </row>
    <row r="143" spans="1:6" ht="25.5" customHeight="1" x14ac:dyDescent="0.25">
      <c r="A143" s="202">
        <v>16</v>
      </c>
      <c r="B143" s="202">
        <v>854</v>
      </c>
      <c r="C143" s="202">
        <v>85406</v>
      </c>
      <c r="D143" s="279" t="s">
        <v>284</v>
      </c>
      <c r="E143" s="229">
        <v>134734</v>
      </c>
    </row>
    <row r="144" spans="1:6" ht="12.75" customHeight="1" x14ac:dyDescent="0.25">
      <c r="A144" s="249"/>
      <c r="B144" s="250"/>
      <c r="C144" s="251"/>
      <c r="D144" s="280" t="s">
        <v>285</v>
      </c>
      <c r="E144" s="253"/>
    </row>
    <row r="145" spans="1:5" ht="13.5" customHeight="1" x14ac:dyDescent="0.25">
      <c r="A145" s="227">
        <v>17</v>
      </c>
      <c r="B145" s="227">
        <v>854</v>
      </c>
      <c r="C145" s="227">
        <v>85410</v>
      </c>
      <c r="D145" s="234" t="s">
        <v>21</v>
      </c>
      <c r="E145" s="229"/>
    </row>
    <row r="146" spans="1:5" ht="12.75" customHeight="1" x14ac:dyDescent="0.25">
      <c r="A146" s="228"/>
      <c r="B146" s="234"/>
      <c r="C146" s="235"/>
      <c r="D146" s="99" t="s">
        <v>286</v>
      </c>
      <c r="E146" s="229">
        <v>762302</v>
      </c>
    </row>
    <row r="147" spans="1:5" ht="14.25" customHeight="1" x14ac:dyDescent="0.25">
      <c r="A147" s="230"/>
      <c r="B147" s="231"/>
      <c r="C147" s="231"/>
      <c r="D147" s="231" t="s">
        <v>208</v>
      </c>
      <c r="E147" s="232">
        <f>SUM(E43:E146)</f>
        <v>31039916</v>
      </c>
    </row>
    <row r="148" spans="1:5" ht="15.75" customHeight="1" x14ac:dyDescent="0.25">
      <c r="A148" s="281"/>
      <c r="B148" s="282"/>
      <c r="C148" s="282"/>
      <c r="D148" s="282" t="s">
        <v>126</v>
      </c>
      <c r="E148" s="283">
        <f>SUM(E40,E147)</f>
        <v>47561948</v>
      </c>
    </row>
    <row r="150" spans="1:5" ht="12.6" customHeight="1" x14ac:dyDescent="0.25">
      <c r="A150" s="178"/>
      <c r="E150" s="174"/>
    </row>
    <row r="152" spans="1:5" x14ac:dyDescent="0.25">
      <c r="E152" s="174"/>
    </row>
  </sheetData>
  <pageMargins left="0.51181102362204722" right="0.11811023622047245" top="0.74803149606299213" bottom="0.74803149606299213" header="0.31496062992125984" footer="0.31496062992125984"/>
  <pageSetup paperSize="9" orientation="portrait" r:id="rId1"/>
  <headerFooter>
    <oddFooter>Strona &amp;P</oddFooter>
  </headerFooter>
  <rowBreaks count="2" manualBreakCount="2">
    <brk id="76" max="16383" man="1"/>
    <brk id="1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zoomScale="120" zoomScaleNormal="120" workbookViewId="0"/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ht="12.75" customHeight="1" x14ac:dyDescent="0.25">
      <c r="F1" s="5" t="s">
        <v>468</v>
      </c>
    </row>
    <row r="2" spans="1:7" ht="12.75" customHeight="1" x14ac:dyDescent="0.25">
      <c r="F2" s="2" t="s">
        <v>302</v>
      </c>
    </row>
    <row r="3" spans="1:7" ht="12.75" customHeight="1" x14ac:dyDescent="0.25">
      <c r="F3" s="2" t="s">
        <v>287</v>
      </c>
    </row>
    <row r="4" spans="1:7" ht="12.75" customHeight="1" x14ac:dyDescent="0.25">
      <c r="F4" s="5" t="s">
        <v>303</v>
      </c>
    </row>
    <row r="5" spans="1:7" ht="12.75" customHeight="1" x14ac:dyDescent="0.25"/>
    <row r="6" spans="1:7" s="158" customFormat="1" ht="12.75" x14ac:dyDescent="0.2">
      <c r="A6" s="364" t="s">
        <v>469</v>
      </c>
      <c r="B6" s="364"/>
      <c r="C6" s="364"/>
      <c r="D6" s="364"/>
      <c r="E6" s="364"/>
      <c r="F6" s="364"/>
      <c r="G6" s="364"/>
    </row>
    <row r="7" spans="1:7" s="158" customFormat="1" ht="12.75" x14ac:dyDescent="0.2">
      <c r="A7" s="364" t="s">
        <v>470</v>
      </c>
      <c r="B7" s="364"/>
      <c r="C7" s="364"/>
      <c r="D7" s="364"/>
      <c r="E7" s="364"/>
      <c r="F7" s="364"/>
      <c r="G7" s="364"/>
    </row>
    <row r="8" spans="1:7" x14ac:dyDescent="0.25">
      <c r="A8" s="452" t="s">
        <v>471</v>
      </c>
      <c r="B8" s="452"/>
      <c r="C8" s="452"/>
      <c r="D8" s="452"/>
      <c r="E8" s="452"/>
      <c r="F8" s="452"/>
      <c r="G8" s="452"/>
    </row>
    <row r="9" spans="1:7" x14ac:dyDescent="0.25">
      <c r="A9" s="408"/>
      <c r="B9" s="408"/>
      <c r="C9" s="408"/>
      <c r="D9" s="408"/>
      <c r="E9" s="408"/>
      <c r="F9" s="408"/>
      <c r="G9" s="408"/>
    </row>
    <row r="10" spans="1:7" x14ac:dyDescent="0.25">
      <c r="A10" s="363"/>
      <c r="B10" s="363"/>
      <c r="C10" s="363"/>
      <c r="D10" s="363"/>
      <c r="E10" s="363"/>
      <c r="F10" s="363"/>
      <c r="G10" s="179" t="s">
        <v>2</v>
      </c>
    </row>
    <row r="11" spans="1:7" x14ac:dyDescent="0.25">
      <c r="A11" s="409"/>
      <c r="B11" s="409"/>
      <c r="C11" s="409"/>
      <c r="D11" s="448" t="s">
        <v>486</v>
      </c>
      <c r="E11" s="410"/>
      <c r="F11" s="411"/>
      <c r="G11" s="448" t="s">
        <v>486</v>
      </c>
    </row>
    <row r="12" spans="1:7" x14ac:dyDescent="0.25">
      <c r="A12" s="412"/>
      <c r="B12" s="412" t="s">
        <v>4</v>
      </c>
      <c r="C12" s="412"/>
      <c r="D12" s="449" t="s">
        <v>487</v>
      </c>
      <c r="E12" s="449"/>
      <c r="F12" s="449"/>
      <c r="G12" s="451" t="s">
        <v>487</v>
      </c>
    </row>
    <row r="13" spans="1:7" x14ac:dyDescent="0.25">
      <c r="A13" s="412" t="s">
        <v>50</v>
      </c>
      <c r="B13" s="413"/>
      <c r="C13" s="412" t="s">
        <v>472</v>
      </c>
      <c r="D13" s="449" t="s">
        <v>488</v>
      </c>
      <c r="E13" s="449" t="s">
        <v>473</v>
      </c>
      <c r="F13" s="449" t="s">
        <v>42</v>
      </c>
      <c r="G13" s="449" t="s">
        <v>489</v>
      </c>
    </row>
    <row r="14" spans="1:7" x14ac:dyDescent="0.25">
      <c r="A14" s="413"/>
      <c r="B14" s="413" t="s">
        <v>5</v>
      </c>
      <c r="C14" s="413"/>
      <c r="D14" s="450" t="s">
        <v>490</v>
      </c>
      <c r="E14" s="450"/>
      <c r="F14" s="450"/>
      <c r="G14" s="450"/>
    </row>
    <row r="15" spans="1:7" x14ac:dyDescent="0.25">
      <c r="A15" s="414">
        <v>1</v>
      </c>
      <c r="B15" s="414">
        <v>2</v>
      </c>
      <c r="C15" s="414">
        <v>3</v>
      </c>
      <c r="D15" s="414">
        <v>4</v>
      </c>
      <c r="E15" s="414">
        <v>5</v>
      </c>
      <c r="F15" s="414">
        <v>6</v>
      </c>
      <c r="G15" s="414">
        <v>7</v>
      </c>
    </row>
    <row r="16" spans="1:7" s="419" customFormat="1" x14ac:dyDescent="0.25">
      <c r="A16" s="415"/>
      <c r="B16" s="416">
        <v>801</v>
      </c>
      <c r="C16" s="417"/>
      <c r="D16" s="418"/>
      <c r="E16" s="418"/>
      <c r="F16" s="418"/>
      <c r="G16" s="418"/>
    </row>
    <row r="17" spans="1:7" s="68" customFormat="1" x14ac:dyDescent="0.25">
      <c r="A17" s="420" t="s">
        <v>474</v>
      </c>
      <c r="B17" s="421">
        <v>80101</v>
      </c>
      <c r="C17" s="422" t="s">
        <v>14</v>
      </c>
      <c r="D17" s="423">
        <v>523</v>
      </c>
      <c r="E17" s="423">
        <v>676057</v>
      </c>
      <c r="F17" s="423">
        <v>676580</v>
      </c>
      <c r="G17" s="423">
        <v>0</v>
      </c>
    </row>
    <row r="18" spans="1:7" s="68" customFormat="1" x14ac:dyDescent="0.25">
      <c r="A18" s="420" t="s">
        <v>475</v>
      </c>
      <c r="B18" s="421">
        <v>80102</v>
      </c>
      <c r="C18" s="424" t="s">
        <v>99</v>
      </c>
      <c r="D18" s="425">
        <v>0</v>
      </c>
      <c r="E18" s="425">
        <v>59850</v>
      </c>
      <c r="F18" s="425">
        <v>59850</v>
      </c>
      <c r="G18" s="425">
        <v>0</v>
      </c>
    </row>
    <row r="19" spans="1:7" s="68" customFormat="1" x14ac:dyDescent="0.25">
      <c r="A19" s="420" t="s">
        <v>476</v>
      </c>
      <c r="B19" s="421">
        <v>80104</v>
      </c>
      <c r="C19" s="424" t="s">
        <v>16</v>
      </c>
      <c r="D19" s="425">
        <v>4837</v>
      </c>
      <c r="E19" s="425">
        <v>2862479</v>
      </c>
      <c r="F19" s="425">
        <v>2867316</v>
      </c>
      <c r="G19" s="425">
        <v>0</v>
      </c>
    </row>
    <row r="20" spans="1:7" s="68" customFormat="1" x14ac:dyDescent="0.25">
      <c r="A20" s="420" t="s">
        <v>477</v>
      </c>
      <c r="B20" s="421">
        <v>80115</v>
      </c>
      <c r="C20" s="424" t="s">
        <v>100</v>
      </c>
      <c r="D20" s="425">
        <v>10901</v>
      </c>
      <c r="E20" s="425">
        <v>1160726</v>
      </c>
      <c r="F20" s="425">
        <v>1171627</v>
      </c>
      <c r="G20" s="425">
        <v>0</v>
      </c>
    </row>
    <row r="21" spans="1:7" s="68" customFormat="1" x14ac:dyDescent="0.25">
      <c r="A21" s="420" t="s">
        <v>478</v>
      </c>
      <c r="B21" s="421">
        <v>80120</v>
      </c>
      <c r="C21" s="424" t="s">
        <v>127</v>
      </c>
      <c r="D21" s="426">
        <v>664</v>
      </c>
      <c r="E21" s="425">
        <v>231535</v>
      </c>
      <c r="F21" s="425">
        <v>232199</v>
      </c>
      <c r="G21" s="425">
        <v>0</v>
      </c>
    </row>
    <row r="22" spans="1:7" s="68" customFormat="1" x14ac:dyDescent="0.25">
      <c r="A22" s="420" t="s">
        <v>479</v>
      </c>
      <c r="B22" s="421">
        <v>80132</v>
      </c>
      <c r="C22" s="424" t="s">
        <v>480</v>
      </c>
      <c r="D22" s="425">
        <v>225</v>
      </c>
      <c r="E22" s="425">
        <v>34000</v>
      </c>
      <c r="F22" s="425">
        <v>34225</v>
      </c>
      <c r="G22" s="427">
        <v>0</v>
      </c>
    </row>
    <row r="23" spans="1:7" s="68" customFormat="1" x14ac:dyDescent="0.25">
      <c r="A23" s="420" t="s">
        <v>481</v>
      </c>
      <c r="B23" s="421">
        <v>80134</v>
      </c>
      <c r="C23" s="424" t="s">
        <v>101</v>
      </c>
      <c r="D23" s="425">
        <v>0</v>
      </c>
      <c r="E23" s="425">
        <v>3200</v>
      </c>
      <c r="F23" s="425">
        <v>3200</v>
      </c>
      <c r="G23" s="425">
        <v>0</v>
      </c>
    </row>
    <row r="24" spans="1:7" s="68" customFormat="1" ht="25.5" x14ac:dyDescent="0.25">
      <c r="A24" s="428" t="s">
        <v>482</v>
      </c>
      <c r="B24" s="429">
        <v>80140</v>
      </c>
      <c r="C24" s="430" t="s">
        <v>483</v>
      </c>
      <c r="D24" s="425">
        <v>3</v>
      </c>
      <c r="E24" s="425">
        <v>445610</v>
      </c>
      <c r="F24" s="425">
        <v>445613</v>
      </c>
      <c r="G24" s="425">
        <v>0</v>
      </c>
    </row>
    <row r="25" spans="1:7" x14ac:dyDescent="0.25">
      <c r="A25" s="431" t="s">
        <v>484</v>
      </c>
      <c r="B25" s="432">
        <v>80148</v>
      </c>
      <c r="C25" s="424" t="s">
        <v>115</v>
      </c>
      <c r="D25" s="433">
        <v>27</v>
      </c>
      <c r="E25" s="433">
        <v>2465135</v>
      </c>
      <c r="F25" s="433">
        <v>2465162</v>
      </c>
      <c r="G25" s="433">
        <v>0</v>
      </c>
    </row>
    <row r="26" spans="1:7" s="68" customFormat="1" x14ac:dyDescent="0.25">
      <c r="A26" s="434"/>
      <c r="B26" s="435">
        <v>854</v>
      </c>
      <c r="C26" s="436"/>
      <c r="D26" s="437"/>
      <c r="E26" s="437"/>
      <c r="F26" s="437"/>
      <c r="G26" s="437"/>
    </row>
    <row r="27" spans="1:7" s="68" customFormat="1" x14ac:dyDescent="0.25">
      <c r="A27" s="420" t="s">
        <v>474</v>
      </c>
      <c r="B27" s="421">
        <v>85410</v>
      </c>
      <c r="C27" s="424" t="s">
        <v>21</v>
      </c>
      <c r="D27" s="425">
        <v>470</v>
      </c>
      <c r="E27" s="425">
        <v>490700</v>
      </c>
      <c r="F27" s="425">
        <v>491170</v>
      </c>
      <c r="G27" s="425">
        <v>0</v>
      </c>
    </row>
    <row r="28" spans="1:7" s="68" customFormat="1" x14ac:dyDescent="0.25">
      <c r="A28" s="420" t="s">
        <v>475</v>
      </c>
      <c r="B28" s="421">
        <v>85417</v>
      </c>
      <c r="C28" s="438" t="s">
        <v>393</v>
      </c>
      <c r="D28" s="425">
        <v>0</v>
      </c>
      <c r="E28" s="425">
        <v>80400</v>
      </c>
      <c r="F28" s="425">
        <v>80400</v>
      </c>
      <c r="G28" s="425">
        <v>0</v>
      </c>
    </row>
    <row r="29" spans="1:7" x14ac:dyDescent="0.25">
      <c r="A29" s="439" t="s">
        <v>476</v>
      </c>
      <c r="B29" s="440">
        <v>85420</v>
      </c>
      <c r="C29" s="441" t="s">
        <v>394</v>
      </c>
      <c r="D29" s="442">
        <v>4</v>
      </c>
      <c r="E29" s="442">
        <v>18212</v>
      </c>
      <c r="F29" s="442">
        <v>18216</v>
      </c>
      <c r="G29" s="443">
        <v>0</v>
      </c>
    </row>
    <row r="30" spans="1:7" s="447" customFormat="1" x14ac:dyDescent="0.25">
      <c r="A30" s="444"/>
      <c r="B30" s="444"/>
      <c r="C30" s="445" t="s">
        <v>485</v>
      </c>
      <c r="D30" s="446">
        <f>SUM(D17:D29)</f>
        <v>17654</v>
      </c>
      <c r="E30" s="446">
        <f>SUM(E17:E29)</f>
        <v>8527904</v>
      </c>
      <c r="F30" s="446">
        <f>SUM(F17:F29)</f>
        <v>8545558</v>
      </c>
      <c r="G30" s="446">
        <f>SUM(G17:G29)</f>
        <v>0</v>
      </c>
    </row>
    <row r="32" spans="1:7" x14ac:dyDescent="0.25">
      <c r="A32" s="83"/>
      <c r="B32" s="83"/>
      <c r="C32" s="157"/>
    </row>
    <row r="33" spans="1:3" x14ac:dyDescent="0.25">
      <c r="A33" s="83"/>
      <c r="B33" s="83"/>
      <c r="C33" s="157"/>
    </row>
    <row r="34" spans="1:3" x14ac:dyDescent="0.25">
      <c r="A34" s="83"/>
      <c r="B34" s="83"/>
      <c r="C34" s="15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Zał.Nr1</vt:lpstr>
      <vt:lpstr>Zał.Nr2</vt:lpstr>
      <vt:lpstr>Zał.Nr3</vt:lpstr>
      <vt:lpstr>Zał.Nr4</vt:lpstr>
      <vt:lpstr>Zał.Nr5</vt:lpstr>
      <vt:lpstr>Zał.Nr6</vt:lpstr>
      <vt:lpstr>Zał.Nr1!Tytuły_wydruku</vt:lpstr>
      <vt:lpstr>Zał.Nr4!Tytuły_wydruku</vt:lpstr>
      <vt:lpstr>Zał.Nr5!Tytuły_wydruku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254/2020 Prezydenta Miasta Włocławek z dnia 31 lipca 2020 r.</dc:title>
  <dc:creator>Beata Duszeńska</dc:creator>
  <cp:keywords>Załącznik</cp:keywords>
  <cp:lastModifiedBy>Łukasz Stolarski</cp:lastModifiedBy>
  <cp:lastPrinted>2020-08-04T09:10:37Z</cp:lastPrinted>
  <dcterms:created xsi:type="dcterms:W3CDTF">2014-03-20T12:20:20Z</dcterms:created>
  <dcterms:modified xsi:type="dcterms:W3CDTF">2020-08-04T13:18:38Z</dcterms:modified>
</cp:coreProperties>
</file>