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iechurska\Desktop\"/>
    </mc:Choice>
  </mc:AlternateContent>
  <bookViews>
    <workbookView xWindow="240" yWindow="300" windowWidth="21075" windowHeight="9090"/>
  </bookViews>
  <sheets>
    <sheet name="Zał.Nr1" sheetId="9" r:id="rId1"/>
    <sheet name="Zał.Nr2" sheetId="16" r:id="rId2"/>
  </sheets>
  <definedNames>
    <definedName name="_xlnm.Print_Titles" localSheetId="0">Zał.Nr1!$7:$9</definedName>
    <definedName name="_xlnm.Print_Titles" localSheetId="1">Zał.Nr2!$10:$11</definedName>
  </definedNames>
  <calcPr calcId="162913"/>
</workbook>
</file>

<file path=xl/calcChain.xml><?xml version="1.0" encoding="utf-8"?>
<calcChain xmlns="http://schemas.openxmlformats.org/spreadsheetml/2006/main">
  <c r="E147" i="16" l="1"/>
  <c r="E40" i="16"/>
  <c r="E148" i="16" s="1"/>
  <c r="F233" i="9"/>
  <c r="F232" i="9" s="1"/>
  <c r="F231" i="9" s="1"/>
  <c r="F227" i="9"/>
  <c r="F226" i="9"/>
  <c r="F225" i="9" s="1"/>
  <c r="G223" i="9"/>
  <c r="G221" i="9"/>
  <c r="G220" i="9"/>
  <c r="G217" i="9" s="1"/>
  <c r="G201" i="9" s="1"/>
  <c r="F210" i="9"/>
  <c r="F209" i="9" s="1"/>
  <c r="F207" i="9" s="1"/>
  <c r="F204" i="9"/>
  <c r="F203" i="9" s="1"/>
  <c r="F202" i="9" s="1"/>
  <c r="F198" i="9"/>
  <c r="F197" i="9"/>
  <c r="F193" i="9"/>
  <c r="F192" i="9" s="1"/>
  <c r="F191" i="9" s="1"/>
  <c r="F189" i="9"/>
  <c r="F183" i="9"/>
  <c r="F182" i="9" s="1"/>
  <c r="F179" i="9" s="1"/>
  <c r="G172" i="9"/>
  <c r="G171" i="9" s="1"/>
  <c r="G170" i="9" s="1"/>
  <c r="G169" i="9" s="1"/>
  <c r="F172" i="9"/>
  <c r="F171" i="9" s="1"/>
  <c r="F170" i="9" s="1"/>
  <c r="F167" i="9"/>
  <c r="F166" i="9" s="1"/>
  <c r="F160" i="9" s="1"/>
  <c r="G162" i="9"/>
  <c r="G161" i="9"/>
  <c r="G160" i="9" s="1"/>
  <c r="F158" i="9"/>
  <c r="F157" i="9"/>
  <c r="G154" i="9"/>
  <c r="G153" i="9" s="1"/>
  <c r="G148" i="9" s="1"/>
  <c r="F154" i="9"/>
  <c r="F153" i="9"/>
  <c r="F151" i="9"/>
  <c r="F150" i="9" s="1"/>
  <c r="F148" i="9" s="1"/>
  <c r="G145" i="9"/>
  <c r="F145" i="9"/>
  <c r="G143" i="9"/>
  <c r="G142" i="9" s="1"/>
  <c r="F143" i="9"/>
  <c r="F142" i="9" s="1"/>
  <c r="F139" i="9"/>
  <c r="F138" i="9" s="1"/>
  <c r="F137" i="9" s="1"/>
  <c r="G135" i="9"/>
  <c r="G134" i="9" s="1"/>
  <c r="F132" i="9"/>
  <c r="F131" i="9" s="1"/>
  <c r="F127" i="9"/>
  <c r="F126" i="9" s="1"/>
  <c r="F124" i="9"/>
  <c r="F123" i="9" s="1"/>
  <c r="F120" i="9"/>
  <c r="F119" i="9" s="1"/>
  <c r="F117" i="9"/>
  <c r="F116" i="9" s="1"/>
  <c r="F114" i="9"/>
  <c r="F113" i="9" s="1"/>
  <c r="F111" i="9"/>
  <c r="F110" i="9" s="1"/>
  <c r="G108" i="9"/>
  <c r="G107" i="9" s="1"/>
  <c r="G97" i="9" s="1"/>
  <c r="F108" i="9"/>
  <c r="F107" i="9" s="1"/>
  <c r="F105" i="9"/>
  <c r="F104" i="9" s="1"/>
  <c r="F102" i="9"/>
  <c r="F101" i="9" s="1"/>
  <c r="F99" i="9"/>
  <c r="F98" i="9" s="1"/>
  <c r="F97" i="9" s="1"/>
  <c r="G93" i="9"/>
  <c r="G91" i="9" s="1"/>
  <c r="G90" i="9" s="1"/>
  <c r="F93" i="9"/>
  <c r="F91" i="9"/>
  <c r="F90" i="9" s="1"/>
  <c r="G87" i="9"/>
  <c r="F87" i="9"/>
  <c r="F86" i="9" s="1"/>
  <c r="G86" i="9"/>
  <c r="G83" i="9"/>
  <c r="F83" i="9"/>
  <c r="F82" i="9" s="1"/>
  <c r="F81" i="9" s="1"/>
  <c r="G82" i="9"/>
  <c r="G81" i="9" s="1"/>
  <c r="F74" i="9"/>
  <c r="F73" i="9"/>
  <c r="F72" i="9" s="1"/>
  <c r="F67" i="9"/>
  <c r="F66" i="9"/>
  <c r="F65" i="9"/>
  <c r="G60" i="9"/>
  <c r="G59" i="9" s="1"/>
  <c r="G56" i="9" s="1"/>
  <c r="G41" i="9" s="1"/>
  <c r="G10" i="9" s="1"/>
  <c r="F52" i="9"/>
  <c r="F51" i="9" s="1"/>
  <c r="F50" i="9" s="1"/>
  <c r="F44" i="9"/>
  <c r="F43" i="9"/>
  <c r="F42" i="9" s="1"/>
  <c r="F36" i="9"/>
  <c r="F35" i="9" s="1"/>
  <c r="F30" i="9"/>
  <c r="F29" i="9"/>
  <c r="F23" i="9"/>
  <c r="F22" i="9"/>
  <c r="F19" i="9"/>
  <c r="F14" i="9"/>
  <c r="F13" i="9"/>
  <c r="F12" i="9" s="1"/>
  <c r="F11" i="9" s="1"/>
  <c r="F18" i="9" l="1"/>
  <c r="F80" i="9"/>
  <c r="F41" i="9"/>
  <c r="F201" i="9"/>
  <c r="F28" i="9"/>
  <c r="G80" i="9"/>
  <c r="G79" i="9" s="1"/>
  <c r="F169" i="9"/>
  <c r="F79" i="9" l="1"/>
  <c r="F10" i="9"/>
</calcChain>
</file>

<file path=xl/sharedStrings.xml><?xml version="1.0" encoding="utf-8"?>
<sst xmlns="http://schemas.openxmlformats.org/spreadsheetml/2006/main" count="566" uniqueCount="249">
  <si>
    <t>w złotych</t>
  </si>
  <si>
    <t>Dz.</t>
  </si>
  <si>
    <t>Rozdz.</t>
  </si>
  <si>
    <t>§</t>
  </si>
  <si>
    <t>Szkoły podstawowe</t>
  </si>
  <si>
    <t>Przedszkola</t>
  </si>
  <si>
    <t>Internaty i bursy szkolne</t>
  </si>
  <si>
    <t>Lp.</t>
  </si>
  <si>
    <t>Dział</t>
  </si>
  <si>
    <t>Działalność placówek opiekuńczo - wychowawczych</t>
  </si>
  <si>
    <t>Szkoły podstawowe specjalne</t>
  </si>
  <si>
    <t>Technika</t>
  </si>
  <si>
    <t>Szkoły zawodowe specjalne</t>
  </si>
  <si>
    <t>Stołówki szkolne i przedszkolne</t>
  </si>
  <si>
    <t>Rozdział</t>
  </si>
  <si>
    <t>Ogółem:</t>
  </si>
  <si>
    <t>Licea ogólnokształcące</t>
  </si>
  <si>
    <t>Oddziały przedszkolne w szkołach podstawowych</t>
  </si>
  <si>
    <t>Szkoły policealne</t>
  </si>
  <si>
    <t>Branżowe szkoły I i II stopnia</t>
  </si>
  <si>
    <t>Kwalifikacyjne kursy zawodowe</t>
  </si>
  <si>
    <t xml:space="preserve">                                            Prezydenta Miasta Włocławek</t>
  </si>
  <si>
    <t xml:space="preserve">Dotacje udzielane z budżetu jednostki samorządu terytorialnego </t>
  </si>
  <si>
    <t>dla jednostek spoza sektora finansów publicznych na 2020 rok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</si>
  <si>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</si>
  <si>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</si>
  <si>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</si>
  <si>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</si>
  <si>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</si>
  <si>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</si>
  <si>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</si>
  <si>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</si>
  <si>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</si>
  <si>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</si>
  <si>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</si>
  <si>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</si>
  <si>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</si>
  <si>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</si>
  <si>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</si>
  <si>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</si>
  <si>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</si>
  <si>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</si>
  <si>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</si>
  <si>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</si>
  <si>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</si>
  <si>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</si>
  <si>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</si>
  <si>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</si>
  <si>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</si>
  <si>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</si>
  <si>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</si>
  <si>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</si>
  <si>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</si>
  <si>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</si>
  <si>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</si>
  <si>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</si>
  <si>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</si>
  <si>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</si>
  <si>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</si>
  <si>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</si>
  <si>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</si>
  <si>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</si>
  <si>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</si>
  <si>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</si>
  <si>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</si>
  <si>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</si>
  <si>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</si>
  <si>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</si>
  <si>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</si>
  <si>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</si>
  <si>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</si>
  <si>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</si>
  <si>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</si>
  <si>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</si>
  <si>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</si>
  <si>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</si>
  <si>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</si>
  <si>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</si>
  <si>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</si>
  <si>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</si>
  <si>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</si>
  <si>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</si>
  <si>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</si>
  <si>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</si>
  <si>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</si>
  <si>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</si>
  <si>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</si>
  <si>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</si>
  <si>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</si>
  <si>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</si>
  <si>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</si>
  <si>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</si>
  <si>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</si>
  <si>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</si>
  <si>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</si>
  <si>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</si>
  <si>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</si>
  <si>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</si>
  <si>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</si>
  <si>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</si>
  <si>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</si>
  <si>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</si>
  <si>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</si>
  <si>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</si>
  <si>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</si>
  <si>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</si>
  <si>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</si>
  <si>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</si>
  <si>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</si>
  <si>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</si>
  <si>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</si>
  <si>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</si>
  <si>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</si>
  <si>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</si>
  <si>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</si>
  <si>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</si>
  <si>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</si>
  <si>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</si>
  <si>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</si>
  <si>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</si>
  <si>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</si>
  <si>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</si>
  <si>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</si>
  <si>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</si>
  <si>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</si>
  <si>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</si>
  <si>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</si>
  <si>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</si>
  <si>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</si>
  <si>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Młodzieżowe ośrodki wychowawcze</t>
  </si>
  <si>
    <t>Dotacje do remontów w ramach rewitalizacji</t>
  </si>
  <si>
    <t xml:space="preserve">Prezydenta Miasta Włocławek </t>
  </si>
  <si>
    <t>Szkoła Policealna Opieki Medycznej "Żak"</t>
  </si>
  <si>
    <t>Załącznik Nr 1</t>
  </si>
  <si>
    <t>Zmiany w budżecie miasta Włocławek na 2020 rok</t>
  </si>
  <si>
    <t>Plan</t>
  </si>
  <si>
    <t>T r e ś ć</t>
  </si>
  <si>
    <t>zwiększyć</t>
  </si>
  <si>
    <t>zmniejszyć</t>
  </si>
  <si>
    <t>po zmianach</t>
  </si>
  <si>
    <t>DOCHODY OGÓŁEM:</t>
  </si>
  <si>
    <t>Dochody na zadania własne:</t>
  </si>
  <si>
    <t xml:space="preserve"> -</t>
  </si>
  <si>
    <t>Oświata i wychowanie</t>
  </si>
  <si>
    <t>Organ</t>
  </si>
  <si>
    <t xml:space="preserve">dotacje celowe otrzymane z budżetu państwa na </t>
  </si>
  <si>
    <t xml:space="preserve">dotacje celowe otrzymane z budżetu państwa na zadania </t>
  </si>
  <si>
    <t>Edukacyjna opieka wychowawcza</t>
  </si>
  <si>
    <t>Dochody na zadania zlecone:</t>
  </si>
  <si>
    <t>Administracja publiczna</t>
  </si>
  <si>
    <t>2010</t>
  </si>
  <si>
    <t>realizację zadań bieżących z zakresu administracji</t>
  </si>
  <si>
    <t>rządowej oraz innych zadań zleconych gminie (związkom</t>
  </si>
  <si>
    <t>Bezpieczeństwo publiczne i ochrona</t>
  </si>
  <si>
    <t>przeciwpożarowa</t>
  </si>
  <si>
    <t xml:space="preserve">Organ </t>
  </si>
  <si>
    <t>855</t>
  </si>
  <si>
    <t>Rodzina</t>
  </si>
  <si>
    <t>Wspieranie rodziny</t>
  </si>
  <si>
    <t>Dochody na zadania rządowe:</t>
  </si>
  <si>
    <t>Pozostałe zadania w zakresie polityki społecznej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</si>
  <si>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</si>
  <si>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</si>
  <si>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</si>
  <si>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</si>
  <si>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WYDATKI OGÓŁEM:</t>
  </si>
  <si>
    <t>Wydatki na zadania własne:</t>
  </si>
  <si>
    <t>Transport i łączność</t>
  </si>
  <si>
    <t>Drogi publiczne w miastach na prawach powiatu</t>
  </si>
  <si>
    <t>Miejski Zarząd Infrastruktury Drogowej i Transportu</t>
  </si>
  <si>
    <t>zakup usług remontowych</t>
  </si>
  <si>
    <t>zakup usług pozostałych</t>
  </si>
  <si>
    <t>Drogi publiczne gminne</t>
  </si>
  <si>
    <t>Pozostała działalność</t>
  </si>
  <si>
    <t xml:space="preserve">składki na Fundusz Pracy oraz Fundusz Solidarnościowy </t>
  </si>
  <si>
    <t>4210</t>
  </si>
  <si>
    <t>zakup materiałów i wyposażenia</t>
  </si>
  <si>
    <t>wynagrodzenia bezosobowe</t>
  </si>
  <si>
    <t xml:space="preserve">Wydział Rewitalizacji - projekt pn. "Partnerstwo - </t>
  </si>
  <si>
    <t>od czego zacząć?"</t>
  </si>
  <si>
    <t>składki na ubezpieczenia społeczne</t>
  </si>
  <si>
    <t>Wydział Edukacji</t>
  </si>
  <si>
    <t>Jednostki oświatowe zbiorczo</t>
  </si>
  <si>
    <t>wydatki osobowe niezaliczone do wynagrodzeń</t>
  </si>
  <si>
    <t>wynagrodzenia osobowe pracowników</t>
  </si>
  <si>
    <t xml:space="preserve">składki na ubezpieczenia społeczne </t>
  </si>
  <si>
    <t>zakup usług zdrowotnych</t>
  </si>
  <si>
    <t xml:space="preserve">Licea ogólnokształcące </t>
  </si>
  <si>
    <t>zakup środków dydaktycznych i książek</t>
  </si>
  <si>
    <t>odpisy na zakładowy fundusz świadczeń socjalnych</t>
  </si>
  <si>
    <t>Szkoły artystyczne</t>
  </si>
  <si>
    <t xml:space="preserve">Placówki kształcenia ustawicznego i centra </t>
  </si>
  <si>
    <t xml:space="preserve"> kształcenia zawodowego</t>
  </si>
  <si>
    <t xml:space="preserve">Realizacja zadań wymagających stosowania specjalnej </t>
  </si>
  <si>
    <t>organizacji nauki i metod pracy dla dzieci i młodzieży</t>
  </si>
  <si>
    <t>w szkołach podstawowych</t>
  </si>
  <si>
    <t>Miejski Ośrodek Pomocy Rodzinie</t>
  </si>
  <si>
    <t>852</t>
  </si>
  <si>
    <t>Pomoc społeczna</t>
  </si>
  <si>
    <t>zakup środków żywności</t>
  </si>
  <si>
    <t>Ośrodki pomocy społecznej</t>
  </si>
  <si>
    <t xml:space="preserve">różne opłaty i składki </t>
  </si>
  <si>
    <t xml:space="preserve">Wydział Edukacji </t>
  </si>
  <si>
    <t>Poradnie psychologiczno - pedagogiczne, w tym</t>
  </si>
  <si>
    <t>poradnie specjalistyczne</t>
  </si>
  <si>
    <t>Kultura fizyczna</t>
  </si>
  <si>
    <t>Wydatki na zadania zlecone:</t>
  </si>
  <si>
    <t>Wydział Organizacyjno - Prawny i Kadr</t>
  </si>
  <si>
    <t>Zapewnienie uczniom prawa do bezpłatnego dostępu</t>
  </si>
  <si>
    <t>do podręczników, materiałów edukacyjnych lub materiałów</t>
  </si>
  <si>
    <t>ćwiczeniowych</t>
  </si>
  <si>
    <t>świadczenia społeczne</t>
  </si>
  <si>
    <t>Wydatki na zadania rządowe: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</si>
  <si>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</si>
  <si>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</si>
  <si>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</si>
  <si>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 xml:space="preserve">równoważniki pieniężne i ekwiwalenty dla żołnierzy </t>
  </si>
  <si>
    <t xml:space="preserve"> i funkcjonariuszy oraz pozostałe należności</t>
  </si>
  <si>
    <t>Pomoc w zakresie dożywiania</t>
  </si>
  <si>
    <t>2030</t>
  </si>
  <si>
    <t>na realizację własnych zadań bieżących gmin</t>
  </si>
  <si>
    <t>(związków gmin, związków powiatowo-gminnych)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</si>
  <si>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</si>
  <si>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Dodatki mieszkaniowe</t>
  </si>
  <si>
    <t>Obrona narodowa</t>
  </si>
  <si>
    <t xml:space="preserve">Bezpieczeństwo publiczne i ochrona </t>
  </si>
  <si>
    <t>Komendy powiatowe Państwowej Straży Pożarnej</t>
  </si>
  <si>
    <t>bieżące z zakresu administracji rządowej oraz inne</t>
  </si>
  <si>
    <t>zadania zlecone ustawami realizowane przez powiat</t>
  </si>
  <si>
    <t>Zadania w zakresie przeciwdziałania przemocy w rodzinie</t>
  </si>
  <si>
    <t>Włocławskie Centrum Organizacji Pozarządowych</t>
  </si>
  <si>
    <t xml:space="preserve">i Wolontariatu </t>
  </si>
  <si>
    <t>Wydział Sportu i Turystyki</t>
  </si>
  <si>
    <t>2820</t>
  </si>
  <si>
    <t>dotacja celowa z budżetu na finansowanie lub</t>
  </si>
  <si>
    <t>dofinansowanie zadań zleconych do realizacji</t>
  </si>
  <si>
    <t>stowarzyszeniom</t>
  </si>
  <si>
    <t>stypendia różne</t>
  </si>
  <si>
    <t>Spis powszechny i inne</t>
  </si>
  <si>
    <t xml:space="preserve">nagrody o charakterze szczególnym  niezaliczone </t>
  </si>
  <si>
    <t>do wynagrodzeń</t>
  </si>
  <si>
    <t xml:space="preserve">dofinansowanie zadań zleconych do realizacji </t>
  </si>
  <si>
    <t>pozostałym jednostkom niezaliczanym do sektora</t>
  </si>
  <si>
    <t>finansów publicznych</t>
  </si>
  <si>
    <t>do Zarządzenia NR 360/2020</t>
  </si>
  <si>
    <t>z dnia 9 października 2020 r.</t>
  </si>
  <si>
    <t xml:space="preserve">                                            Załącznik Nr 2</t>
  </si>
  <si>
    <t xml:space="preserve">                                            do Zarządzenia NR 360/2020</t>
  </si>
  <si>
    <t xml:space="preserve">                                            z dnia 9 października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</si>
</sst>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 CE"/>
      <family val="2"/>
      <charset val="238"/>
    </font>
    <font>
      <u/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4" fillId="0" borderId="13" xfId="0" applyFont="1" applyBorder="1"/>
    <xf numFmtId="0" fontId="3" fillId="0" borderId="0" xfId="0" applyFont="1"/>
    <xf numFmtId="0" fontId="10" fillId="0" borderId="0" xfId="0" applyFont="1"/>
    <xf numFmtId="3" fontId="11" fillId="0" borderId="0" xfId="0" applyNumberFormat="1" applyFont="1"/>
    <xf numFmtId="3" fontId="0" fillId="0" borderId="0" xfId="0" applyNumberFormat="1"/>
    <xf numFmtId="0" fontId="9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9" fillId="0" borderId="0" xfId="0" applyFont="1"/>
    <xf numFmtId="0" fontId="15" fillId="0" borderId="1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vertical="top"/>
    </xf>
    <xf numFmtId="0" fontId="16" fillId="0" borderId="14" xfId="0" applyFont="1" applyBorder="1" applyAlignment="1">
      <alignment vertical="top" wrapText="1"/>
    </xf>
    <xf numFmtId="3" fontId="16" fillId="0" borderId="16" xfId="0" applyNumberFormat="1" applyFont="1" applyBorder="1" applyAlignment="1"/>
    <xf numFmtId="0" fontId="13" fillId="0" borderId="16" xfId="0" applyFont="1" applyBorder="1" applyAlignment="1">
      <alignment vertical="center"/>
    </xf>
    <xf numFmtId="0" fontId="16" fillId="0" borderId="1" xfId="0" applyFont="1" applyBorder="1" applyAlignment="1">
      <alignment vertical="top"/>
    </xf>
    <xf numFmtId="3" fontId="16" fillId="0" borderId="18" xfId="0" applyNumberFormat="1" applyFont="1" applyBorder="1" applyAlignment="1"/>
    <xf numFmtId="0" fontId="16" fillId="0" borderId="4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16" xfId="0" applyFont="1" applyBorder="1" applyAlignment="1"/>
    <xf numFmtId="0" fontId="16" fillId="0" borderId="8" xfId="0" applyFont="1" applyBorder="1" applyAlignment="1"/>
    <xf numFmtId="3" fontId="16" fillId="0" borderId="7" xfId="0" applyNumberFormat="1" applyFont="1" applyBorder="1" applyAlignment="1"/>
    <xf numFmtId="0" fontId="16" fillId="0" borderId="18" xfId="0" applyFont="1" applyBorder="1" applyAlignment="1"/>
    <xf numFmtId="0" fontId="16" fillId="0" borderId="14" xfId="0" applyFont="1" applyBorder="1" applyAlignment="1">
      <alignment wrapText="1"/>
    </xf>
    <xf numFmtId="0" fontId="16" fillId="0" borderId="1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9" xfId="0" applyFont="1" applyBorder="1" applyAlignment="1">
      <alignment vertical="top"/>
    </xf>
    <xf numFmtId="0" fontId="16" fillId="0" borderId="8" xfId="0" applyFont="1" applyBorder="1" applyAlignment="1">
      <alignment wrapText="1"/>
    </xf>
    <xf numFmtId="0" fontId="16" fillId="0" borderId="16" xfId="0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3" fontId="16" fillId="0" borderId="16" xfId="0" applyNumberFormat="1" applyFont="1" applyBorder="1" applyAlignment="1">
      <alignment vertical="center"/>
    </xf>
    <xf numFmtId="0" fontId="16" fillId="0" borderId="16" xfId="0" applyFont="1" applyBorder="1"/>
    <xf numFmtId="0" fontId="16" fillId="0" borderId="14" xfId="0" applyFont="1" applyBorder="1"/>
    <xf numFmtId="3" fontId="16" fillId="0" borderId="16" xfId="0" applyNumberFormat="1" applyFont="1" applyBorder="1"/>
    <xf numFmtId="0" fontId="8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3" fontId="8" fillId="0" borderId="16" xfId="0" applyNumberFormat="1" applyFont="1" applyBorder="1"/>
    <xf numFmtId="0" fontId="16" fillId="0" borderId="14" xfId="0" applyFont="1" applyBorder="1" applyAlignment="1"/>
    <xf numFmtId="0" fontId="16" fillId="0" borderId="17" xfId="0" applyFont="1" applyBorder="1"/>
    <xf numFmtId="0" fontId="16" fillId="0" borderId="15" xfId="0" applyFont="1" applyBorder="1"/>
    <xf numFmtId="0" fontId="16" fillId="0" borderId="5" xfId="0" applyFont="1" applyBorder="1"/>
    <xf numFmtId="0" fontId="16" fillId="0" borderId="0" xfId="0" applyFont="1" applyBorder="1"/>
    <xf numFmtId="0" fontId="16" fillId="0" borderId="6" xfId="0" applyFont="1" applyBorder="1"/>
    <xf numFmtId="0" fontId="4" fillId="0" borderId="10" xfId="0" applyFont="1" applyBorder="1" applyAlignment="1">
      <alignment horizontal="left" wrapText="1"/>
    </xf>
    <xf numFmtId="3" fontId="16" fillId="0" borderId="11" xfId="0" applyNumberFormat="1" applyFont="1" applyBorder="1"/>
    <xf numFmtId="0" fontId="4" fillId="0" borderId="24" xfId="0" applyFont="1" applyBorder="1" applyAlignment="1">
      <alignment horizontal="left" wrapText="1"/>
    </xf>
    <xf numFmtId="3" fontId="16" fillId="0" borderId="25" xfId="0" applyNumberFormat="1" applyFont="1" applyBorder="1"/>
    <xf numFmtId="0" fontId="4" fillId="0" borderId="26" xfId="0" applyFont="1" applyBorder="1" applyAlignment="1">
      <alignment horizontal="left" vertical="center" wrapText="1"/>
    </xf>
    <xf numFmtId="3" fontId="16" fillId="0" borderId="27" xfId="0" applyNumberFormat="1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wrapText="1"/>
    </xf>
    <xf numFmtId="0" fontId="4" fillId="0" borderId="24" xfId="0" applyFont="1" applyBorder="1"/>
    <xf numFmtId="0" fontId="16" fillId="0" borderId="8" xfId="0" applyFont="1" applyBorder="1"/>
    <xf numFmtId="0" fontId="16" fillId="0" borderId="13" xfId="0" applyFont="1" applyBorder="1"/>
    <xf numFmtId="0" fontId="16" fillId="0" borderId="9" xfId="0" applyFont="1" applyBorder="1"/>
    <xf numFmtId="0" fontId="4" fillId="0" borderId="8" xfId="0" applyFont="1" applyBorder="1" applyAlignment="1">
      <alignment horizontal="left" wrapText="1"/>
    </xf>
    <xf numFmtId="3" fontId="16" fillId="0" borderId="7" xfId="0" applyNumberFormat="1" applyFont="1" applyBorder="1"/>
    <xf numFmtId="0" fontId="4" fillId="0" borderId="21" xfId="0" applyFont="1" applyBorder="1" applyAlignment="1">
      <alignment horizontal="left" vertical="center" wrapText="1"/>
    </xf>
    <xf numFmtId="3" fontId="16" fillId="0" borderId="12" xfId="0" applyNumberFormat="1" applyFont="1" applyBorder="1"/>
    <xf numFmtId="0" fontId="16" fillId="0" borderId="2" xfId="0" applyFont="1" applyBorder="1"/>
    <xf numFmtId="0" fontId="16" fillId="0" borderId="28" xfId="0" applyFont="1" applyBorder="1"/>
    <xf numFmtId="0" fontId="16" fillId="0" borderId="3" xfId="0" applyFont="1" applyBorder="1"/>
    <xf numFmtId="0" fontId="4" fillId="0" borderId="21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3" fontId="16" fillId="0" borderId="19" xfId="0" applyNumberFormat="1" applyFont="1" applyBorder="1"/>
    <xf numFmtId="0" fontId="4" fillId="0" borderId="14" xfId="0" applyFont="1" applyBorder="1" applyAlignment="1">
      <alignment horizontal="left" vertical="center" wrapText="1"/>
    </xf>
    <xf numFmtId="0" fontId="4" fillId="0" borderId="10" xfId="0" applyFont="1" applyBorder="1"/>
    <xf numFmtId="0" fontId="16" fillId="0" borderId="6" xfId="0" applyFont="1" applyFill="1" applyBorder="1"/>
    <xf numFmtId="0" fontId="4" fillId="0" borderId="24" xfId="0" applyFont="1" applyFill="1" applyBorder="1"/>
    <xf numFmtId="0" fontId="4" fillId="0" borderId="21" xfId="0" applyFont="1" applyBorder="1" applyAlignment="1">
      <alignment horizontal="left" wrapText="1"/>
    </xf>
    <xf numFmtId="0" fontId="4" fillId="0" borderId="26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2" xfId="0" applyFont="1" applyBorder="1"/>
    <xf numFmtId="3" fontId="16" fillId="0" borderId="18" xfId="0" applyNumberFormat="1" applyFont="1" applyBorder="1"/>
    <xf numFmtId="0" fontId="4" fillId="0" borderId="8" xfId="0" applyFont="1" applyBorder="1" applyAlignment="1">
      <alignment vertical="top" wrapText="1"/>
    </xf>
    <xf numFmtId="0" fontId="16" fillId="0" borderId="7" xfId="0" applyFont="1" applyBorder="1"/>
    <xf numFmtId="0" fontId="4" fillId="0" borderId="14" xfId="0" applyFont="1" applyBorder="1" applyAlignment="1">
      <alignment vertical="top" wrapText="1"/>
    </xf>
    <xf numFmtId="0" fontId="16" fillId="0" borderId="14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vertical="center"/>
    </xf>
    <xf numFmtId="0" fontId="17" fillId="0" borderId="0" xfId="0" applyFont="1"/>
    <xf numFmtId="0" fontId="13" fillId="0" borderId="16" xfId="0" applyFont="1" applyBorder="1" applyAlignment="1">
      <alignment horizontal="left" vertical="center"/>
    </xf>
    <xf numFmtId="0" fontId="4" fillId="0" borderId="0" xfId="0" applyFont="1"/>
    <xf numFmtId="0" fontId="4" fillId="0" borderId="14" xfId="0" applyFont="1" applyBorder="1"/>
    <xf numFmtId="49" fontId="2" fillId="0" borderId="0" xfId="0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8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20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4" fillId="0" borderId="4" xfId="0" applyNumberFormat="1" applyFont="1" applyBorder="1"/>
    <xf numFmtId="49" fontId="4" fillId="0" borderId="4" xfId="0" applyNumberFormat="1" applyFont="1" applyBorder="1" applyAlignment="1">
      <alignment horizontal="right"/>
    </xf>
    <xf numFmtId="0" fontId="7" fillId="0" borderId="29" xfId="0" applyFont="1" applyBorder="1"/>
    <xf numFmtId="0" fontId="7" fillId="0" borderId="30" xfId="0" applyFont="1" applyBorder="1"/>
    <xf numFmtId="3" fontId="7" fillId="0" borderId="31" xfId="0" applyNumberFormat="1" applyFont="1" applyBorder="1"/>
    <xf numFmtId="3" fontId="1" fillId="0" borderId="0" xfId="0" applyNumberFormat="1" applyFont="1"/>
    <xf numFmtId="0" fontId="7" fillId="0" borderId="32" xfId="0" applyFont="1" applyBorder="1"/>
    <xf numFmtId="0" fontId="7" fillId="0" borderId="33" xfId="0" applyFont="1" applyBorder="1"/>
    <xf numFmtId="3" fontId="7" fillId="0" borderId="34" xfId="0" applyNumberFormat="1" applyFont="1" applyBorder="1"/>
    <xf numFmtId="3" fontId="7" fillId="0" borderId="34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34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1" fillId="0" borderId="0" xfId="0" applyNumberFormat="1" applyFont="1" applyBorder="1"/>
    <xf numFmtId="0" fontId="20" fillId="0" borderId="4" xfId="0" applyFont="1" applyBorder="1"/>
    <xf numFmtId="49" fontId="20" fillId="0" borderId="4" xfId="0" applyNumberFormat="1" applyFont="1" applyBorder="1" applyAlignment="1">
      <alignment horizontal="right"/>
    </xf>
    <xf numFmtId="0" fontId="4" fillId="0" borderId="8" xfId="0" applyFont="1" applyBorder="1"/>
    <xf numFmtId="3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3" fontId="20" fillId="0" borderId="0" xfId="0" applyNumberFormat="1" applyFont="1" applyBorder="1"/>
    <xf numFmtId="0" fontId="11" fillId="0" borderId="0" xfId="0" applyFont="1" applyBorder="1"/>
    <xf numFmtId="0" fontId="4" fillId="0" borderId="4" xfId="0" applyFont="1" applyBorder="1"/>
    <xf numFmtId="3" fontId="4" fillId="0" borderId="6" xfId="0" applyNumberFormat="1" applyFont="1" applyBorder="1"/>
    <xf numFmtId="3" fontId="4" fillId="0" borderId="4" xfId="0" applyNumberFormat="1" applyFont="1" applyBorder="1" applyAlignment="1">
      <alignment horizontal="center"/>
    </xf>
    <xf numFmtId="3" fontId="20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3" fontId="21" fillId="0" borderId="0" xfId="0" applyNumberFormat="1" applyFont="1"/>
    <xf numFmtId="0" fontId="22" fillId="0" borderId="0" xfId="0" applyFont="1"/>
    <xf numFmtId="3" fontId="22" fillId="0" borderId="0" xfId="0" applyNumberFormat="1" applyFont="1"/>
    <xf numFmtId="3" fontId="4" fillId="0" borderId="5" xfId="0" applyNumberFormat="1" applyFont="1" applyBorder="1"/>
    <xf numFmtId="3" fontId="23" fillId="0" borderId="34" xfId="0" applyNumberFormat="1" applyFont="1" applyBorder="1" applyAlignment="1">
      <alignment horizontal="center"/>
    </xf>
    <xf numFmtId="3" fontId="23" fillId="0" borderId="34" xfId="0" applyNumberFormat="1" applyFont="1" applyBorder="1"/>
    <xf numFmtId="3" fontId="23" fillId="0" borderId="34" xfId="0" applyNumberFormat="1" applyFont="1" applyBorder="1" applyAlignment="1">
      <alignment horizontal="right"/>
    </xf>
    <xf numFmtId="3" fontId="20" fillId="0" borderId="4" xfId="0" applyNumberFormat="1" applyFont="1" applyBorder="1"/>
    <xf numFmtId="0" fontId="4" fillId="0" borderId="4" xfId="0" applyFont="1" applyBorder="1" applyAlignment="1">
      <alignment horizontal="center"/>
    </xf>
    <xf numFmtId="3" fontId="20" fillId="0" borderId="9" xfId="0" applyNumberFormat="1" applyFont="1" applyBorder="1"/>
    <xf numFmtId="3" fontId="20" fillId="0" borderId="7" xfId="0" applyNumberFormat="1" applyFont="1" applyBorder="1" applyAlignment="1">
      <alignment horizontal="center"/>
    </xf>
    <xf numFmtId="3" fontId="20" fillId="0" borderId="7" xfId="0" applyNumberFormat="1" applyFont="1" applyBorder="1"/>
    <xf numFmtId="3" fontId="20" fillId="0" borderId="7" xfId="0" applyNumberFormat="1" applyFont="1" applyBorder="1" applyAlignment="1">
      <alignment horizontal="right"/>
    </xf>
    <xf numFmtId="3" fontId="20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9" xfId="0" applyFont="1" applyBorder="1"/>
    <xf numFmtId="3" fontId="7" fillId="0" borderId="7" xfId="0" applyNumberFormat="1" applyFont="1" applyBorder="1"/>
    <xf numFmtId="3" fontId="4" fillId="0" borderId="9" xfId="0" applyNumberFormat="1" applyFont="1" applyBorder="1"/>
    <xf numFmtId="3" fontId="20" fillId="0" borderId="5" xfId="0" applyNumberFormat="1" applyFont="1" applyBorder="1"/>
    <xf numFmtId="3" fontId="20" fillId="0" borderId="8" xfId="0" applyNumberFormat="1" applyFont="1" applyBorder="1"/>
    <xf numFmtId="0" fontId="20" fillId="0" borderId="9" xfId="0" applyFont="1" applyBorder="1"/>
    <xf numFmtId="0" fontId="4" fillId="0" borderId="35" xfId="0" applyFont="1" applyBorder="1"/>
    <xf numFmtId="0" fontId="4" fillId="0" borderId="0" xfId="0" applyFont="1" applyBorder="1"/>
    <xf numFmtId="0" fontId="20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5" xfId="0" applyNumberFormat="1" applyFont="1" applyBorder="1"/>
    <xf numFmtId="0" fontId="1" fillId="0" borderId="0" xfId="0" applyFont="1" applyBorder="1"/>
    <xf numFmtId="3" fontId="4" fillId="0" borderId="8" xfId="0" applyNumberFormat="1" applyFont="1" applyBorder="1"/>
    <xf numFmtId="3" fontId="20" fillId="0" borderId="4" xfId="0" applyNumberFormat="1" applyFont="1" applyBorder="1" applyAlignment="1"/>
    <xf numFmtId="0" fontId="13" fillId="0" borderId="0" xfId="0" applyFont="1" applyBorder="1"/>
    <xf numFmtId="3" fontId="20" fillId="0" borderId="11" xfId="0" applyNumberFormat="1" applyFont="1" applyBorder="1" applyAlignment="1">
      <alignment horizontal="right"/>
    </xf>
    <xf numFmtId="3" fontId="20" fillId="0" borderId="6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20" fillId="0" borderId="8" xfId="0" applyFont="1" applyBorder="1"/>
    <xf numFmtId="49" fontId="7" fillId="0" borderId="7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0" fontId="0" fillId="0" borderId="9" xfId="0" applyBorder="1"/>
    <xf numFmtId="3" fontId="4" fillId="0" borderId="37" xfId="0" applyNumberFormat="1" applyFont="1" applyBorder="1"/>
    <xf numFmtId="0" fontId="20" fillId="0" borderId="5" xfId="0" applyFont="1" applyBorder="1" applyAlignment="1">
      <alignment horizontal="lef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3" fontId="0" fillId="0" borderId="0" xfId="0" applyNumberFormat="1" applyBorder="1"/>
    <xf numFmtId="3" fontId="24" fillId="0" borderId="0" xfId="0" applyNumberFormat="1" applyFont="1" applyBorder="1"/>
    <xf numFmtId="0" fontId="4" fillId="0" borderId="5" xfId="0" applyFont="1" applyBorder="1" applyAlignment="1">
      <alignment vertical="center"/>
    </xf>
    <xf numFmtId="3" fontId="24" fillId="0" borderId="4" xfId="0" applyNumberFormat="1" applyFont="1" applyBorder="1"/>
    <xf numFmtId="0" fontId="23" fillId="0" borderId="4" xfId="0" applyNumberFormat="1" applyFont="1" applyBorder="1" applyAlignment="1">
      <alignment horizontal="center"/>
    </xf>
    <xf numFmtId="0" fontId="23" fillId="0" borderId="4" xfId="0" applyNumberFormat="1" applyFont="1" applyBorder="1"/>
    <xf numFmtId="0" fontId="20" fillId="0" borderId="0" xfId="0" applyFont="1"/>
    <xf numFmtId="49" fontId="20" fillId="0" borderId="7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center"/>
    </xf>
    <xf numFmtId="0" fontId="16" fillId="0" borderId="21" xfId="0" applyFont="1" applyBorder="1" applyAlignment="1">
      <alignment vertical="center" wrapText="1"/>
    </xf>
    <xf numFmtId="3" fontId="16" fillId="0" borderId="12" xfId="0" applyNumberFormat="1" applyFont="1" applyBorder="1" applyAlignment="1"/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/>
    <xf numFmtId="0" fontId="16" fillId="0" borderId="8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35" xfId="0" applyFont="1" applyBorder="1"/>
    <xf numFmtId="3" fontId="20" fillId="0" borderId="11" xfId="0" applyNumberFormat="1" applyFont="1" applyBorder="1" applyAlignment="1">
      <alignment horizontal="center"/>
    </xf>
    <xf numFmtId="3" fontId="20" fillId="0" borderId="11" xfId="0" applyNumberFormat="1" applyFont="1" applyBorder="1"/>
    <xf numFmtId="0" fontId="20" fillId="0" borderId="10" xfId="0" applyFont="1" applyBorder="1"/>
    <xf numFmtId="0" fontId="0" fillId="0" borderId="4" xfId="0" applyFont="1" applyBorder="1"/>
    <xf numFmtId="0" fontId="0" fillId="0" borderId="0" xfId="0" applyFont="1"/>
    <xf numFmtId="0" fontId="0" fillId="0" borderId="0" xfId="0" applyFont="1" applyBorder="1"/>
    <xf numFmtId="3" fontId="4" fillId="0" borderId="11" xfId="0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center"/>
    </xf>
    <xf numFmtId="0" fontId="0" fillId="0" borderId="0" xfId="0" applyFont="1" applyFill="1" applyBorder="1"/>
    <xf numFmtId="3" fontId="20" fillId="0" borderId="12" xfId="0" applyNumberFormat="1" applyFont="1" applyBorder="1"/>
    <xf numFmtId="0" fontId="0" fillId="0" borderId="13" xfId="0" applyFont="1" applyBorder="1"/>
    <xf numFmtId="0" fontId="20" fillId="0" borderId="36" xfId="0" applyFont="1" applyBorder="1"/>
    <xf numFmtId="3" fontId="20" fillId="0" borderId="12" xfId="0" applyNumberFormat="1" applyFont="1" applyBorder="1" applyAlignment="1">
      <alignment horizontal="right"/>
    </xf>
    <xf numFmtId="0" fontId="20" fillId="0" borderId="6" xfId="0" applyFont="1" applyBorder="1"/>
    <xf numFmtId="3" fontId="4" fillId="0" borderId="0" xfId="0" applyNumberFormat="1" applyFont="1" applyBorder="1"/>
    <xf numFmtId="0" fontId="20" fillId="0" borderId="0" xfId="0" applyFont="1" applyBorder="1"/>
    <xf numFmtId="0" fontId="20" fillId="0" borderId="1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4"/>
  <sheetViews>
    <sheetView tabSelected="1" zoomScale="140" zoomScaleNormal="140" workbookViewId="0">
      <selection activeCell="H32" sqref="H32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7109375" customWidth="1"/>
    <col min="6" max="6" width="10.5703125" customWidth="1"/>
    <col min="7" max="7" width="10.28515625" customWidth="1"/>
    <col min="8" max="8" width="11.85546875" customWidth="1"/>
    <col min="9" max="9" width="9.85546875" style="1" bestFit="1" customWidth="1"/>
    <col min="10" max="10" width="8.5703125" customWidth="1"/>
    <col min="11" max="11" width="10.5703125" style="8" customWidth="1"/>
    <col min="12" max="12" width="11" customWidth="1"/>
  </cols>
  <sheetData>
    <row r="1" spans="1:11" ht="12.75" customHeight="1" x14ac:dyDescent="0.25">
      <c r="A1" s="2"/>
      <c r="B1" s="2"/>
      <c r="C1" s="101"/>
      <c r="D1" s="3"/>
      <c r="E1" s="3"/>
      <c r="F1" s="3" t="s">
        <v>133</v>
      </c>
      <c r="G1" s="2"/>
      <c r="H1" s="2"/>
    </row>
    <row r="2" spans="1:11" ht="12.75" customHeight="1" x14ac:dyDescent="0.25">
      <c r="A2" s="2"/>
      <c r="B2" s="2"/>
      <c r="C2" s="101"/>
      <c r="D2" s="3"/>
      <c r="E2" s="3"/>
      <c r="F2" s="3" t="s">
        <v>244</v>
      </c>
      <c r="G2" s="2"/>
      <c r="H2" s="2"/>
    </row>
    <row r="3" spans="1:11" ht="12.75" customHeight="1" x14ac:dyDescent="0.25">
      <c r="A3" s="2"/>
      <c r="B3" s="2"/>
      <c r="C3" s="101"/>
      <c r="D3" s="3"/>
      <c r="E3" s="3"/>
      <c r="F3" s="3" t="s">
        <v>131</v>
      </c>
      <c r="G3" s="2"/>
      <c r="H3" s="2"/>
    </row>
    <row r="4" spans="1:11" ht="12.75" customHeight="1" x14ac:dyDescent="0.25">
      <c r="A4" s="2"/>
      <c r="B4" s="2"/>
      <c r="C4" s="101"/>
      <c r="D4" s="3"/>
      <c r="E4" s="3"/>
      <c r="F4" s="3" t="s">
        <v>245</v>
      </c>
      <c r="G4" s="2"/>
      <c r="H4" s="2"/>
    </row>
    <row r="5" spans="1:11" ht="23.25" customHeight="1" x14ac:dyDescent="0.25">
      <c r="A5" s="102" t="s">
        <v>134</v>
      </c>
      <c r="B5" s="103"/>
      <c r="C5" s="104"/>
      <c r="D5" s="104"/>
      <c r="E5" s="103"/>
      <c r="F5" s="103"/>
      <c r="G5" s="105"/>
      <c r="H5" s="103"/>
    </row>
    <row r="6" spans="1:11" ht="14.25" customHeight="1" x14ac:dyDescent="0.25">
      <c r="A6" s="2"/>
      <c r="B6" s="2"/>
      <c r="C6" s="101"/>
      <c r="D6" s="101"/>
      <c r="E6" s="106"/>
      <c r="F6" s="2"/>
      <c r="G6" s="107"/>
      <c r="H6" s="107" t="s">
        <v>0</v>
      </c>
    </row>
    <row r="7" spans="1:11" x14ac:dyDescent="0.25">
      <c r="A7" s="108"/>
      <c r="B7" s="108"/>
      <c r="C7" s="109"/>
      <c r="D7" s="110"/>
      <c r="E7" s="111"/>
      <c r="F7" s="112"/>
      <c r="G7" s="113"/>
      <c r="H7" s="114" t="s">
        <v>135</v>
      </c>
      <c r="K7" s="115"/>
    </row>
    <row r="8" spans="1:11" x14ac:dyDescent="0.25">
      <c r="A8" s="116" t="s">
        <v>1</v>
      </c>
      <c r="B8" s="116" t="s">
        <v>2</v>
      </c>
      <c r="C8" s="117" t="s">
        <v>3</v>
      </c>
      <c r="D8" s="118" t="s">
        <v>136</v>
      </c>
      <c r="E8" s="119"/>
      <c r="F8" s="120" t="s">
        <v>137</v>
      </c>
      <c r="G8" s="116" t="s">
        <v>138</v>
      </c>
      <c r="H8" s="116" t="s">
        <v>139</v>
      </c>
      <c r="K8" s="121"/>
    </row>
    <row r="9" spans="1:11" ht="3.75" customHeight="1" x14ac:dyDescent="0.25">
      <c r="A9" s="122"/>
      <c r="B9" s="122"/>
      <c r="C9" s="123"/>
      <c r="D9" s="124"/>
      <c r="E9" s="125"/>
      <c r="F9" s="126"/>
      <c r="G9" s="126"/>
      <c r="H9" s="122"/>
    </row>
    <row r="10" spans="1:11" ht="19.5" customHeight="1" thickBot="1" x14ac:dyDescent="0.3">
      <c r="A10" s="127"/>
      <c r="B10" s="127"/>
      <c r="C10" s="128"/>
      <c r="D10" s="129" t="s">
        <v>140</v>
      </c>
      <c r="E10" s="130"/>
      <c r="F10" s="131">
        <f>SUM(F11,F18,F41)</f>
        <v>534906</v>
      </c>
      <c r="G10" s="131">
        <f>SUM(G11,G18,G41)</f>
        <v>3926</v>
      </c>
      <c r="H10" s="131">
        <v>781133415</v>
      </c>
      <c r="I10" s="132"/>
    </row>
    <row r="11" spans="1:11" ht="20.25" customHeight="1" thickBot="1" x14ac:dyDescent="0.3">
      <c r="A11" s="127"/>
      <c r="B11" s="127"/>
      <c r="C11" s="128"/>
      <c r="D11" s="133" t="s">
        <v>141</v>
      </c>
      <c r="E11" s="134"/>
      <c r="F11" s="135">
        <f>SUM(F12)</f>
        <v>183629</v>
      </c>
      <c r="G11" s="136" t="s">
        <v>142</v>
      </c>
      <c r="H11" s="135">
        <v>633299582</v>
      </c>
      <c r="I11" s="132"/>
    </row>
    <row r="12" spans="1:11" s="4" customFormat="1" ht="17.25" customHeight="1" thickTop="1" thickBot="1" x14ac:dyDescent="0.3">
      <c r="A12" s="137">
        <v>852</v>
      </c>
      <c r="B12" s="137"/>
      <c r="C12" s="138"/>
      <c r="D12" s="139" t="s">
        <v>198</v>
      </c>
      <c r="E12" s="140"/>
      <c r="F12" s="141">
        <f>SUM(F13)</f>
        <v>183629</v>
      </c>
      <c r="G12" s="136" t="s">
        <v>142</v>
      </c>
      <c r="H12" s="135">
        <v>23829909</v>
      </c>
      <c r="I12" s="142"/>
      <c r="K12" s="143"/>
    </row>
    <row r="13" spans="1:11" s="4" customFormat="1" ht="12.75" customHeight="1" thickTop="1" x14ac:dyDescent="0.25">
      <c r="A13" s="127"/>
      <c r="B13" s="153">
        <v>85230</v>
      </c>
      <c r="C13" s="128"/>
      <c r="D13" s="146" t="s">
        <v>218</v>
      </c>
      <c r="E13" s="147"/>
      <c r="F13" s="148">
        <f>SUM(F14)</f>
        <v>183629</v>
      </c>
      <c r="G13" s="149" t="s">
        <v>142</v>
      </c>
      <c r="H13" s="150">
        <v>4456411</v>
      </c>
      <c r="I13" s="142"/>
      <c r="K13" s="143"/>
    </row>
    <row r="14" spans="1:11" s="152" customFormat="1" ht="12.75" customHeight="1" x14ac:dyDescent="0.2">
      <c r="A14" s="137"/>
      <c r="B14" s="144"/>
      <c r="C14" s="145"/>
      <c r="D14" s="220" t="s">
        <v>144</v>
      </c>
      <c r="E14" s="221"/>
      <c r="F14" s="194">
        <f>SUM(F15:F17)</f>
        <v>183629</v>
      </c>
      <c r="G14" s="222" t="s">
        <v>142</v>
      </c>
      <c r="H14" s="223">
        <v>4454266</v>
      </c>
      <c r="I14" s="151"/>
      <c r="K14" s="143"/>
    </row>
    <row r="15" spans="1:11" s="4" customFormat="1" ht="12.75" customHeight="1" x14ac:dyDescent="0.25">
      <c r="A15" s="137"/>
      <c r="B15" s="137"/>
      <c r="C15" s="128" t="s">
        <v>219</v>
      </c>
      <c r="D15" s="159" t="s">
        <v>161</v>
      </c>
      <c r="E15" s="154"/>
      <c r="F15" s="127"/>
      <c r="G15" s="155"/>
      <c r="H15" s="156"/>
      <c r="I15" s="142"/>
      <c r="K15" s="143"/>
    </row>
    <row r="16" spans="1:11" s="4" customFormat="1" ht="12.75" customHeight="1" x14ac:dyDescent="0.25">
      <c r="A16" s="137"/>
      <c r="B16" s="137"/>
      <c r="C16" s="158"/>
      <c r="D16" s="159" t="s">
        <v>220</v>
      </c>
      <c r="E16" s="154"/>
      <c r="F16" s="127"/>
      <c r="G16" s="155"/>
      <c r="H16" s="156"/>
      <c r="I16" s="142"/>
      <c r="K16" s="143"/>
    </row>
    <row r="17" spans="1:11" s="4" customFormat="1" ht="12.75" customHeight="1" x14ac:dyDescent="0.25">
      <c r="A17" s="137"/>
      <c r="B17" s="137"/>
      <c r="C17" s="158"/>
      <c r="D17" s="159" t="s">
        <v>221</v>
      </c>
      <c r="E17" s="154"/>
      <c r="F17" s="157">
        <v>183629</v>
      </c>
      <c r="G17" s="155" t="s">
        <v>142</v>
      </c>
      <c r="H17" s="157">
        <v>4454266</v>
      </c>
      <c r="I17" s="142"/>
      <c r="J17" s="206"/>
      <c r="K17" s="143"/>
    </row>
    <row r="18" spans="1:11" s="161" customFormat="1" ht="21" customHeight="1" thickBot="1" x14ac:dyDescent="0.3">
      <c r="A18" s="127"/>
      <c r="B18" s="127"/>
      <c r="C18" s="128"/>
      <c r="D18" s="133" t="s">
        <v>148</v>
      </c>
      <c r="E18" s="134"/>
      <c r="F18" s="141">
        <f>SUM(F19,F28)</f>
        <v>13126</v>
      </c>
      <c r="G18" s="136" t="s">
        <v>142</v>
      </c>
      <c r="H18" s="135">
        <v>128868063</v>
      </c>
      <c r="I18" s="121"/>
      <c r="K18" s="162"/>
    </row>
    <row r="19" spans="1:11" s="161" customFormat="1" ht="18.75" customHeight="1" thickTop="1" thickBot="1" x14ac:dyDescent="0.3">
      <c r="A19" s="120">
        <v>801</v>
      </c>
      <c r="B19" s="137"/>
      <c r="C19" s="138"/>
      <c r="D19" s="139" t="s">
        <v>143</v>
      </c>
      <c r="E19" s="140"/>
      <c r="F19" s="135">
        <f>SUM(F22)</f>
        <v>6139</v>
      </c>
      <c r="G19" s="136" t="s">
        <v>142</v>
      </c>
      <c r="H19" s="135">
        <v>803734</v>
      </c>
      <c r="I19" s="160"/>
      <c r="K19" s="162"/>
    </row>
    <row r="20" spans="1:11" s="161" customFormat="1" ht="12.75" customHeight="1" thickTop="1" x14ac:dyDescent="0.25">
      <c r="A20" s="120"/>
      <c r="B20" s="153">
        <v>80153</v>
      </c>
      <c r="C20" s="145"/>
      <c r="D20" s="184" t="s">
        <v>208</v>
      </c>
      <c r="E20" s="207"/>
      <c r="F20" s="137"/>
      <c r="G20" s="120"/>
      <c r="H20" s="137"/>
      <c r="I20" s="160"/>
      <c r="K20" s="162"/>
    </row>
    <row r="21" spans="1:11" s="161" customFormat="1" ht="12.75" customHeight="1" x14ac:dyDescent="0.25">
      <c r="A21" s="120"/>
      <c r="B21" s="153"/>
      <c r="C21" s="145"/>
      <c r="D21" s="184" t="s">
        <v>209</v>
      </c>
      <c r="E21" s="207"/>
      <c r="F21" s="137"/>
      <c r="G21" s="120"/>
      <c r="H21" s="137"/>
      <c r="I21" s="160"/>
      <c r="K21" s="162"/>
    </row>
    <row r="22" spans="1:11" s="161" customFormat="1" ht="12.75" customHeight="1" x14ac:dyDescent="0.25">
      <c r="A22" s="120"/>
      <c r="B22" s="153"/>
      <c r="C22" s="128"/>
      <c r="D22" s="146" t="s">
        <v>210</v>
      </c>
      <c r="E22" s="176"/>
      <c r="F22" s="148">
        <f>SUM(F23)</f>
        <v>6139</v>
      </c>
      <c r="G22" s="149" t="s">
        <v>142</v>
      </c>
      <c r="H22" s="150">
        <v>803734</v>
      </c>
      <c r="I22" s="160"/>
      <c r="K22" s="162"/>
    </row>
    <row r="23" spans="1:11" s="161" customFormat="1" ht="12.75" customHeight="1" x14ac:dyDescent="0.25">
      <c r="A23" s="174"/>
      <c r="B23" s="128"/>
      <c r="C23" s="158"/>
      <c r="D23" s="224" t="s">
        <v>155</v>
      </c>
      <c r="E23" s="221"/>
      <c r="F23" s="194">
        <f>SUM(F27)</f>
        <v>6139</v>
      </c>
      <c r="G23" s="222" t="s">
        <v>142</v>
      </c>
      <c r="H23" s="223">
        <v>803734</v>
      </c>
      <c r="I23" s="160"/>
      <c r="K23" s="162"/>
    </row>
    <row r="24" spans="1:11" s="161" customFormat="1" ht="12.75" customHeight="1" x14ac:dyDescent="0.25">
      <c r="A24" s="137"/>
      <c r="B24" s="137"/>
      <c r="C24" s="128" t="s">
        <v>150</v>
      </c>
      <c r="D24" s="153" t="s">
        <v>145</v>
      </c>
      <c r="E24" s="154"/>
      <c r="F24" s="155"/>
      <c r="G24" s="155"/>
      <c r="H24" s="157"/>
      <c r="I24" s="160"/>
      <c r="K24" s="162"/>
    </row>
    <row r="25" spans="1:11" s="161" customFormat="1" ht="12.75" customHeight="1" x14ac:dyDescent="0.25">
      <c r="A25" s="137"/>
      <c r="B25" s="137"/>
      <c r="C25" s="158"/>
      <c r="D25" s="153" t="s">
        <v>151</v>
      </c>
      <c r="E25" s="154"/>
      <c r="F25" s="155"/>
      <c r="G25" s="155"/>
      <c r="H25" s="157"/>
      <c r="I25" s="160"/>
      <c r="K25" s="162"/>
    </row>
    <row r="26" spans="1:11" s="161" customFormat="1" ht="12.75" customHeight="1" x14ac:dyDescent="0.25">
      <c r="A26" s="137"/>
      <c r="B26" s="137"/>
      <c r="C26" s="158"/>
      <c r="D26" s="153" t="s">
        <v>152</v>
      </c>
      <c r="E26" s="154"/>
      <c r="F26" s="155"/>
      <c r="G26" s="155"/>
      <c r="H26" s="157"/>
      <c r="I26" s="160"/>
      <c r="K26" s="162"/>
    </row>
    <row r="27" spans="1:11" s="161" customFormat="1" ht="12.75" customHeight="1" x14ac:dyDescent="0.25">
      <c r="A27" s="137"/>
      <c r="B27" s="137"/>
      <c r="C27" s="158"/>
      <c r="D27" s="159" t="s">
        <v>222</v>
      </c>
      <c r="E27" s="154"/>
      <c r="F27" s="157">
        <v>6139</v>
      </c>
      <c r="G27" s="155" t="s">
        <v>142</v>
      </c>
      <c r="H27" s="157">
        <v>803734</v>
      </c>
      <c r="I27" s="160"/>
      <c r="K27" s="162"/>
    </row>
    <row r="28" spans="1:11" s="161" customFormat="1" ht="12.75" customHeight="1" thickBot="1" x14ac:dyDescent="0.3">
      <c r="A28" s="138" t="s">
        <v>197</v>
      </c>
      <c r="B28" s="137"/>
      <c r="C28" s="138"/>
      <c r="D28" s="139" t="s">
        <v>198</v>
      </c>
      <c r="E28"/>
      <c r="F28" s="135">
        <f>SUM(F29,F35)</f>
        <v>6987</v>
      </c>
      <c r="G28" s="136" t="s">
        <v>142</v>
      </c>
      <c r="H28" s="135">
        <v>3175764</v>
      </c>
      <c r="I28" s="160"/>
      <c r="K28" s="162"/>
    </row>
    <row r="29" spans="1:11" s="161" customFormat="1" ht="12.75" customHeight="1" thickTop="1" x14ac:dyDescent="0.25">
      <c r="A29" s="138"/>
      <c r="B29" s="153">
        <v>85215</v>
      </c>
      <c r="C29" s="128"/>
      <c r="D29" s="191" t="s">
        <v>223</v>
      </c>
      <c r="E29" s="176"/>
      <c r="F29" s="148">
        <f>SUM(F30)</f>
        <v>4632</v>
      </c>
      <c r="G29" s="170" t="s">
        <v>142</v>
      </c>
      <c r="H29" s="150">
        <v>20410</v>
      </c>
      <c r="I29" s="160"/>
      <c r="K29" s="162"/>
    </row>
    <row r="30" spans="1:11" s="161" customFormat="1" ht="12.75" customHeight="1" x14ac:dyDescent="0.25">
      <c r="A30" s="138"/>
      <c r="B30" s="153"/>
      <c r="C30" s="128"/>
      <c r="D30" s="224" t="s">
        <v>155</v>
      </c>
      <c r="E30" s="221"/>
      <c r="F30" s="194">
        <f>SUM(F34)</f>
        <v>4632</v>
      </c>
      <c r="G30" s="222" t="s">
        <v>142</v>
      </c>
      <c r="H30" s="223">
        <v>20410</v>
      </c>
      <c r="I30" s="160"/>
      <c r="K30" s="162"/>
    </row>
    <row r="31" spans="1:11" s="161" customFormat="1" ht="12.75" customHeight="1" x14ac:dyDescent="0.25">
      <c r="A31" s="138"/>
      <c r="B31" s="137"/>
      <c r="C31" s="128" t="s">
        <v>150</v>
      </c>
      <c r="D31" s="153" t="s">
        <v>145</v>
      </c>
      <c r="E31" s="154"/>
      <c r="F31" s="157"/>
      <c r="G31" s="155"/>
      <c r="H31" s="156"/>
      <c r="I31" s="160"/>
      <c r="K31" s="162"/>
    </row>
    <row r="32" spans="1:11" s="161" customFormat="1" ht="12.75" customHeight="1" x14ac:dyDescent="0.25">
      <c r="A32" s="138"/>
      <c r="B32" s="137"/>
      <c r="C32" s="158"/>
      <c r="D32" s="153" t="s">
        <v>151</v>
      </c>
      <c r="E32" s="154"/>
      <c r="F32" s="157"/>
      <c r="G32" s="155"/>
      <c r="H32" s="156"/>
      <c r="I32" s="160"/>
      <c r="K32" s="162"/>
    </row>
    <row r="33" spans="1:11" s="161" customFormat="1" ht="12.75" customHeight="1" x14ac:dyDescent="0.25">
      <c r="A33" s="138"/>
      <c r="B33" s="137"/>
      <c r="C33" s="158"/>
      <c r="D33" s="153" t="s">
        <v>152</v>
      </c>
      <c r="E33" s="154"/>
      <c r="F33" s="157"/>
      <c r="G33" s="155"/>
      <c r="H33" s="156"/>
      <c r="I33" s="160"/>
      <c r="K33" s="162"/>
    </row>
    <row r="34" spans="1:11" s="161" customFormat="1" ht="12.75" customHeight="1" x14ac:dyDescent="0.25">
      <c r="A34" s="138"/>
      <c r="B34" s="137"/>
      <c r="C34" s="158"/>
      <c r="D34" s="208" t="s">
        <v>222</v>
      </c>
      <c r="E34" s="154"/>
      <c r="F34" s="157">
        <v>4632</v>
      </c>
      <c r="G34" s="155" t="s">
        <v>142</v>
      </c>
      <c r="H34" s="156">
        <v>20410</v>
      </c>
      <c r="I34" s="160"/>
      <c r="K34" s="162"/>
    </row>
    <row r="35" spans="1:11" s="161" customFormat="1" ht="12.75" customHeight="1" x14ac:dyDescent="0.25">
      <c r="A35" s="137"/>
      <c r="B35" s="168">
        <v>85219</v>
      </c>
      <c r="C35" s="153"/>
      <c r="D35" s="175" t="s">
        <v>200</v>
      </c>
      <c r="E35" s="181"/>
      <c r="F35" s="172">
        <f>SUM(F36)</f>
        <v>2355</v>
      </c>
      <c r="G35" s="170" t="s">
        <v>142</v>
      </c>
      <c r="H35" s="171">
        <v>16153</v>
      </c>
      <c r="I35" s="160"/>
      <c r="K35" s="162"/>
    </row>
    <row r="36" spans="1:11" s="161" customFormat="1" ht="12.75" customHeight="1" x14ac:dyDescent="0.25">
      <c r="A36" s="137"/>
      <c r="B36" s="153"/>
      <c r="C36" s="128"/>
      <c r="D36" s="220" t="s">
        <v>144</v>
      </c>
      <c r="E36" s="221"/>
      <c r="F36" s="194">
        <f>SUM(F40)</f>
        <v>2355</v>
      </c>
      <c r="G36" s="222" t="s">
        <v>142</v>
      </c>
      <c r="H36" s="223">
        <v>16153</v>
      </c>
      <c r="I36" s="160"/>
      <c r="K36" s="162"/>
    </row>
    <row r="37" spans="1:11" s="161" customFormat="1" ht="12.75" customHeight="1" x14ac:dyDescent="0.25">
      <c r="A37" s="137"/>
      <c r="B37" s="137"/>
      <c r="C37" s="128" t="s">
        <v>150</v>
      </c>
      <c r="D37" s="153" t="s">
        <v>145</v>
      </c>
      <c r="E37" s="154"/>
      <c r="F37" s="155"/>
      <c r="G37" s="155"/>
      <c r="H37" s="157"/>
      <c r="I37" s="160"/>
      <c r="K37" s="162"/>
    </row>
    <row r="38" spans="1:11" s="161" customFormat="1" ht="12.75" customHeight="1" x14ac:dyDescent="0.25">
      <c r="A38" s="137"/>
      <c r="B38" s="137"/>
      <c r="C38" s="158"/>
      <c r="D38" s="153" t="s">
        <v>151</v>
      </c>
      <c r="E38" s="154"/>
      <c r="F38" s="155"/>
      <c r="G38" s="155"/>
      <c r="H38" s="157"/>
      <c r="I38" s="160"/>
      <c r="K38" s="162"/>
    </row>
    <row r="39" spans="1:11" s="161" customFormat="1" ht="12.75" customHeight="1" x14ac:dyDescent="0.25">
      <c r="A39" s="137"/>
      <c r="B39" s="137"/>
      <c r="C39" s="158"/>
      <c r="D39" s="153" t="s">
        <v>152</v>
      </c>
      <c r="E39" s="154"/>
      <c r="F39" s="155"/>
      <c r="G39" s="155"/>
      <c r="H39" s="157"/>
      <c r="I39" s="160"/>
      <c r="K39" s="162"/>
    </row>
    <row r="40" spans="1:11" s="161" customFormat="1" ht="12.75" customHeight="1" x14ac:dyDescent="0.25">
      <c r="A40" s="137"/>
      <c r="B40" s="137"/>
      <c r="C40" s="158"/>
      <c r="D40" s="159" t="s">
        <v>222</v>
      </c>
      <c r="E40" s="154"/>
      <c r="F40" s="157">
        <v>2355</v>
      </c>
      <c r="G40" s="155" t="s">
        <v>142</v>
      </c>
      <c r="H40" s="157">
        <v>16153</v>
      </c>
      <c r="I40" s="160"/>
      <c r="K40" s="162"/>
    </row>
    <row r="41" spans="1:11" ht="21" customHeight="1" thickBot="1" x14ac:dyDescent="0.3">
      <c r="A41" s="127"/>
      <c r="B41" s="127"/>
      <c r="C41" s="128"/>
      <c r="D41" s="133" t="s">
        <v>159</v>
      </c>
      <c r="E41" s="134"/>
      <c r="F41" s="135">
        <f>SUM(F42,F50,F56,F65,F72)</f>
        <v>338151</v>
      </c>
      <c r="G41" s="135">
        <f>SUM(G42,G50,G56,G65,G72)</f>
        <v>3926</v>
      </c>
      <c r="H41" s="135">
        <v>18965770</v>
      </c>
      <c r="I41" s="132"/>
    </row>
    <row r="42" spans="1:11" ht="18.75" customHeight="1" thickTop="1" thickBot="1" x14ac:dyDescent="0.3">
      <c r="A42" s="137">
        <v>752</v>
      </c>
      <c r="B42" s="137"/>
      <c r="C42" s="138"/>
      <c r="D42" s="139" t="s">
        <v>224</v>
      </c>
      <c r="E42" s="154"/>
      <c r="F42" s="166">
        <f>SUM(F43)</f>
        <v>70000</v>
      </c>
      <c r="G42" s="164" t="s">
        <v>142</v>
      </c>
      <c r="H42" s="165">
        <v>177100</v>
      </c>
    </row>
    <row r="43" spans="1:11" ht="12.75" customHeight="1" thickTop="1" x14ac:dyDescent="0.25">
      <c r="A43" s="209"/>
      <c r="B43" s="153">
        <v>75295</v>
      </c>
      <c r="C43" s="128"/>
      <c r="D43" s="191" t="s">
        <v>173</v>
      </c>
      <c r="E43" s="147"/>
      <c r="F43" s="150">
        <f>SUM(F44)</f>
        <v>70000</v>
      </c>
      <c r="G43" s="149" t="s">
        <v>142</v>
      </c>
      <c r="H43" s="150">
        <v>171100</v>
      </c>
    </row>
    <row r="44" spans="1:11" s="226" customFormat="1" ht="12.75" customHeight="1" x14ac:dyDescent="0.25">
      <c r="A44" s="225"/>
      <c r="B44" s="153"/>
      <c r="C44" s="138"/>
      <c r="D44" s="220" t="s">
        <v>144</v>
      </c>
      <c r="E44" s="221"/>
      <c r="F44" s="194">
        <f>SUM(F48)</f>
        <v>70000</v>
      </c>
      <c r="G44" s="222" t="s">
        <v>142</v>
      </c>
      <c r="H44" s="223">
        <v>171100</v>
      </c>
      <c r="I44" s="1"/>
      <c r="K44" s="8"/>
    </row>
    <row r="45" spans="1:11" s="226" customFormat="1" ht="12.75" customHeight="1" x14ac:dyDescent="0.25">
      <c r="A45" s="174"/>
      <c r="B45" s="153"/>
      <c r="C45" s="158">
        <v>2110</v>
      </c>
      <c r="D45" s="159" t="s">
        <v>161</v>
      </c>
      <c r="E45" s="154"/>
      <c r="F45" s="127"/>
      <c r="G45" s="155"/>
      <c r="H45" s="127"/>
      <c r="I45" s="1"/>
      <c r="K45" s="8"/>
    </row>
    <row r="46" spans="1:11" s="226" customFormat="1" ht="12.75" customHeight="1" x14ac:dyDescent="0.25">
      <c r="A46" s="174"/>
      <c r="B46" s="153"/>
      <c r="C46" s="158"/>
      <c r="D46" s="159" t="s">
        <v>162</v>
      </c>
      <c r="E46" s="154"/>
      <c r="F46" s="127"/>
      <c r="G46" s="155"/>
      <c r="H46" s="127"/>
      <c r="I46" s="1"/>
      <c r="K46" s="8"/>
    </row>
    <row r="47" spans="1:11" s="226" customFormat="1" ht="12.75" customHeight="1" x14ac:dyDescent="0.25">
      <c r="A47" s="174"/>
      <c r="B47" s="153"/>
      <c r="C47" s="158"/>
      <c r="D47" s="159" t="s">
        <v>163</v>
      </c>
      <c r="E47" s="154"/>
      <c r="F47" s="127"/>
      <c r="G47" s="155"/>
      <c r="H47" s="127"/>
      <c r="I47" s="1"/>
      <c r="K47" s="8"/>
    </row>
    <row r="48" spans="1:11" s="226" customFormat="1" ht="12.75" customHeight="1" x14ac:dyDescent="0.25">
      <c r="A48" s="174"/>
      <c r="B48" s="153"/>
      <c r="C48" s="158"/>
      <c r="D48" s="159" t="s">
        <v>164</v>
      </c>
      <c r="E48" s="154"/>
      <c r="F48" s="157">
        <v>70000</v>
      </c>
      <c r="G48" s="155" t="s">
        <v>142</v>
      </c>
      <c r="H48" s="157">
        <v>148100</v>
      </c>
      <c r="I48" s="1"/>
      <c r="K48" s="8"/>
    </row>
    <row r="49" spans="1:11" s="226" customFormat="1" ht="12.75" customHeight="1" x14ac:dyDescent="0.25">
      <c r="A49" s="137">
        <v>754</v>
      </c>
      <c r="B49" s="137"/>
      <c r="C49" s="138"/>
      <c r="D49" s="139" t="s">
        <v>225</v>
      </c>
      <c r="E49" s="154"/>
      <c r="F49" s="127"/>
      <c r="G49" s="127"/>
      <c r="H49" s="127"/>
      <c r="I49" s="1"/>
      <c r="K49" s="8"/>
    </row>
    <row r="50" spans="1:11" s="226" customFormat="1" ht="12.75" customHeight="1" thickBot="1" x14ac:dyDescent="0.3">
      <c r="A50" s="137"/>
      <c r="B50" s="137"/>
      <c r="C50" s="138"/>
      <c r="D50" s="139" t="s">
        <v>154</v>
      </c>
      <c r="E50" s="140"/>
      <c r="F50" s="135">
        <f>SUM(F51)</f>
        <v>253409</v>
      </c>
      <c r="G50" s="136" t="s">
        <v>142</v>
      </c>
      <c r="H50" s="135">
        <v>15044876</v>
      </c>
      <c r="I50" s="1"/>
      <c r="K50" s="8"/>
    </row>
    <row r="51" spans="1:11" s="226" customFormat="1" ht="12.75" customHeight="1" thickTop="1" x14ac:dyDescent="0.25">
      <c r="A51" s="127"/>
      <c r="B51" s="153">
        <v>75411</v>
      </c>
      <c r="C51" s="128"/>
      <c r="D51" s="191" t="s">
        <v>226</v>
      </c>
      <c r="E51" s="176"/>
      <c r="F51" s="150">
        <f>SUM(F52)</f>
        <v>253409</v>
      </c>
      <c r="G51" s="149" t="s">
        <v>142</v>
      </c>
      <c r="H51" s="150">
        <v>15044876</v>
      </c>
      <c r="I51" s="1"/>
      <c r="K51" s="8"/>
    </row>
    <row r="52" spans="1:11" s="226" customFormat="1" ht="12.75" customHeight="1" x14ac:dyDescent="0.25">
      <c r="A52" s="127"/>
      <c r="B52" s="153"/>
      <c r="C52" s="128"/>
      <c r="D52" s="224" t="s">
        <v>155</v>
      </c>
      <c r="E52" s="221"/>
      <c r="F52" s="194">
        <f>SUM(F55)</f>
        <v>253409</v>
      </c>
      <c r="G52" s="222" t="s">
        <v>142</v>
      </c>
      <c r="H52" s="223">
        <v>15044876</v>
      </c>
      <c r="I52" s="1"/>
      <c r="K52" s="8"/>
    </row>
    <row r="53" spans="1:11" s="226" customFormat="1" ht="12.75" customHeight="1" x14ac:dyDescent="0.25">
      <c r="A53" s="137"/>
      <c r="B53" s="127"/>
      <c r="C53" s="158">
        <v>2110</v>
      </c>
      <c r="D53" s="159" t="s">
        <v>146</v>
      </c>
      <c r="E53" s="185"/>
      <c r="F53" s="155"/>
      <c r="G53" s="157"/>
      <c r="H53" s="127"/>
      <c r="I53" s="1"/>
      <c r="K53" s="8"/>
    </row>
    <row r="54" spans="1:11" s="226" customFormat="1" ht="12.75" customHeight="1" x14ac:dyDescent="0.25">
      <c r="A54" s="137"/>
      <c r="B54" s="127"/>
      <c r="C54" s="158"/>
      <c r="D54" s="159" t="s">
        <v>227</v>
      </c>
      <c r="E54" s="185"/>
      <c r="F54" s="155"/>
      <c r="G54" s="157"/>
      <c r="H54" s="127"/>
      <c r="I54" s="1"/>
      <c r="K54" s="8"/>
    </row>
    <row r="55" spans="1:11" s="226" customFormat="1" ht="12.75" customHeight="1" x14ac:dyDescent="0.25">
      <c r="A55" s="177"/>
      <c r="B55" s="150"/>
      <c r="C55" s="186"/>
      <c r="D55" s="146" t="s">
        <v>228</v>
      </c>
      <c r="E55" s="176"/>
      <c r="F55" s="148">
        <v>253409</v>
      </c>
      <c r="G55" s="149" t="s">
        <v>142</v>
      </c>
      <c r="H55" s="150">
        <v>15044876</v>
      </c>
      <c r="I55" s="1"/>
      <c r="K55" s="8"/>
    </row>
    <row r="56" spans="1:11" s="226" customFormat="1" ht="12.75" customHeight="1" thickBot="1" x14ac:dyDescent="0.3">
      <c r="A56" s="120">
        <v>801</v>
      </c>
      <c r="B56" s="137"/>
      <c r="C56" s="138"/>
      <c r="D56" s="139" t="s">
        <v>143</v>
      </c>
      <c r="E56" s="140"/>
      <c r="F56" s="136" t="s">
        <v>142</v>
      </c>
      <c r="G56" s="135">
        <f>SUM(G59)</f>
        <v>3926</v>
      </c>
      <c r="H56" s="135">
        <v>47193</v>
      </c>
      <c r="I56" s="1"/>
      <c r="K56" s="8"/>
    </row>
    <row r="57" spans="1:11" s="226" customFormat="1" ht="12.75" customHeight="1" thickTop="1" x14ac:dyDescent="0.25">
      <c r="A57" s="120"/>
      <c r="B57" s="153">
        <v>80153</v>
      </c>
      <c r="C57" s="145"/>
      <c r="D57" s="184" t="s">
        <v>208</v>
      </c>
      <c r="E57" s="140"/>
      <c r="F57" s="120"/>
      <c r="G57" s="137"/>
      <c r="H57" s="137"/>
      <c r="I57" s="1"/>
      <c r="K57" s="8"/>
    </row>
    <row r="58" spans="1:11" s="226" customFormat="1" ht="12.75" customHeight="1" x14ac:dyDescent="0.25">
      <c r="A58" s="120"/>
      <c r="B58" s="153"/>
      <c r="C58" s="145"/>
      <c r="D58" s="184" t="s">
        <v>209</v>
      </c>
      <c r="E58" s="140"/>
      <c r="F58" s="120"/>
      <c r="G58" s="137"/>
      <c r="H58" s="137"/>
      <c r="I58" s="132"/>
      <c r="K58" s="8"/>
    </row>
    <row r="59" spans="1:11" s="226" customFormat="1" ht="12.75" customHeight="1" x14ac:dyDescent="0.25">
      <c r="A59" s="120"/>
      <c r="B59" s="153"/>
      <c r="C59" s="128"/>
      <c r="D59" s="146" t="s">
        <v>210</v>
      </c>
      <c r="E59" s="176"/>
      <c r="F59" s="149" t="s">
        <v>142</v>
      </c>
      <c r="G59" s="150">
        <f>SUM(G60)</f>
        <v>3926</v>
      </c>
      <c r="H59" s="150">
        <v>47193</v>
      </c>
      <c r="I59" s="1"/>
      <c r="K59" s="8"/>
    </row>
    <row r="60" spans="1:11" s="226" customFormat="1" ht="12.75" customHeight="1" x14ac:dyDescent="0.25">
      <c r="A60" s="120"/>
      <c r="B60" s="153"/>
      <c r="C60" s="128"/>
      <c r="D60" s="224" t="s">
        <v>155</v>
      </c>
      <c r="E60" s="221"/>
      <c r="F60" s="222" t="s">
        <v>142</v>
      </c>
      <c r="G60" s="194">
        <f>SUM(G64)</f>
        <v>3926</v>
      </c>
      <c r="H60" s="223">
        <v>47193</v>
      </c>
      <c r="I60" s="1"/>
      <c r="K60" s="8"/>
    </row>
    <row r="61" spans="1:11" s="226" customFormat="1" ht="12.75" customHeight="1" x14ac:dyDescent="0.25">
      <c r="A61" s="127"/>
      <c r="B61" s="127"/>
      <c r="C61" s="158">
        <v>2110</v>
      </c>
      <c r="D61" s="159" t="s">
        <v>161</v>
      </c>
      <c r="E61" s="185"/>
      <c r="F61" s="155"/>
      <c r="G61" s="155"/>
      <c r="H61" s="127"/>
      <c r="I61" s="1"/>
      <c r="K61" s="8"/>
    </row>
    <row r="62" spans="1:11" s="226" customFormat="1" ht="12.75" customHeight="1" x14ac:dyDescent="0.25">
      <c r="A62" s="127"/>
      <c r="B62" s="127"/>
      <c r="C62" s="158"/>
      <c r="D62" s="159" t="s">
        <v>162</v>
      </c>
      <c r="E62" s="185"/>
      <c r="F62" s="155"/>
      <c r="G62" s="155"/>
      <c r="H62" s="127"/>
      <c r="I62" s="1"/>
      <c r="K62" s="8"/>
    </row>
    <row r="63" spans="1:11" s="226" customFormat="1" ht="12.75" customHeight="1" x14ac:dyDescent="0.25">
      <c r="A63" s="127"/>
      <c r="B63" s="127"/>
      <c r="C63" s="158"/>
      <c r="D63" s="159" t="s">
        <v>163</v>
      </c>
      <c r="E63" s="185"/>
      <c r="F63" s="155"/>
      <c r="G63" s="155"/>
      <c r="H63" s="127"/>
      <c r="I63" s="1"/>
      <c r="K63" s="8"/>
    </row>
    <row r="64" spans="1:11" s="226" customFormat="1" ht="12.75" customHeight="1" x14ac:dyDescent="0.25">
      <c r="A64" s="127"/>
      <c r="B64" s="127"/>
      <c r="C64" s="158"/>
      <c r="D64" s="159" t="s">
        <v>164</v>
      </c>
      <c r="E64" s="185"/>
      <c r="F64" s="155" t="s">
        <v>142</v>
      </c>
      <c r="G64" s="157">
        <v>3926</v>
      </c>
      <c r="H64" s="127">
        <v>47193</v>
      </c>
      <c r="I64" s="1"/>
      <c r="K64" s="8"/>
    </row>
    <row r="65" spans="1:11" s="226" customFormat="1" ht="12.75" customHeight="1" thickBot="1" x14ac:dyDescent="0.3">
      <c r="A65" s="137">
        <v>852</v>
      </c>
      <c r="B65" s="137"/>
      <c r="C65" s="138"/>
      <c r="D65" s="139" t="s">
        <v>198</v>
      </c>
      <c r="E65" s="154"/>
      <c r="F65" s="166">
        <f>SUM(F66)</f>
        <v>10152</v>
      </c>
      <c r="G65" s="164" t="s">
        <v>142</v>
      </c>
      <c r="H65" s="165">
        <v>451350</v>
      </c>
      <c r="I65" s="1"/>
      <c r="K65" s="8"/>
    </row>
    <row r="66" spans="1:11" s="226" customFormat="1" ht="12.75" customHeight="1" thickTop="1" x14ac:dyDescent="0.25">
      <c r="A66" s="225"/>
      <c r="B66" s="153">
        <v>85205</v>
      </c>
      <c r="C66" s="138"/>
      <c r="D66" s="180" t="s">
        <v>229</v>
      </c>
      <c r="E66" s="147"/>
      <c r="F66" s="150">
        <f>SUM(F67)</f>
        <v>10152</v>
      </c>
      <c r="G66" s="149" t="s">
        <v>142</v>
      </c>
      <c r="H66" s="150">
        <v>451350</v>
      </c>
      <c r="I66" s="1"/>
      <c r="K66" s="8"/>
    </row>
    <row r="67" spans="1:11" s="226" customFormat="1" ht="12.75" customHeight="1" x14ac:dyDescent="0.25">
      <c r="A67" s="225"/>
      <c r="B67" s="153"/>
      <c r="C67" s="138"/>
      <c r="D67" s="220" t="s">
        <v>144</v>
      </c>
      <c r="E67" s="221"/>
      <c r="F67" s="194">
        <f>SUM(F71)</f>
        <v>10152</v>
      </c>
      <c r="G67" s="222" t="s">
        <v>142</v>
      </c>
      <c r="H67" s="223">
        <v>451350</v>
      </c>
      <c r="I67" s="1"/>
      <c r="K67" s="8"/>
    </row>
    <row r="68" spans="1:11" s="226" customFormat="1" ht="12.75" customHeight="1" x14ac:dyDescent="0.25">
      <c r="A68" s="174"/>
      <c r="B68" s="153"/>
      <c r="C68" s="158">
        <v>2110</v>
      </c>
      <c r="D68" s="159" t="s">
        <v>161</v>
      </c>
      <c r="E68" s="154"/>
      <c r="F68" s="127"/>
      <c r="G68" s="155"/>
      <c r="H68" s="127"/>
      <c r="I68" s="1"/>
      <c r="K68" s="8"/>
    </row>
    <row r="69" spans="1:11" s="226" customFormat="1" ht="12.75" customHeight="1" x14ac:dyDescent="0.25">
      <c r="A69" s="174"/>
      <c r="B69" s="153"/>
      <c r="C69" s="158"/>
      <c r="D69" s="159" t="s">
        <v>162</v>
      </c>
      <c r="E69" s="154"/>
      <c r="F69" s="127"/>
      <c r="G69" s="155"/>
      <c r="H69" s="127"/>
      <c r="I69" s="1"/>
      <c r="K69" s="8"/>
    </row>
    <row r="70" spans="1:11" s="226" customFormat="1" ht="12.75" customHeight="1" x14ac:dyDescent="0.25">
      <c r="A70" s="174"/>
      <c r="B70" s="153"/>
      <c r="C70" s="158"/>
      <c r="D70" s="159" t="s">
        <v>163</v>
      </c>
      <c r="E70" s="154"/>
      <c r="F70" s="127"/>
      <c r="G70" s="155"/>
      <c r="H70" s="127"/>
      <c r="I70" s="1"/>
      <c r="K70" s="8"/>
    </row>
    <row r="71" spans="1:11" s="226" customFormat="1" ht="12.75" customHeight="1" x14ac:dyDescent="0.25">
      <c r="A71" s="174"/>
      <c r="B71" s="153"/>
      <c r="C71" s="158"/>
      <c r="D71" s="159" t="s">
        <v>164</v>
      </c>
      <c r="E71" s="154"/>
      <c r="F71" s="157">
        <v>10152</v>
      </c>
      <c r="G71" s="155" t="s">
        <v>142</v>
      </c>
      <c r="H71" s="157">
        <v>451350</v>
      </c>
      <c r="I71" s="1"/>
      <c r="K71" s="8"/>
    </row>
    <row r="72" spans="1:11" s="226" customFormat="1" ht="12.75" customHeight="1" thickBot="1" x14ac:dyDescent="0.3">
      <c r="A72" s="138" t="s">
        <v>156</v>
      </c>
      <c r="B72" s="137"/>
      <c r="C72" s="138"/>
      <c r="D72" s="139" t="s">
        <v>157</v>
      </c>
      <c r="E72" s="154"/>
      <c r="F72" s="166">
        <f>SUM(F73)</f>
        <v>4590</v>
      </c>
      <c r="G72" s="164" t="s">
        <v>142</v>
      </c>
      <c r="H72" s="165">
        <v>1033290</v>
      </c>
      <c r="I72" s="1"/>
      <c r="K72" s="8"/>
    </row>
    <row r="73" spans="1:11" s="226" customFormat="1" ht="12.75" customHeight="1" thickTop="1" x14ac:dyDescent="0.25">
      <c r="A73" s="174"/>
      <c r="B73" s="153">
        <v>85504</v>
      </c>
      <c r="C73" s="128"/>
      <c r="D73" s="146" t="s">
        <v>158</v>
      </c>
      <c r="E73" s="178"/>
      <c r="F73" s="150">
        <f>SUM(F74)</f>
        <v>4590</v>
      </c>
      <c r="G73" s="149" t="s">
        <v>142</v>
      </c>
      <c r="H73" s="148">
        <v>52390</v>
      </c>
      <c r="I73" s="1"/>
      <c r="K73" s="8"/>
    </row>
    <row r="74" spans="1:11" s="226" customFormat="1" ht="12.75" customHeight="1" x14ac:dyDescent="0.25">
      <c r="A74" s="174"/>
      <c r="B74" s="153"/>
      <c r="C74" s="128"/>
      <c r="D74" s="220" t="s">
        <v>144</v>
      </c>
      <c r="E74" s="221"/>
      <c r="F74" s="194">
        <f>SUM(F78)</f>
        <v>4590</v>
      </c>
      <c r="G74" s="222" t="s">
        <v>142</v>
      </c>
      <c r="H74" s="223">
        <v>52390</v>
      </c>
      <c r="I74" s="1"/>
      <c r="K74" s="8"/>
    </row>
    <row r="75" spans="1:11" s="226" customFormat="1" ht="12.75" customHeight="1" x14ac:dyDescent="0.25">
      <c r="A75" s="174"/>
      <c r="B75" s="127"/>
      <c r="C75" s="158">
        <v>2110</v>
      </c>
      <c r="D75" s="159" t="s">
        <v>161</v>
      </c>
      <c r="E75" s="154"/>
      <c r="F75" s="127"/>
      <c r="G75" s="155"/>
      <c r="H75" s="127"/>
      <c r="I75" s="1"/>
      <c r="K75" s="8"/>
    </row>
    <row r="76" spans="1:11" s="226" customFormat="1" ht="12.75" customHeight="1" x14ac:dyDescent="0.25">
      <c r="A76" s="174"/>
      <c r="B76" s="127"/>
      <c r="C76" s="158"/>
      <c r="D76" s="159" t="s">
        <v>162</v>
      </c>
      <c r="E76" s="154"/>
      <c r="F76" s="127"/>
      <c r="G76" s="155"/>
      <c r="H76" s="127"/>
      <c r="I76" s="1"/>
      <c r="K76" s="8"/>
    </row>
    <row r="77" spans="1:11" s="226" customFormat="1" ht="12.75" customHeight="1" x14ac:dyDescent="0.25">
      <c r="A77" s="174"/>
      <c r="B77" s="127"/>
      <c r="C77" s="158"/>
      <c r="D77" s="159" t="s">
        <v>163</v>
      </c>
      <c r="E77" s="154"/>
      <c r="F77" s="127"/>
      <c r="G77" s="155"/>
      <c r="H77" s="127"/>
      <c r="I77" s="1"/>
      <c r="K77" s="8"/>
    </row>
    <row r="78" spans="1:11" s="226" customFormat="1" ht="12.6" customHeight="1" x14ac:dyDescent="0.25">
      <c r="A78" s="174"/>
      <c r="B78" s="127"/>
      <c r="C78" s="158"/>
      <c r="D78" s="159" t="s">
        <v>164</v>
      </c>
      <c r="E78" s="154"/>
      <c r="F78" s="157">
        <v>4590</v>
      </c>
      <c r="G78" s="155" t="s">
        <v>142</v>
      </c>
      <c r="H78" s="157">
        <v>52390</v>
      </c>
      <c r="I78" s="1"/>
      <c r="K78" s="8"/>
    </row>
    <row r="79" spans="1:11" s="226" customFormat="1" ht="27" customHeight="1" thickBot="1" x14ac:dyDescent="0.3">
      <c r="A79" s="153"/>
      <c r="B79" s="153"/>
      <c r="C79" s="128"/>
      <c r="D79" s="129" t="s">
        <v>165</v>
      </c>
      <c r="E79" s="130"/>
      <c r="F79" s="131">
        <f>SUM(F80,F169,F201)</f>
        <v>1094096</v>
      </c>
      <c r="G79" s="131">
        <f>SUM(G80,G169,G201)</f>
        <v>563116</v>
      </c>
      <c r="H79" s="131">
        <v>834993561</v>
      </c>
      <c r="I79" s="132"/>
      <c r="K79" s="8"/>
    </row>
    <row r="80" spans="1:11" s="226" customFormat="1" ht="24" customHeight="1" thickBot="1" x14ac:dyDescent="0.3">
      <c r="A80" s="153"/>
      <c r="B80" s="153"/>
      <c r="C80" s="128"/>
      <c r="D80" s="133" t="s">
        <v>166</v>
      </c>
      <c r="E80" s="134"/>
      <c r="F80" s="135">
        <f>SUM(F81,F90,F97,F137,F142,F148,F160)</f>
        <v>716479</v>
      </c>
      <c r="G80" s="135">
        <f>SUM(G81,G90,G97,G137,G142,G148,G160)</f>
        <v>532850</v>
      </c>
      <c r="H80" s="135">
        <v>687230907</v>
      </c>
      <c r="I80" s="132"/>
      <c r="K80" s="8"/>
    </row>
    <row r="81" spans="1:11" s="227" customFormat="1" ht="18.75" customHeight="1" thickTop="1" thickBot="1" x14ac:dyDescent="0.3">
      <c r="A81" s="174">
        <v>600</v>
      </c>
      <c r="B81" s="137"/>
      <c r="C81" s="138"/>
      <c r="D81" s="139" t="s">
        <v>167</v>
      </c>
      <c r="E81" s="140"/>
      <c r="F81" s="141">
        <f>SUM(F82,F86)</f>
        <v>53000</v>
      </c>
      <c r="G81" s="141">
        <f>SUM(G82,G86)</f>
        <v>53000</v>
      </c>
      <c r="H81" s="135">
        <v>103459013</v>
      </c>
      <c r="I81" s="142"/>
      <c r="K81" s="143"/>
    </row>
    <row r="82" spans="1:11" s="227" customFormat="1" ht="12.75" customHeight="1" thickTop="1" x14ac:dyDescent="0.25">
      <c r="A82" s="174"/>
      <c r="B82" s="153">
        <v>60015</v>
      </c>
      <c r="C82" s="128"/>
      <c r="D82" s="146" t="s">
        <v>168</v>
      </c>
      <c r="E82" s="176"/>
      <c r="F82" s="148">
        <f>SUM(F83)</f>
        <v>45000</v>
      </c>
      <c r="G82" s="148">
        <f>SUM(G83)</f>
        <v>45000</v>
      </c>
      <c r="H82" s="150">
        <v>46619377</v>
      </c>
      <c r="I82" s="142"/>
      <c r="K82" s="143"/>
    </row>
    <row r="83" spans="1:11" s="227" customFormat="1" ht="12.75" customHeight="1" x14ac:dyDescent="0.25">
      <c r="A83" s="174"/>
      <c r="B83" s="153"/>
      <c r="C83" s="128"/>
      <c r="D83" s="80" t="s">
        <v>169</v>
      </c>
      <c r="E83" s="182"/>
      <c r="F83" s="228">
        <f>SUM(F84:F85)</f>
        <v>45000</v>
      </c>
      <c r="G83" s="228">
        <f>SUM(G84:G85)</f>
        <v>45000</v>
      </c>
      <c r="H83" s="228">
        <v>9699877</v>
      </c>
      <c r="I83" s="142"/>
      <c r="K83" s="143"/>
    </row>
    <row r="84" spans="1:11" s="227" customFormat="1" ht="12.75" customHeight="1" x14ac:dyDescent="0.25">
      <c r="A84" s="174"/>
      <c r="B84" s="153"/>
      <c r="C84" s="145" t="s">
        <v>175</v>
      </c>
      <c r="D84" s="184" t="s">
        <v>176</v>
      </c>
      <c r="E84" s="183"/>
      <c r="F84" s="156">
        <v>45000</v>
      </c>
      <c r="G84" s="173" t="s">
        <v>142</v>
      </c>
      <c r="H84" s="167">
        <v>157533</v>
      </c>
      <c r="I84" s="142"/>
      <c r="K84" s="143"/>
    </row>
    <row r="85" spans="1:11" s="227" customFormat="1" ht="12.75" customHeight="1" x14ac:dyDescent="0.25">
      <c r="A85" s="174"/>
      <c r="B85" s="153"/>
      <c r="C85" s="158">
        <v>4430</v>
      </c>
      <c r="D85" s="159" t="s">
        <v>201</v>
      </c>
      <c r="E85" s="183"/>
      <c r="F85" s="173" t="s">
        <v>142</v>
      </c>
      <c r="G85" s="156">
        <v>45000</v>
      </c>
      <c r="H85" s="167">
        <v>405000</v>
      </c>
      <c r="I85" s="142"/>
      <c r="K85" s="143"/>
    </row>
    <row r="86" spans="1:11" s="227" customFormat="1" ht="12.75" customHeight="1" x14ac:dyDescent="0.25">
      <c r="A86" s="174"/>
      <c r="B86" s="153">
        <v>60016</v>
      </c>
      <c r="C86" s="128"/>
      <c r="D86" s="146" t="s">
        <v>172</v>
      </c>
      <c r="E86" s="176"/>
      <c r="F86" s="148">
        <f>SUM(F87)</f>
        <v>8000</v>
      </c>
      <c r="G86" s="148">
        <f>SUM(G87)</f>
        <v>8000</v>
      </c>
      <c r="H86" s="150">
        <v>18649647</v>
      </c>
      <c r="I86" s="142"/>
      <c r="K86" s="143"/>
    </row>
    <row r="87" spans="1:11" s="227" customFormat="1" ht="12.75" customHeight="1" x14ac:dyDescent="0.25">
      <c r="A87" s="174"/>
      <c r="B87" s="153"/>
      <c r="C87" s="128"/>
      <c r="D87" s="80" t="s">
        <v>169</v>
      </c>
      <c r="E87" s="182"/>
      <c r="F87" s="229">
        <f>SUM(F88:F89)</f>
        <v>8000</v>
      </c>
      <c r="G87" s="229">
        <f>SUM(G88:G89)</f>
        <v>8000</v>
      </c>
      <c r="H87" s="229">
        <v>2147147</v>
      </c>
      <c r="I87" s="142"/>
      <c r="K87" s="143"/>
    </row>
    <row r="88" spans="1:11" s="227" customFormat="1" ht="12.75" customHeight="1" x14ac:dyDescent="0.25">
      <c r="A88" s="174"/>
      <c r="B88" s="153"/>
      <c r="C88" s="145" t="s">
        <v>175</v>
      </c>
      <c r="D88" s="184" t="s">
        <v>176</v>
      </c>
      <c r="E88" s="183"/>
      <c r="F88" s="156">
        <v>8000</v>
      </c>
      <c r="G88" s="173" t="s">
        <v>142</v>
      </c>
      <c r="H88" s="156">
        <v>33000</v>
      </c>
      <c r="I88" s="142"/>
      <c r="K88" s="143"/>
    </row>
    <row r="89" spans="1:11" s="227" customFormat="1" ht="12.75" customHeight="1" x14ac:dyDescent="0.25">
      <c r="A89" s="174"/>
      <c r="B89" s="153"/>
      <c r="C89" s="158">
        <v>4430</v>
      </c>
      <c r="D89" s="159" t="s">
        <v>201</v>
      </c>
      <c r="E89" s="183"/>
      <c r="F89" s="173" t="s">
        <v>142</v>
      </c>
      <c r="G89" s="156">
        <v>8000</v>
      </c>
      <c r="H89" s="156">
        <v>2000</v>
      </c>
      <c r="I89" s="142"/>
      <c r="K89" s="143"/>
    </row>
    <row r="90" spans="1:11" s="227" customFormat="1" ht="12.75" customHeight="1" thickBot="1" x14ac:dyDescent="0.3">
      <c r="A90" s="174">
        <v>750</v>
      </c>
      <c r="B90" s="137"/>
      <c r="C90" s="138"/>
      <c r="D90" s="139" t="s">
        <v>149</v>
      </c>
      <c r="E90" s="140"/>
      <c r="F90" s="141">
        <f>SUM(F91)</f>
        <v>1800</v>
      </c>
      <c r="G90" s="141">
        <f>SUM(G91)</f>
        <v>1800</v>
      </c>
      <c r="H90" s="135">
        <v>58324065</v>
      </c>
      <c r="I90" s="142"/>
      <c r="K90" s="143"/>
    </row>
    <row r="91" spans="1:11" s="227" customFormat="1" ht="12.75" customHeight="1" thickTop="1" x14ac:dyDescent="0.25">
      <c r="A91" s="174"/>
      <c r="B91" s="153">
        <v>75095</v>
      </c>
      <c r="C91" s="138"/>
      <c r="D91" s="146" t="s">
        <v>173</v>
      </c>
      <c r="E91" s="169"/>
      <c r="F91" s="148">
        <f>SUM(F93)</f>
        <v>1800</v>
      </c>
      <c r="G91" s="148">
        <f>SUM(G93)</f>
        <v>1800</v>
      </c>
      <c r="H91" s="150">
        <v>16419046</v>
      </c>
      <c r="I91" s="142"/>
      <c r="K91" s="143"/>
    </row>
    <row r="92" spans="1:11" s="227" customFormat="1" ht="12.75" customHeight="1" x14ac:dyDescent="0.25">
      <c r="A92" s="174"/>
      <c r="B92" s="153"/>
      <c r="C92" s="158"/>
      <c r="D92" s="159" t="s">
        <v>178</v>
      </c>
      <c r="E92" s="195"/>
      <c r="F92" s="157"/>
      <c r="G92" s="157"/>
      <c r="H92" s="127"/>
      <c r="I92" s="142"/>
      <c r="K92" s="143"/>
    </row>
    <row r="93" spans="1:11" s="227" customFormat="1" ht="12.75" customHeight="1" x14ac:dyDescent="0.25">
      <c r="A93" s="174"/>
      <c r="B93" s="153"/>
      <c r="C93" s="128"/>
      <c r="D93" s="80" t="s">
        <v>179</v>
      </c>
      <c r="E93" s="182"/>
      <c r="F93" s="194">
        <f>SUM(F94:F96)</f>
        <v>1800</v>
      </c>
      <c r="G93" s="194">
        <f>SUM(G94:G96)</f>
        <v>1800</v>
      </c>
      <c r="H93" s="228">
        <v>50000</v>
      </c>
      <c r="I93" s="142"/>
      <c r="K93" s="143"/>
    </row>
    <row r="94" spans="1:11" s="227" customFormat="1" ht="12.75" customHeight="1" x14ac:dyDescent="0.25">
      <c r="A94" s="174"/>
      <c r="B94" s="153"/>
      <c r="C94" s="158">
        <v>4117</v>
      </c>
      <c r="D94" s="159" t="s">
        <v>180</v>
      </c>
      <c r="E94" s="183"/>
      <c r="F94" s="173" t="s">
        <v>142</v>
      </c>
      <c r="G94" s="156">
        <v>1600</v>
      </c>
      <c r="H94" s="156">
        <v>2400</v>
      </c>
      <c r="I94" s="142"/>
      <c r="K94" s="143"/>
    </row>
    <row r="95" spans="1:11" s="227" customFormat="1" ht="12.75" customHeight="1" x14ac:dyDescent="0.25">
      <c r="A95" s="174"/>
      <c r="B95" s="153"/>
      <c r="C95" s="158">
        <v>4127</v>
      </c>
      <c r="D95" s="159" t="s">
        <v>174</v>
      </c>
      <c r="E95" s="183"/>
      <c r="F95" s="173" t="s">
        <v>142</v>
      </c>
      <c r="G95" s="156">
        <v>200</v>
      </c>
      <c r="H95" s="156">
        <v>400</v>
      </c>
      <c r="I95" s="142"/>
      <c r="K95" s="143"/>
    </row>
    <row r="96" spans="1:11" s="227" customFormat="1" ht="12.75" customHeight="1" x14ac:dyDescent="0.25">
      <c r="A96" s="174"/>
      <c r="B96" s="153"/>
      <c r="C96" s="188">
        <v>4177</v>
      </c>
      <c r="D96" s="189" t="s">
        <v>177</v>
      </c>
      <c r="E96" s="183"/>
      <c r="F96" s="156">
        <v>1800</v>
      </c>
      <c r="G96" s="173" t="s">
        <v>142</v>
      </c>
      <c r="H96" s="156">
        <v>13100</v>
      </c>
      <c r="I96" s="142"/>
      <c r="K96" s="143"/>
    </row>
    <row r="97" spans="1:11" s="227" customFormat="1" ht="12.75" customHeight="1" thickBot="1" x14ac:dyDescent="0.3">
      <c r="A97" s="120">
        <v>801</v>
      </c>
      <c r="B97" s="137"/>
      <c r="C97" s="138"/>
      <c r="D97" s="139" t="s">
        <v>143</v>
      </c>
      <c r="E97" s="140"/>
      <c r="F97" s="141">
        <f>SUM(F98,F101,F104,F107,F110,F113,F116,F119,F123,F126,F131,F134)</f>
        <v>378000</v>
      </c>
      <c r="G97" s="141">
        <f>SUM(G98,G101,G104,G107,G110,G113,G116,G119,G123,G126,G131,G134)</f>
        <v>378000</v>
      </c>
      <c r="H97" s="135">
        <v>251659495</v>
      </c>
      <c r="I97" s="142"/>
      <c r="K97" s="143"/>
    </row>
    <row r="98" spans="1:11" s="227" customFormat="1" ht="12.75" customHeight="1" thickTop="1" x14ac:dyDescent="0.25">
      <c r="A98" s="120"/>
      <c r="B98" s="153">
        <v>80101</v>
      </c>
      <c r="C98" s="128"/>
      <c r="D98" s="146" t="s">
        <v>4</v>
      </c>
      <c r="E98" s="176"/>
      <c r="F98" s="148">
        <f>SUM(F99)</f>
        <v>114000</v>
      </c>
      <c r="G98" s="149" t="s">
        <v>142</v>
      </c>
      <c r="H98" s="150">
        <v>70755950</v>
      </c>
      <c r="I98" s="190"/>
      <c r="K98" s="143"/>
    </row>
    <row r="99" spans="1:11" s="227" customFormat="1" ht="12.75" customHeight="1" x14ac:dyDescent="0.25">
      <c r="A99" s="120"/>
      <c r="B99" s="153"/>
      <c r="C99" s="128"/>
      <c r="D99" s="80" t="s">
        <v>182</v>
      </c>
      <c r="E99" s="182"/>
      <c r="F99" s="228">
        <f>SUM(F100:F100)</f>
        <v>114000</v>
      </c>
      <c r="G99" s="230" t="s">
        <v>142</v>
      </c>
      <c r="H99" s="228">
        <v>63351732</v>
      </c>
      <c r="I99" s="190"/>
      <c r="K99" s="143"/>
    </row>
    <row r="100" spans="1:11" s="227" customFormat="1" ht="12.75" customHeight="1" x14ac:dyDescent="0.25">
      <c r="A100" s="120"/>
      <c r="B100" s="153"/>
      <c r="C100" s="158">
        <v>4010</v>
      </c>
      <c r="D100" s="159" t="s">
        <v>184</v>
      </c>
      <c r="E100" s="183"/>
      <c r="F100" s="156">
        <v>114000</v>
      </c>
      <c r="G100" s="173" t="s">
        <v>142</v>
      </c>
      <c r="H100" s="167">
        <v>42554350</v>
      </c>
      <c r="I100" s="190"/>
      <c r="K100" s="143"/>
    </row>
    <row r="101" spans="1:11" s="227" customFormat="1" ht="12.75" customHeight="1" x14ac:dyDescent="0.25">
      <c r="A101" s="120"/>
      <c r="B101" s="153">
        <v>80102</v>
      </c>
      <c r="C101" s="128"/>
      <c r="D101" s="146" t="s">
        <v>10</v>
      </c>
      <c r="E101" s="176"/>
      <c r="F101" s="148">
        <f>SUM(F102)</f>
        <v>10000</v>
      </c>
      <c r="G101" s="149" t="s">
        <v>142</v>
      </c>
      <c r="H101" s="150">
        <v>11836690</v>
      </c>
      <c r="I101" s="190"/>
      <c r="K101" s="143"/>
    </row>
    <row r="102" spans="1:11" s="227" customFormat="1" ht="12.75" customHeight="1" x14ac:dyDescent="0.25">
      <c r="A102" s="120"/>
      <c r="B102" s="153"/>
      <c r="C102" s="128"/>
      <c r="D102" s="80" t="s">
        <v>182</v>
      </c>
      <c r="E102" s="182"/>
      <c r="F102" s="228">
        <f>SUM(F103:F103)</f>
        <v>10000</v>
      </c>
      <c r="G102" s="230" t="s">
        <v>142</v>
      </c>
      <c r="H102" s="228">
        <v>9336690</v>
      </c>
      <c r="I102" s="190"/>
      <c r="K102" s="143"/>
    </row>
    <row r="103" spans="1:11" s="227" customFormat="1" ht="12.75" customHeight="1" x14ac:dyDescent="0.25">
      <c r="A103" s="120"/>
      <c r="B103" s="153"/>
      <c r="C103" s="158">
        <v>4010</v>
      </c>
      <c r="D103" s="159" t="s">
        <v>184</v>
      </c>
      <c r="E103" s="183"/>
      <c r="F103" s="156">
        <v>10000</v>
      </c>
      <c r="G103" s="173" t="s">
        <v>142</v>
      </c>
      <c r="H103" s="156">
        <v>6547142</v>
      </c>
      <c r="I103" s="190"/>
      <c r="K103" s="143"/>
    </row>
    <row r="104" spans="1:11" s="227" customFormat="1" ht="12.75" customHeight="1" x14ac:dyDescent="0.25">
      <c r="A104" s="120"/>
      <c r="B104" s="153">
        <v>80104</v>
      </c>
      <c r="C104" s="128"/>
      <c r="D104" s="146" t="s">
        <v>5</v>
      </c>
      <c r="E104" s="176"/>
      <c r="F104" s="148">
        <f>SUM(F105)</f>
        <v>104000</v>
      </c>
      <c r="G104" s="149" t="s">
        <v>142</v>
      </c>
      <c r="H104" s="171">
        <v>34985265</v>
      </c>
      <c r="I104" s="190"/>
      <c r="K104" s="143"/>
    </row>
    <row r="105" spans="1:11" s="227" customFormat="1" ht="12.75" customHeight="1" x14ac:dyDescent="0.25">
      <c r="A105" s="120"/>
      <c r="B105" s="137"/>
      <c r="C105" s="128"/>
      <c r="D105" s="80" t="s">
        <v>182</v>
      </c>
      <c r="E105" s="182"/>
      <c r="F105" s="228">
        <f>SUM(F106:F106)</f>
        <v>104000</v>
      </c>
      <c r="G105" s="230" t="s">
        <v>142</v>
      </c>
      <c r="H105" s="223">
        <v>25277913</v>
      </c>
      <c r="I105" s="190"/>
      <c r="K105" s="143"/>
    </row>
    <row r="106" spans="1:11" s="227" customFormat="1" ht="12.75" customHeight="1" x14ac:dyDescent="0.25">
      <c r="A106" s="120"/>
      <c r="B106" s="137"/>
      <c r="C106" s="158">
        <v>4010</v>
      </c>
      <c r="D106" s="159" t="s">
        <v>184</v>
      </c>
      <c r="E106" s="183"/>
      <c r="F106" s="156">
        <v>104000</v>
      </c>
      <c r="G106" s="173" t="s">
        <v>142</v>
      </c>
      <c r="H106" s="167">
        <v>16718650</v>
      </c>
      <c r="I106" s="190"/>
      <c r="K106" s="143"/>
    </row>
    <row r="107" spans="1:11" s="227" customFormat="1" ht="12.75" customHeight="1" x14ac:dyDescent="0.25">
      <c r="A107" s="120"/>
      <c r="B107" s="153">
        <v>80115</v>
      </c>
      <c r="C107" s="128"/>
      <c r="D107" s="146" t="s">
        <v>11</v>
      </c>
      <c r="E107" s="176"/>
      <c r="F107" s="148">
        <f>SUM(F108)</f>
        <v>74000</v>
      </c>
      <c r="G107" s="148">
        <f>SUM(G108)</f>
        <v>4000</v>
      </c>
      <c r="H107" s="150">
        <v>38252176</v>
      </c>
      <c r="I107" s="190"/>
      <c r="K107" s="143"/>
    </row>
    <row r="108" spans="1:11" s="227" customFormat="1" ht="12.75" customHeight="1" x14ac:dyDescent="0.25">
      <c r="A108" s="120"/>
      <c r="B108" s="153"/>
      <c r="C108" s="128"/>
      <c r="D108" s="80" t="s">
        <v>182</v>
      </c>
      <c r="E108" s="182"/>
      <c r="F108" s="228">
        <f>SUM(F109:F109)</f>
        <v>74000</v>
      </c>
      <c r="G108" s="228">
        <f>SUM(G109:G109)</f>
        <v>4000</v>
      </c>
      <c r="H108" s="228">
        <v>33376942</v>
      </c>
      <c r="I108" s="190"/>
      <c r="K108" s="143"/>
    </row>
    <row r="109" spans="1:11" s="227" customFormat="1" ht="12" customHeight="1" x14ac:dyDescent="0.25">
      <c r="A109" s="126"/>
      <c r="B109" s="175"/>
      <c r="C109" s="186">
        <v>4010</v>
      </c>
      <c r="D109" s="146" t="s">
        <v>184</v>
      </c>
      <c r="E109" s="5"/>
      <c r="F109" s="172">
        <v>74000</v>
      </c>
      <c r="G109" s="172">
        <v>4000</v>
      </c>
      <c r="H109" s="171">
        <v>22590516</v>
      </c>
      <c r="I109" s="190"/>
      <c r="K109" s="143"/>
    </row>
    <row r="110" spans="1:11" s="227" customFormat="1" ht="12" customHeight="1" x14ac:dyDescent="0.25">
      <c r="A110" s="120"/>
      <c r="B110" s="153">
        <v>80117</v>
      </c>
      <c r="C110" s="128"/>
      <c r="D110" s="146" t="s">
        <v>19</v>
      </c>
      <c r="E110" s="176"/>
      <c r="F110" s="148">
        <f>SUM(F111)</f>
        <v>6000</v>
      </c>
      <c r="G110" s="149" t="s">
        <v>142</v>
      </c>
      <c r="H110" s="150">
        <v>6084682</v>
      </c>
      <c r="I110" s="190"/>
      <c r="K110" s="143"/>
    </row>
    <row r="111" spans="1:11" s="227" customFormat="1" ht="12" customHeight="1" x14ac:dyDescent="0.25">
      <c r="A111" s="120"/>
      <c r="B111" s="153"/>
      <c r="C111" s="128"/>
      <c r="D111" s="80" t="s">
        <v>182</v>
      </c>
      <c r="E111" s="182"/>
      <c r="F111" s="228">
        <f>SUM(F112:F112)</f>
        <v>6000</v>
      </c>
      <c r="G111" s="230" t="s">
        <v>142</v>
      </c>
      <c r="H111" s="228">
        <v>3824836</v>
      </c>
      <c r="I111" s="142"/>
      <c r="K111" s="143"/>
    </row>
    <row r="112" spans="1:11" s="227" customFormat="1" ht="12" customHeight="1" x14ac:dyDescent="0.25">
      <c r="A112" s="120"/>
      <c r="B112" s="153"/>
      <c r="C112" s="158">
        <v>4010</v>
      </c>
      <c r="D112" s="159" t="s">
        <v>184</v>
      </c>
      <c r="E112" s="183"/>
      <c r="F112" s="156">
        <v>6000</v>
      </c>
      <c r="G112" s="173" t="s">
        <v>142</v>
      </c>
      <c r="H112" s="167">
        <v>2720181</v>
      </c>
      <c r="I112" s="190"/>
      <c r="K112" s="143"/>
    </row>
    <row r="113" spans="1:11" s="227" customFormat="1" ht="12.75" customHeight="1" x14ac:dyDescent="0.25">
      <c r="A113" s="120"/>
      <c r="B113" s="158">
        <v>80120</v>
      </c>
      <c r="C113" s="128"/>
      <c r="D113" s="191" t="s">
        <v>187</v>
      </c>
      <c r="E113" s="176"/>
      <c r="F113" s="148">
        <f>SUM(F114)</f>
        <v>32000</v>
      </c>
      <c r="G113" s="149" t="s">
        <v>142</v>
      </c>
      <c r="H113" s="150">
        <v>27250561</v>
      </c>
      <c r="I113" s="190"/>
      <c r="K113" s="143"/>
    </row>
    <row r="114" spans="1:11" s="227" customFormat="1" ht="12.75" customHeight="1" x14ac:dyDescent="0.25">
      <c r="A114" s="120"/>
      <c r="B114" s="153"/>
      <c r="C114" s="128"/>
      <c r="D114" s="80" t="s">
        <v>182</v>
      </c>
      <c r="E114" s="182"/>
      <c r="F114" s="228">
        <f>SUM(F115:F115)</f>
        <v>32000</v>
      </c>
      <c r="G114" s="230" t="s">
        <v>142</v>
      </c>
      <c r="H114" s="228">
        <v>19476946</v>
      </c>
      <c r="I114" s="190"/>
      <c r="K114" s="143"/>
    </row>
    <row r="115" spans="1:11" s="227" customFormat="1" ht="12.75" customHeight="1" x14ac:dyDescent="0.25">
      <c r="A115" s="120"/>
      <c r="B115" s="153"/>
      <c r="C115" s="158">
        <v>4010</v>
      </c>
      <c r="D115" s="159" t="s">
        <v>184</v>
      </c>
      <c r="E115" s="183"/>
      <c r="F115" s="156">
        <v>32000</v>
      </c>
      <c r="G115" s="173" t="s">
        <v>142</v>
      </c>
      <c r="H115" s="156">
        <v>13364170</v>
      </c>
      <c r="I115" s="190"/>
      <c r="K115" s="143"/>
    </row>
    <row r="116" spans="1:11" s="227" customFormat="1" ht="12.75" customHeight="1" x14ac:dyDescent="0.25">
      <c r="A116" s="120"/>
      <c r="B116" s="153">
        <v>80132</v>
      </c>
      <c r="C116" s="128"/>
      <c r="D116" s="191" t="s">
        <v>190</v>
      </c>
      <c r="E116" s="176"/>
      <c r="F116" s="148">
        <f>SUM(F117)</f>
        <v>10000</v>
      </c>
      <c r="G116" s="149" t="s">
        <v>142</v>
      </c>
      <c r="H116" s="150">
        <v>5512401</v>
      </c>
      <c r="I116" s="190"/>
      <c r="K116" s="143"/>
    </row>
    <row r="117" spans="1:11" s="227" customFormat="1" ht="12.75" customHeight="1" x14ac:dyDescent="0.25">
      <c r="A117" s="120"/>
      <c r="B117" s="153"/>
      <c r="C117" s="128"/>
      <c r="D117" s="80" t="s">
        <v>182</v>
      </c>
      <c r="E117" s="182"/>
      <c r="F117" s="228">
        <f>SUM(F118:F118)</f>
        <v>10000</v>
      </c>
      <c r="G117" s="230" t="s">
        <v>142</v>
      </c>
      <c r="H117" s="228">
        <v>5512401</v>
      </c>
      <c r="I117" s="190"/>
      <c r="K117" s="143"/>
    </row>
    <row r="118" spans="1:11" s="227" customFormat="1" ht="12.75" customHeight="1" x14ac:dyDescent="0.25">
      <c r="A118" s="120"/>
      <c r="B118" s="153"/>
      <c r="C118" s="158">
        <v>4010</v>
      </c>
      <c r="D118" s="159" t="s">
        <v>184</v>
      </c>
      <c r="E118" s="183"/>
      <c r="F118" s="156">
        <v>10000</v>
      </c>
      <c r="G118" s="173" t="s">
        <v>142</v>
      </c>
      <c r="H118" s="156">
        <v>3930000</v>
      </c>
      <c r="I118" s="190"/>
      <c r="K118" s="143"/>
    </row>
    <row r="119" spans="1:11" s="227" customFormat="1" ht="12.75" customHeight="1" x14ac:dyDescent="0.25">
      <c r="A119" s="120"/>
      <c r="B119" s="153">
        <v>80134</v>
      </c>
      <c r="C119" s="128"/>
      <c r="D119" s="191" t="s">
        <v>12</v>
      </c>
      <c r="E119" s="176"/>
      <c r="F119" s="148">
        <f>SUM(F120)</f>
        <v>8000</v>
      </c>
      <c r="G119" s="149" t="s">
        <v>142</v>
      </c>
      <c r="H119" s="150">
        <v>7374813</v>
      </c>
      <c r="I119" s="190"/>
      <c r="K119" s="143"/>
    </row>
    <row r="120" spans="1:11" s="227" customFormat="1" ht="12.75" customHeight="1" x14ac:dyDescent="0.25">
      <c r="A120" s="120"/>
      <c r="B120" s="153"/>
      <c r="C120" s="128"/>
      <c r="D120" s="80" t="s">
        <v>182</v>
      </c>
      <c r="E120" s="182"/>
      <c r="F120" s="228">
        <f>SUM(F121:F121)</f>
        <v>8000</v>
      </c>
      <c r="G120" s="230" t="s">
        <v>142</v>
      </c>
      <c r="H120" s="228">
        <v>7274813</v>
      </c>
      <c r="I120" s="190"/>
      <c r="J120" s="231"/>
      <c r="K120" s="143"/>
    </row>
    <row r="121" spans="1:11" s="227" customFormat="1" ht="12.75" customHeight="1" x14ac:dyDescent="0.25">
      <c r="A121" s="120"/>
      <c r="B121" s="153"/>
      <c r="C121" s="158">
        <v>4010</v>
      </c>
      <c r="D121" s="159" t="s">
        <v>184</v>
      </c>
      <c r="E121" s="183"/>
      <c r="F121" s="156">
        <v>8000</v>
      </c>
      <c r="G121" s="173" t="s">
        <v>142</v>
      </c>
      <c r="H121" s="156">
        <v>5296557</v>
      </c>
      <c r="I121" s="190"/>
      <c r="J121" s="231"/>
      <c r="K121" s="143"/>
    </row>
    <row r="122" spans="1:11" s="227" customFormat="1" ht="12.75" customHeight="1" x14ac:dyDescent="0.25">
      <c r="A122" s="120"/>
      <c r="B122" s="153">
        <v>80140</v>
      </c>
      <c r="C122" s="145"/>
      <c r="D122" s="179" t="s">
        <v>191</v>
      </c>
      <c r="E122" s="183"/>
      <c r="F122" s="156"/>
      <c r="G122" s="156"/>
      <c r="H122" s="156"/>
      <c r="I122" s="190"/>
      <c r="J122" s="231"/>
      <c r="K122" s="143"/>
    </row>
    <row r="123" spans="1:11" s="227" customFormat="1" ht="12.75" customHeight="1" x14ac:dyDescent="0.25">
      <c r="A123" s="120"/>
      <c r="B123" s="153"/>
      <c r="C123" s="128"/>
      <c r="D123" s="146" t="s">
        <v>192</v>
      </c>
      <c r="E123" s="176"/>
      <c r="F123" s="148">
        <f>SUM(F124)</f>
        <v>6000</v>
      </c>
      <c r="G123" s="149" t="s">
        <v>142</v>
      </c>
      <c r="H123" s="150">
        <v>4884259</v>
      </c>
      <c r="I123" s="190"/>
      <c r="K123" s="143"/>
    </row>
    <row r="124" spans="1:11" s="227" customFormat="1" ht="12.75" customHeight="1" x14ac:dyDescent="0.25">
      <c r="A124" s="120"/>
      <c r="B124" s="153"/>
      <c r="C124" s="128"/>
      <c r="D124" s="80" t="s">
        <v>182</v>
      </c>
      <c r="E124" s="182"/>
      <c r="F124" s="228">
        <f>SUM(F125:F125)</f>
        <v>6000</v>
      </c>
      <c r="G124" s="230" t="s">
        <v>142</v>
      </c>
      <c r="H124" s="228">
        <v>4884259</v>
      </c>
      <c r="I124" s="190"/>
      <c r="K124" s="143"/>
    </row>
    <row r="125" spans="1:11" s="227" customFormat="1" ht="12.75" customHeight="1" x14ac:dyDescent="0.25">
      <c r="A125" s="120"/>
      <c r="B125" s="153"/>
      <c r="C125" s="158">
        <v>4010</v>
      </c>
      <c r="D125" s="159" t="s">
        <v>184</v>
      </c>
      <c r="E125" s="183"/>
      <c r="F125" s="156">
        <v>6000</v>
      </c>
      <c r="G125" s="173" t="s">
        <v>142</v>
      </c>
      <c r="H125" s="156">
        <v>3005212</v>
      </c>
      <c r="I125" s="190"/>
      <c r="K125" s="143"/>
    </row>
    <row r="126" spans="1:11" s="227" customFormat="1" ht="12.75" customHeight="1" x14ac:dyDescent="0.25">
      <c r="A126" s="120"/>
      <c r="B126" s="153">
        <v>80148</v>
      </c>
      <c r="C126" s="128"/>
      <c r="D126" s="146" t="s">
        <v>13</v>
      </c>
      <c r="E126" s="176"/>
      <c r="F126" s="148">
        <f>SUM(F127)</f>
        <v>2000</v>
      </c>
      <c r="G126" s="149" t="s">
        <v>142</v>
      </c>
      <c r="H126" s="150">
        <v>2823418</v>
      </c>
      <c r="I126" s="190"/>
      <c r="K126" s="143"/>
    </row>
    <row r="127" spans="1:11" s="227" customFormat="1" ht="12.75" customHeight="1" x14ac:dyDescent="0.25">
      <c r="A127" s="120"/>
      <c r="B127" s="153"/>
      <c r="C127" s="128"/>
      <c r="D127" s="80" t="s">
        <v>182</v>
      </c>
      <c r="E127" s="182"/>
      <c r="F127" s="228">
        <f>SUM(F128:F128)</f>
        <v>2000</v>
      </c>
      <c r="G127" s="230" t="s">
        <v>142</v>
      </c>
      <c r="H127" s="228">
        <v>2823418</v>
      </c>
      <c r="I127" s="190"/>
      <c r="K127" s="143"/>
    </row>
    <row r="128" spans="1:11" s="227" customFormat="1" ht="12.75" customHeight="1" x14ac:dyDescent="0.25">
      <c r="A128" s="120"/>
      <c r="B128" s="153"/>
      <c r="C128" s="158">
        <v>4010</v>
      </c>
      <c r="D128" s="159" t="s">
        <v>184</v>
      </c>
      <c r="E128" s="183"/>
      <c r="F128" s="167">
        <v>2000</v>
      </c>
      <c r="G128" s="173" t="s">
        <v>142</v>
      </c>
      <c r="H128" s="167">
        <v>1899415</v>
      </c>
      <c r="I128" s="190"/>
      <c r="K128" s="143"/>
    </row>
    <row r="129" spans="1:11" s="227" customFormat="1" ht="12.75" customHeight="1" x14ac:dyDescent="0.25">
      <c r="A129" s="120"/>
      <c r="B129" s="153">
        <v>80150</v>
      </c>
      <c r="C129" s="145"/>
      <c r="D129" s="184" t="s">
        <v>193</v>
      </c>
      <c r="E129" s="183"/>
      <c r="F129" s="156"/>
      <c r="G129" s="173"/>
      <c r="H129" s="167"/>
      <c r="I129" s="190"/>
      <c r="K129" s="143"/>
    </row>
    <row r="130" spans="1:11" s="227" customFormat="1" ht="12.75" customHeight="1" x14ac:dyDescent="0.25">
      <c r="A130" s="120"/>
      <c r="B130" s="153"/>
      <c r="C130" s="145"/>
      <c r="D130" s="184" t="s">
        <v>194</v>
      </c>
      <c r="E130" s="183"/>
      <c r="F130" s="156"/>
      <c r="G130" s="173"/>
      <c r="H130" s="167"/>
      <c r="I130" s="190"/>
      <c r="K130" s="143"/>
    </row>
    <row r="131" spans="1:11" s="227" customFormat="1" ht="12.75" customHeight="1" x14ac:dyDescent="0.25">
      <c r="A131" s="120"/>
      <c r="B131" s="153"/>
      <c r="C131" s="128"/>
      <c r="D131" s="146" t="s">
        <v>195</v>
      </c>
      <c r="E131" s="176"/>
      <c r="F131" s="148">
        <f>SUM(F132)</f>
        <v>12000</v>
      </c>
      <c r="G131" s="149" t="s">
        <v>142</v>
      </c>
      <c r="H131" s="150">
        <v>8308317</v>
      </c>
      <c r="I131" s="190"/>
      <c r="K131" s="143"/>
    </row>
    <row r="132" spans="1:11" s="227" customFormat="1" ht="12.75" customHeight="1" x14ac:dyDescent="0.25">
      <c r="A132" s="120"/>
      <c r="B132" s="153"/>
      <c r="C132" s="128"/>
      <c r="D132" s="80" t="s">
        <v>182</v>
      </c>
      <c r="E132" s="182"/>
      <c r="F132" s="229">
        <f>SUM(F133:F133)</f>
        <v>12000</v>
      </c>
      <c r="G132" s="230" t="s">
        <v>142</v>
      </c>
      <c r="H132" s="194">
        <v>8113986</v>
      </c>
      <c r="I132" s="190"/>
      <c r="K132" s="143"/>
    </row>
    <row r="133" spans="1:11" s="227" customFormat="1" ht="12.75" customHeight="1" x14ac:dyDescent="0.25">
      <c r="A133" s="120"/>
      <c r="B133" s="153"/>
      <c r="C133" s="158">
        <v>4010</v>
      </c>
      <c r="D133" s="159" t="s">
        <v>184</v>
      </c>
      <c r="E133" s="183"/>
      <c r="F133" s="192">
        <v>12000</v>
      </c>
      <c r="G133" s="173" t="s">
        <v>142</v>
      </c>
      <c r="H133" s="156">
        <v>5716453</v>
      </c>
      <c r="I133" s="190"/>
      <c r="K133" s="143"/>
    </row>
    <row r="134" spans="1:11" s="227" customFormat="1" ht="12.75" customHeight="1" x14ac:dyDescent="0.25">
      <c r="A134" s="116"/>
      <c r="B134" s="153">
        <v>80195</v>
      </c>
      <c r="C134" s="128"/>
      <c r="D134" s="146" t="s">
        <v>173</v>
      </c>
      <c r="E134" s="176"/>
      <c r="F134" s="149" t="s">
        <v>142</v>
      </c>
      <c r="G134" s="148">
        <f>SUM(G135)</f>
        <v>374000</v>
      </c>
      <c r="H134" s="150">
        <v>17763417</v>
      </c>
      <c r="I134" s="190"/>
      <c r="K134" s="143"/>
    </row>
    <row r="135" spans="1:11" s="227" customFormat="1" ht="12.75" customHeight="1" x14ac:dyDescent="0.25">
      <c r="A135" s="116"/>
      <c r="B135" s="153"/>
      <c r="C135" s="128"/>
      <c r="D135" s="80" t="s">
        <v>181</v>
      </c>
      <c r="E135" s="182"/>
      <c r="F135" s="230" t="s">
        <v>142</v>
      </c>
      <c r="G135" s="229">
        <f>SUM(G136:G136)</f>
        <v>374000</v>
      </c>
      <c r="H135" s="228">
        <v>643872</v>
      </c>
      <c r="I135" s="190"/>
      <c r="K135" s="143"/>
    </row>
    <row r="136" spans="1:11" s="227" customFormat="1" ht="12.75" customHeight="1" x14ac:dyDescent="0.25">
      <c r="A136" s="116"/>
      <c r="B136" s="153"/>
      <c r="C136" s="158">
        <v>4010</v>
      </c>
      <c r="D136" s="159" t="s">
        <v>184</v>
      </c>
      <c r="E136" s="183"/>
      <c r="F136" s="173" t="s">
        <v>142</v>
      </c>
      <c r="G136" s="156">
        <v>374000</v>
      </c>
      <c r="H136" s="156">
        <v>113872</v>
      </c>
      <c r="I136" s="190"/>
      <c r="K136" s="143"/>
    </row>
    <row r="137" spans="1:11" s="227" customFormat="1" ht="12.75" customHeight="1" thickBot="1" x14ac:dyDescent="0.3">
      <c r="A137" s="138" t="s">
        <v>197</v>
      </c>
      <c r="B137" s="137"/>
      <c r="C137" s="138"/>
      <c r="D137" s="139" t="s">
        <v>198</v>
      </c>
      <c r="E137" s="140"/>
      <c r="F137" s="141">
        <f>SUM(F138)</f>
        <v>183629</v>
      </c>
      <c r="G137" s="136" t="s">
        <v>142</v>
      </c>
      <c r="H137" s="135">
        <v>61901504</v>
      </c>
      <c r="I137" s="142"/>
      <c r="K137" s="143"/>
    </row>
    <row r="138" spans="1:11" s="227" customFormat="1" ht="12.75" customHeight="1" thickTop="1" x14ac:dyDescent="0.25">
      <c r="A138" s="138"/>
      <c r="B138" s="153">
        <v>85230</v>
      </c>
      <c r="C138" s="158"/>
      <c r="D138" s="146" t="s">
        <v>218</v>
      </c>
      <c r="E138" s="176"/>
      <c r="F138" s="150">
        <f>SUM(F139)</f>
        <v>183629</v>
      </c>
      <c r="G138" s="149" t="s">
        <v>142</v>
      </c>
      <c r="H138" s="171">
        <v>6683095</v>
      </c>
      <c r="I138" s="142"/>
      <c r="K138" s="143"/>
    </row>
    <row r="139" spans="1:11" s="227" customFormat="1" ht="12.75" customHeight="1" x14ac:dyDescent="0.25">
      <c r="A139" s="138"/>
      <c r="B139" s="137"/>
      <c r="C139" s="128"/>
      <c r="D139" s="80" t="s">
        <v>196</v>
      </c>
      <c r="E139" s="182"/>
      <c r="F139" s="229">
        <f>SUM(F140:F141)</f>
        <v>183629</v>
      </c>
      <c r="G139" s="230" t="s">
        <v>142</v>
      </c>
      <c r="H139" s="232">
        <v>6681399</v>
      </c>
      <c r="I139" s="142"/>
      <c r="K139" s="143"/>
    </row>
    <row r="140" spans="1:11" s="227" customFormat="1" ht="12.75" customHeight="1" x14ac:dyDescent="0.25">
      <c r="A140" s="138"/>
      <c r="B140" s="137"/>
      <c r="C140" s="158">
        <v>3110</v>
      </c>
      <c r="D140" s="159" t="s">
        <v>211</v>
      </c>
      <c r="E140" s="183"/>
      <c r="F140" s="156">
        <v>98941</v>
      </c>
      <c r="G140" s="173" t="s">
        <v>142</v>
      </c>
      <c r="H140" s="167">
        <v>3600000</v>
      </c>
      <c r="I140" s="142"/>
      <c r="K140" s="143"/>
    </row>
    <row r="141" spans="1:11" s="227" customFormat="1" ht="12.75" customHeight="1" x14ac:dyDescent="0.25">
      <c r="A141" s="138"/>
      <c r="B141" s="137"/>
      <c r="C141" s="158">
        <v>4300</v>
      </c>
      <c r="D141" s="159" t="s">
        <v>171</v>
      </c>
      <c r="E141" s="195"/>
      <c r="F141" s="157">
        <v>84688</v>
      </c>
      <c r="G141" s="155" t="s">
        <v>142</v>
      </c>
      <c r="H141" s="127">
        <v>3081399</v>
      </c>
      <c r="I141" s="142"/>
      <c r="K141" s="143"/>
    </row>
    <row r="142" spans="1:11" s="227" customFormat="1" ht="12.75" customHeight="1" thickBot="1" x14ac:dyDescent="0.3">
      <c r="A142" s="210">
        <v>853</v>
      </c>
      <c r="B142" s="210"/>
      <c r="C142" s="210"/>
      <c r="D142" s="211" t="s">
        <v>160</v>
      </c>
      <c r="E142" s="212"/>
      <c r="F142" s="165">
        <f>SUM(F143)</f>
        <v>2050</v>
      </c>
      <c r="G142" s="165">
        <f>SUM(G143)</f>
        <v>2050</v>
      </c>
      <c r="H142" s="165">
        <v>8231341</v>
      </c>
      <c r="I142" s="142"/>
      <c r="K142" s="143"/>
    </row>
    <row r="143" spans="1:11" s="227" customFormat="1" ht="12.75" customHeight="1" thickTop="1" x14ac:dyDescent="0.25">
      <c r="A143" s="138"/>
      <c r="B143" s="144">
        <v>85395</v>
      </c>
      <c r="C143" s="196"/>
      <c r="D143" s="197" t="s">
        <v>173</v>
      </c>
      <c r="E143" s="233"/>
      <c r="F143" s="171">
        <f>SUM(F145)</f>
        <v>2050</v>
      </c>
      <c r="G143" s="171">
        <f>SUM(G145)</f>
        <v>2050</v>
      </c>
      <c r="H143" s="171">
        <v>4557284</v>
      </c>
      <c r="I143" s="142"/>
      <c r="K143" s="143"/>
    </row>
    <row r="144" spans="1:11" s="227" customFormat="1" ht="12.75" customHeight="1" x14ac:dyDescent="0.25">
      <c r="A144" s="138"/>
      <c r="B144" s="137"/>
      <c r="C144" s="158"/>
      <c r="D144" s="159" t="s">
        <v>230</v>
      </c>
      <c r="E144" s="154"/>
      <c r="F144" s="155"/>
      <c r="G144" s="157"/>
      <c r="H144" s="127"/>
      <c r="I144" s="142"/>
      <c r="K144" s="143"/>
    </row>
    <row r="145" spans="1:11" s="227" customFormat="1" ht="12.75" customHeight="1" x14ac:dyDescent="0.25">
      <c r="A145" s="138"/>
      <c r="B145" s="137"/>
      <c r="C145" s="145"/>
      <c r="D145" s="224" t="s">
        <v>231</v>
      </c>
      <c r="E145" s="221"/>
      <c r="F145" s="194">
        <f>SUM(F146:F147)</f>
        <v>2050</v>
      </c>
      <c r="G145" s="194">
        <f>SUM(G146:G147)</f>
        <v>2050</v>
      </c>
      <c r="H145" s="223">
        <v>359895</v>
      </c>
      <c r="I145" s="142"/>
      <c r="K145" s="143"/>
    </row>
    <row r="146" spans="1:11" s="227" customFormat="1" ht="12.75" customHeight="1" x14ac:dyDescent="0.25">
      <c r="A146" s="138"/>
      <c r="B146" s="137"/>
      <c r="C146" s="188">
        <v>4170</v>
      </c>
      <c r="D146" s="189" t="s">
        <v>177</v>
      </c>
      <c r="E146" s="154"/>
      <c r="F146" s="173" t="s">
        <v>142</v>
      </c>
      <c r="G146" s="156">
        <v>2050</v>
      </c>
      <c r="H146" s="167">
        <v>11522</v>
      </c>
      <c r="I146" s="142"/>
      <c r="K146" s="143"/>
    </row>
    <row r="147" spans="1:11" s="227" customFormat="1" ht="12.75" customHeight="1" x14ac:dyDescent="0.25">
      <c r="A147" s="138"/>
      <c r="B147" s="137"/>
      <c r="C147" s="158">
        <v>4440</v>
      </c>
      <c r="D147" s="159" t="s">
        <v>189</v>
      </c>
      <c r="E147" s="154"/>
      <c r="F147" s="156">
        <v>2050</v>
      </c>
      <c r="G147" s="173" t="s">
        <v>142</v>
      </c>
      <c r="H147" s="167">
        <v>6919</v>
      </c>
      <c r="I147" s="142"/>
      <c r="K147" s="143"/>
    </row>
    <row r="148" spans="1:11" s="227" customFormat="1" ht="12.75" customHeight="1" thickBot="1" x14ac:dyDescent="0.3">
      <c r="A148" s="137">
        <v>854</v>
      </c>
      <c r="B148" s="137"/>
      <c r="C148" s="138"/>
      <c r="D148" s="139" t="s">
        <v>147</v>
      </c>
      <c r="E148" s="140"/>
      <c r="F148" s="135">
        <f>SUM(F150,F153,F157)</f>
        <v>22000</v>
      </c>
      <c r="G148" s="135">
        <f>SUM(G150,G153,G157)</f>
        <v>22000</v>
      </c>
      <c r="H148" s="135">
        <v>19711773</v>
      </c>
      <c r="I148" s="142"/>
      <c r="K148" s="143"/>
    </row>
    <row r="149" spans="1:11" s="227" customFormat="1" ht="12.75" customHeight="1" thickTop="1" x14ac:dyDescent="0.25">
      <c r="A149" s="173"/>
      <c r="B149" s="158">
        <v>85406</v>
      </c>
      <c r="C149" s="158"/>
      <c r="D149" s="159" t="s">
        <v>203</v>
      </c>
      <c r="E149" s="99"/>
      <c r="F149" s="173"/>
      <c r="G149" s="156"/>
      <c r="H149" s="167"/>
      <c r="I149" s="190"/>
      <c r="K149" s="143"/>
    </row>
    <row r="150" spans="1:11" s="227" customFormat="1" ht="12.75" customHeight="1" x14ac:dyDescent="0.25">
      <c r="A150" s="173"/>
      <c r="B150" s="158"/>
      <c r="C150" s="128"/>
      <c r="D150" s="191" t="s">
        <v>204</v>
      </c>
      <c r="E150" s="176"/>
      <c r="F150" s="148">
        <f>SUM(F151)</f>
        <v>10000</v>
      </c>
      <c r="G150" s="149" t="s">
        <v>142</v>
      </c>
      <c r="H150" s="150">
        <v>3696730</v>
      </c>
      <c r="I150" s="190"/>
      <c r="K150" s="143"/>
    </row>
    <row r="151" spans="1:11" s="227" customFormat="1" ht="12.75" customHeight="1" x14ac:dyDescent="0.25">
      <c r="A151" s="173"/>
      <c r="B151" s="137"/>
      <c r="C151" s="128"/>
      <c r="D151" s="80" t="s">
        <v>182</v>
      </c>
      <c r="E151" s="182"/>
      <c r="F151" s="229">
        <f>SUM(F152)</f>
        <v>10000</v>
      </c>
      <c r="G151" s="230" t="s">
        <v>142</v>
      </c>
      <c r="H151" s="228">
        <v>3581996</v>
      </c>
      <c r="I151" s="190"/>
      <c r="K151" s="143"/>
    </row>
    <row r="152" spans="1:11" s="227" customFormat="1" ht="12.75" customHeight="1" x14ac:dyDescent="0.25">
      <c r="A152" s="173"/>
      <c r="B152" s="137"/>
      <c r="C152" s="158">
        <v>4010</v>
      </c>
      <c r="D152" s="159" t="s">
        <v>184</v>
      </c>
      <c r="E152" s="199"/>
      <c r="F152" s="156">
        <v>10000</v>
      </c>
      <c r="G152" s="173" t="s">
        <v>142</v>
      </c>
      <c r="H152" s="156">
        <v>2520435</v>
      </c>
      <c r="I152" s="190"/>
      <c r="K152" s="143"/>
    </row>
    <row r="153" spans="1:11" s="227" customFormat="1" ht="12.75" customHeight="1" x14ac:dyDescent="0.25">
      <c r="A153" s="173"/>
      <c r="B153" s="153">
        <v>85410</v>
      </c>
      <c r="C153" s="128"/>
      <c r="D153" s="191" t="s">
        <v>6</v>
      </c>
      <c r="E153" s="176"/>
      <c r="F153" s="148">
        <f>SUM(F154)</f>
        <v>6000</v>
      </c>
      <c r="G153" s="148">
        <f>SUM(G154)</f>
        <v>22000</v>
      </c>
      <c r="H153" s="150">
        <v>3076702</v>
      </c>
      <c r="I153" s="190"/>
      <c r="K153" s="143"/>
    </row>
    <row r="154" spans="1:11" s="227" customFormat="1" ht="12.75" customHeight="1" x14ac:dyDescent="0.25">
      <c r="A154" s="173"/>
      <c r="B154" s="153"/>
      <c r="C154" s="128"/>
      <c r="D154" s="80" t="s">
        <v>182</v>
      </c>
      <c r="E154" s="182"/>
      <c r="F154" s="229">
        <f>SUM(F155:F156)</f>
        <v>6000</v>
      </c>
      <c r="G154" s="229">
        <f>SUM(G155:G156)</f>
        <v>22000</v>
      </c>
      <c r="H154" s="228">
        <v>2204400</v>
      </c>
      <c r="I154" s="190"/>
      <c r="K154" s="143"/>
    </row>
    <row r="155" spans="1:11" s="227" customFormat="1" ht="12.75" customHeight="1" x14ac:dyDescent="0.25">
      <c r="A155" s="173"/>
      <c r="B155" s="153"/>
      <c r="C155" s="158">
        <v>4010</v>
      </c>
      <c r="D155" s="159" t="s">
        <v>184</v>
      </c>
      <c r="E155" s="199"/>
      <c r="F155" s="156">
        <v>6000</v>
      </c>
      <c r="G155" s="173" t="s">
        <v>142</v>
      </c>
      <c r="H155" s="156">
        <v>1280907</v>
      </c>
      <c r="I155" s="190"/>
      <c r="K155" s="143"/>
    </row>
    <row r="156" spans="1:11" s="227" customFormat="1" ht="12.75" customHeight="1" x14ac:dyDescent="0.25">
      <c r="A156" s="173"/>
      <c r="B156" s="153"/>
      <c r="C156" s="158">
        <v>4270</v>
      </c>
      <c r="D156" s="159" t="s">
        <v>170</v>
      </c>
      <c r="E156" s="199"/>
      <c r="F156" s="173" t="s">
        <v>142</v>
      </c>
      <c r="G156" s="156">
        <v>22000</v>
      </c>
      <c r="H156" s="156">
        <v>184400</v>
      </c>
      <c r="I156" s="190"/>
      <c r="K156" s="143"/>
    </row>
    <row r="157" spans="1:11" s="227" customFormat="1" ht="12.75" customHeight="1" x14ac:dyDescent="0.25">
      <c r="A157" s="173"/>
      <c r="B157" s="153">
        <v>85420</v>
      </c>
      <c r="C157" s="158"/>
      <c r="D157" s="191" t="s">
        <v>129</v>
      </c>
      <c r="E157" s="178"/>
      <c r="F157" s="150">
        <f>SUM(F158)</f>
        <v>6000</v>
      </c>
      <c r="G157" s="149" t="s">
        <v>142</v>
      </c>
      <c r="H157" s="150">
        <v>4498674</v>
      </c>
      <c r="I157" s="190"/>
      <c r="K157" s="143"/>
    </row>
    <row r="158" spans="1:11" s="227" customFormat="1" ht="12.75" customHeight="1" x14ac:dyDescent="0.25">
      <c r="A158" s="173"/>
      <c r="B158" s="153"/>
      <c r="C158" s="128"/>
      <c r="D158" s="80" t="s">
        <v>182</v>
      </c>
      <c r="E158" s="234"/>
      <c r="F158" s="235">
        <f>SUM(F159:F159)</f>
        <v>6000</v>
      </c>
      <c r="G158" s="230" t="s">
        <v>142</v>
      </c>
      <c r="H158" s="232">
        <v>4498674</v>
      </c>
      <c r="I158" s="190"/>
      <c r="K158" s="143"/>
    </row>
    <row r="159" spans="1:11" s="227" customFormat="1" ht="12.75" customHeight="1" x14ac:dyDescent="0.25">
      <c r="A159" s="173"/>
      <c r="B159" s="153"/>
      <c r="C159" s="158">
        <v>4010</v>
      </c>
      <c r="D159" s="159" t="s">
        <v>184</v>
      </c>
      <c r="E159" s="236"/>
      <c r="F159" s="156">
        <v>6000</v>
      </c>
      <c r="G159" s="173" t="s">
        <v>142</v>
      </c>
      <c r="H159" s="167">
        <v>2575123</v>
      </c>
      <c r="I159" s="190"/>
      <c r="K159" s="143"/>
    </row>
    <row r="160" spans="1:11" s="227" customFormat="1" ht="12.75" customHeight="1" thickBot="1" x14ac:dyDescent="0.3">
      <c r="A160" s="174">
        <v>926</v>
      </c>
      <c r="B160" s="137"/>
      <c r="C160" s="138"/>
      <c r="D160" s="139" t="s">
        <v>205</v>
      </c>
      <c r="E160" s="226"/>
      <c r="F160" s="135">
        <f>SUM(F161,F166)</f>
        <v>76000</v>
      </c>
      <c r="G160" s="135">
        <f>SUM(G161,G166)</f>
        <v>76000</v>
      </c>
      <c r="H160" s="135">
        <v>27205764</v>
      </c>
      <c r="I160" s="190"/>
      <c r="K160" s="143"/>
    </row>
    <row r="161" spans="1:11" s="227" customFormat="1" ht="12.75" customHeight="1" thickTop="1" x14ac:dyDescent="0.25">
      <c r="A161" s="138"/>
      <c r="B161" s="153">
        <v>92605</v>
      </c>
      <c r="C161" s="128"/>
      <c r="D161" s="146" t="s">
        <v>50</v>
      </c>
      <c r="E161" s="176"/>
      <c r="F161" s="149" t="s">
        <v>142</v>
      </c>
      <c r="G161" s="148">
        <f>SUM(G162)</f>
        <v>76000</v>
      </c>
      <c r="H161" s="150">
        <v>1724000</v>
      </c>
      <c r="I161" s="190"/>
      <c r="K161" s="143"/>
    </row>
    <row r="162" spans="1:11" s="227" customFormat="1" ht="12.75" customHeight="1" x14ac:dyDescent="0.25">
      <c r="A162" s="138"/>
      <c r="B162" s="153"/>
      <c r="C162" s="128"/>
      <c r="D162" s="80" t="s">
        <v>232</v>
      </c>
      <c r="E162" s="182"/>
      <c r="F162" s="230" t="s">
        <v>142</v>
      </c>
      <c r="G162" s="229">
        <f>SUM(G165)</f>
        <v>76000</v>
      </c>
      <c r="H162" s="228">
        <v>1724000</v>
      </c>
      <c r="I162" s="190"/>
      <c r="K162" s="143"/>
    </row>
    <row r="163" spans="1:11" s="227" customFormat="1" ht="12.75" customHeight="1" x14ac:dyDescent="0.25">
      <c r="A163" s="138"/>
      <c r="B163" s="153"/>
      <c r="C163" s="145" t="s">
        <v>233</v>
      </c>
      <c r="D163" s="179" t="s">
        <v>234</v>
      </c>
      <c r="E163" s="185"/>
      <c r="F163" s="156"/>
      <c r="G163" s="156"/>
      <c r="H163" s="167"/>
      <c r="I163" s="190"/>
      <c r="K163" s="143"/>
    </row>
    <row r="164" spans="1:11" s="227" customFormat="1" ht="12.75" customHeight="1" x14ac:dyDescent="0.25">
      <c r="A164" s="138"/>
      <c r="B164" s="153"/>
      <c r="C164" s="145"/>
      <c r="D164" s="179" t="s">
        <v>235</v>
      </c>
      <c r="E164" s="185"/>
      <c r="F164" s="156"/>
      <c r="G164" s="156"/>
      <c r="H164" s="167"/>
      <c r="I164" s="190"/>
      <c r="K164" s="143"/>
    </row>
    <row r="165" spans="1:11" s="227" customFormat="1" ht="12.75" customHeight="1" x14ac:dyDescent="0.25">
      <c r="A165" s="198"/>
      <c r="B165" s="175"/>
      <c r="C165" s="213"/>
      <c r="D165" s="180" t="s">
        <v>236</v>
      </c>
      <c r="E165" s="176"/>
      <c r="F165" s="170" t="s">
        <v>142</v>
      </c>
      <c r="G165" s="172">
        <v>76000</v>
      </c>
      <c r="H165" s="171">
        <v>1724000</v>
      </c>
      <c r="I165" s="190"/>
      <c r="K165" s="143"/>
    </row>
    <row r="166" spans="1:11" s="227" customFormat="1" ht="12.75" customHeight="1" x14ac:dyDescent="0.25">
      <c r="A166" s="138"/>
      <c r="B166" s="153">
        <v>92695</v>
      </c>
      <c r="C166" s="128"/>
      <c r="D166" s="146" t="s">
        <v>173</v>
      </c>
      <c r="E166" s="176"/>
      <c r="F166" s="148">
        <f>SUM(F167)</f>
        <v>76000</v>
      </c>
      <c r="G166" s="149" t="s">
        <v>142</v>
      </c>
      <c r="H166" s="150">
        <v>2127932</v>
      </c>
      <c r="I166" s="190"/>
      <c r="K166" s="143"/>
    </row>
    <row r="167" spans="1:11" s="227" customFormat="1" ht="12.75" customHeight="1" x14ac:dyDescent="0.25">
      <c r="A167" s="138"/>
      <c r="B167" s="153"/>
      <c r="C167" s="128"/>
      <c r="D167" s="80" t="s">
        <v>232</v>
      </c>
      <c r="E167" s="182"/>
      <c r="F167" s="229">
        <f>SUM(F168)</f>
        <v>76000</v>
      </c>
      <c r="G167" s="230" t="s">
        <v>142</v>
      </c>
      <c r="H167" s="228">
        <v>575030</v>
      </c>
      <c r="I167" s="190"/>
      <c r="K167" s="143"/>
    </row>
    <row r="168" spans="1:11" s="227" customFormat="1" ht="12.75" customHeight="1" x14ac:dyDescent="0.25">
      <c r="A168" s="138"/>
      <c r="B168" s="153"/>
      <c r="C168" s="158">
        <v>3250</v>
      </c>
      <c r="D168" s="159" t="s">
        <v>237</v>
      </c>
      <c r="E168" s="183"/>
      <c r="F168" s="156">
        <v>76000</v>
      </c>
      <c r="G168" s="173" t="s">
        <v>142</v>
      </c>
      <c r="H168" s="167">
        <v>282000</v>
      </c>
      <c r="I168" s="190"/>
      <c r="K168" s="143"/>
    </row>
    <row r="169" spans="1:11" s="227" customFormat="1" ht="23.25" customHeight="1" thickBot="1" x14ac:dyDescent="0.3">
      <c r="A169" s="127"/>
      <c r="B169" s="127"/>
      <c r="C169" s="128"/>
      <c r="D169" s="133" t="s">
        <v>206</v>
      </c>
      <c r="E169" s="134"/>
      <c r="F169" s="135">
        <f>SUM(F170,F179,F191)</f>
        <v>39466</v>
      </c>
      <c r="G169" s="135">
        <f>SUM(G170,G179,G191)</f>
        <v>26340</v>
      </c>
      <c r="H169" s="135">
        <v>128796884</v>
      </c>
      <c r="I169" s="142"/>
      <c r="K169" s="143"/>
    </row>
    <row r="170" spans="1:11" s="227" customFormat="1" ht="23.45" customHeight="1" thickTop="1" thickBot="1" x14ac:dyDescent="0.3">
      <c r="A170" s="174">
        <v>750</v>
      </c>
      <c r="B170" s="137"/>
      <c r="C170" s="138"/>
      <c r="D170" s="139" t="s">
        <v>149</v>
      </c>
      <c r="E170" s="140"/>
      <c r="F170" s="141">
        <f>SUM(F171)</f>
        <v>26340</v>
      </c>
      <c r="G170" s="141">
        <f>SUM(G171)</f>
        <v>26340</v>
      </c>
      <c r="H170" s="135">
        <v>1730087</v>
      </c>
      <c r="I170" s="142"/>
      <c r="K170" s="143"/>
    </row>
    <row r="171" spans="1:11" s="227" customFormat="1" ht="12.75" customHeight="1" thickTop="1" x14ac:dyDescent="0.25">
      <c r="A171" s="120"/>
      <c r="B171" s="153">
        <v>75056</v>
      </c>
      <c r="C171" s="128"/>
      <c r="D171" s="146" t="s">
        <v>238</v>
      </c>
      <c r="E171" s="176"/>
      <c r="F171" s="172">
        <f>SUM(F172)</f>
        <v>26340</v>
      </c>
      <c r="G171" s="172">
        <f>SUM(G172)</f>
        <v>26340</v>
      </c>
      <c r="H171" s="150">
        <v>27056</v>
      </c>
      <c r="I171" s="142"/>
      <c r="K171" s="143"/>
    </row>
    <row r="172" spans="1:11" s="227" customFormat="1" ht="12.75" customHeight="1" x14ac:dyDescent="0.25">
      <c r="A172" s="127"/>
      <c r="B172" s="127"/>
      <c r="C172" s="128"/>
      <c r="D172" s="80" t="s">
        <v>207</v>
      </c>
      <c r="E172" s="182"/>
      <c r="F172" s="229">
        <f>SUM(F173:F178)</f>
        <v>26340</v>
      </c>
      <c r="G172" s="229">
        <f>SUM(G173:G178)</f>
        <v>26340</v>
      </c>
      <c r="H172" s="228">
        <v>27056</v>
      </c>
      <c r="I172" s="142"/>
      <c r="K172" s="143"/>
    </row>
    <row r="173" spans="1:11" s="227" customFormat="1" ht="12.75" customHeight="1" x14ac:dyDescent="0.25">
      <c r="A173" s="127"/>
      <c r="B173" s="127"/>
      <c r="C173" s="158">
        <v>3020</v>
      </c>
      <c r="D173" s="189" t="s">
        <v>183</v>
      </c>
      <c r="E173" s="185"/>
      <c r="F173" s="156">
        <v>10340</v>
      </c>
      <c r="G173" s="173" t="s">
        <v>142</v>
      </c>
      <c r="H173" s="167">
        <v>10340</v>
      </c>
      <c r="I173" s="142"/>
      <c r="K173" s="143"/>
    </row>
    <row r="174" spans="1:11" s="227" customFormat="1" ht="12.75" customHeight="1" x14ac:dyDescent="0.25">
      <c r="A174" s="127"/>
      <c r="B174" s="127"/>
      <c r="C174" s="158">
        <v>3040</v>
      </c>
      <c r="D174" s="189" t="s">
        <v>239</v>
      </c>
      <c r="E174" s="185"/>
      <c r="F174" s="156"/>
      <c r="G174" s="173"/>
      <c r="H174" s="167"/>
      <c r="I174" s="142"/>
      <c r="K174" s="143"/>
    </row>
    <row r="175" spans="1:11" s="227" customFormat="1" ht="12.75" customHeight="1" x14ac:dyDescent="0.25">
      <c r="A175" s="127"/>
      <c r="B175" s="127"/>
      <c r="C175" s="158"/>
      <c r="D175" s="189" t="s">
        <v>240</v>
      </c>
      <c r="E175" s="185"/>
      <c r="F175" s="156">
        <v>16000</v>
      </c>
      <c r="G175" s="173" t="s">
        <v>142</v>
      </c>
      <c r="H175" s="167">
        <v>16000</v>
      </c>
      <c r="I175" s="142"/>
      <c r="K175" s="143"/>
    </row>
    <row r="176" spans="1:11" s="227" customFormat="1" ht="12.75" customHeight="1" x14ac:dyDescent="0.25">
      <c r="A176" s="127"/>
      <c r="B176" s="127"/>
      <c r="C176" s="158">
        <v>4010</v>
      </c>
      <c r="D176" s="159" t="s">
        <v>184</v>
      </c>
      <c r="E176" s="185"/>
      <c r="F176" s="173" t="s">
        <v>142</v>
      </c>
      <c r="G176" s="156">
        <v>22040</v>
      </c>
      <c r="H176" s="173" t="s">
        <v>142</v>
      </c>
      <c r="I176" s="142"/>
      <c r="K176" s="143"/>
    </row>
    <row r="177" spans="1:11" s="227" customFormat="1" ht="12.75" customHeight="1" x14ac:dyDescent="0.25">
      <c r="A177" s="127"/>
      <c r="B177" s="127"/>
      <c r="C177" s="158">
        <v>4110</v>
      </c>
      <c r="D177" s="159" t="s">
        <v>185</v>
      </c>
      <c r="E177" s="154"/>
      <c r="F177" s="173" t="s">
        <v>142</v>
      </c>
      <c r="G177" s="156">
        <v>3770</v>
      </c>
      <c r="H177" s="173" t="s">
        <v>142</v>
      </c>
      <c r="I177" s="142"/>
      <c r="K177" s="143"/>
    </row>
    <row r="178" spans="1:11" s="227" customFormat="1" ht="12.75" customHeight="1" x14ac:dyDescent="0.25">
      <c r="A178" s="127"/>
      <c r="B178" s="127"/>
      <c r="C178" s="158">
        <v>4120</v>
      </c>
      <c r="D178" s="159" t="s">
        <v>174</v>
      </c>
      <c r="E178" s="140"/>
      <c r="F178" s="173" t="s">
        <v>142</v>
      </c>
      <c r="G178" s="156">
        <v>530</v>
      </c>
      <c r="H178" s="173" t="s">
        <v>142</v>
      </c>
      <c r="I178" s="142"/>
      <c r="K178" s="143"/>
    </row>
    <row r="179" spans="1:11" s="227" customFormat="1" ht="12.75" customHeight="1" thickBot="1" x14ac:dyDescent="0.3">
      <c r="A179" s="120">
        <v>801</v>
      </c>
      <c r="B179" s="137"/>
      <c r="C179" s="138"/>
      <c r="D179" s="139" t="s">
        <v>143</v>
      </c>
      <c r="E179" s="140"/>
      <c r="F179" s="141">
        <f>SUM(F182)</f>
        <v>6139</v>
      </c>
      <c r="G179" s="136" t="s">
        <v>142</v>
      </c>
      <c r="H179" s="135">
        <v>803734</v>
      </c>
      <c r="I179" s="142"/>
      <c r="K179" s="143"/>
    </row>
    <row r="180" spans="1:11" s="227" customFormat="1" ht="12.75" customHeight="1" thickTop="1" x14ac:dyDescent="0.25">
      <c r="A180" s="120"/>
      <c r="B180" s="153">
        <v>80153</v>
      </c>
      <c r="C180" s="145"/>
      <c r="D180" s="184" t="s">
        <v>208</v>
      </c>
      <c r="E180" s="237"/>
      <c r="F180" s="156"/>
      <c r="G180" s="173"/>
      <c r="H180" s="167"/>
      <c r="I180" s="142"/>
      <c r="K180" s="143"/>
    </row>
    <row r="181" spans="1:11" s="227" customFormat="1" ht="12.75" customHeight="1" x14ac:dyDescent="0.25">
      <c r="A181" s="120"/>
      <c r="B181" s="153"/>
      <c r="C181" s="145"/>
      <c r="D181" s="184" t="s">
        <v>209</v>
      </c>
      <c r="E181" s="237"/>
      <c r="F181" s="156"/>
      <c r="G181" s="173"/>
      <c r="H181" s="167"/>
      <c r="I181" s="142"/>
      <c r="K181" s="143"/>
    </row>
    <row r="182" spans="1:11" s="227" customFormat="1" ht="12.75" customHeight="1" x14ac:dyDescent="0.25">
      <c r="A182" s="120"/>
      <c r="B182" s="153"/>
      <c r="C182" s="128"/>
      <c r="D182" s="146" t="s">
        <v>210</v>
      </c>
      <c r="E182" s="176"/>
      <c r="F182" s="172">
        <f>SUM(F183,F189)</f>
        <v>6139</v>
      </c>
      <c r="G182" s="149" t="s">
        <v>142</v>
      </c>
      <c r="H182" s="150">
        <v>803734</v>
      </c>
      <c r="I182" s="142"/>
      <c r="K182" s="143"/>
    </row>
    <row r="183" spans="1:11" s="227" customFormat="1" ht="12.75" customHeight="1" x14ac:dyDescent="0.25">
      <c r="A183" s="137"/>
      <c r="B183" s="158"/>
      <c r="C183" s="128"/>
      <c r="D183" s="80" t="s">
        <v>202</v>
      </c>
      <c r="E183" s="182"/>
      <c r="F183" s="229">
        <f>SUM(F187:F188)</f>
        <v>3255</v>
      </c>
      <c r="G183" s="230" t="s">
        <v>142</v>
      </c>
      <c r="H183" s="228">
        <v>86352</v>
      </c>
      <c r="I183" s="142"/>
      <c r="K183" s="143"/>
    </row>
    <row r="184" spans="1:11" s="227" customFormat="1" ht="12.75" customHeight="1" x14ac:dyDescent="0.25">
      <c r="A184" s="137"/>
      <c r="B184" s="158"/>
      <c r="C184" s="158">
        <v>2830</v>
      </c>
      <c r="D184" s="159" t="s">
        <v>234</v>
      </c>
      <c r="E184" s="183"/>
      <c r="F184" s="173"/>
      <c r="G184" s="173"/>
      <c r="H184" s="127"/>
      <c r="I184" s="142"/>
      <c r="K184" s="143"/>
    </row>
    <row r="185" spans="1:11" s="227" customFormat="1" ht="12.75" customHeight="1" x14ac:dyDescent="0.25">
      <c r="A185" s="137"/>
      <c r="B185" s="158"/>
      <c r="C185" s="158"/>
      <c r="D185" s="159" t="s">
        <v>241</v>
      </c>
      <c r="E185" s="183"/>
      <c r="F185" s="173"/>
      <c r="G185" s="173"/>
      <c r="H185" s="127"/>
      <c r="I185" s="142"/>
      <c r="K185" s="143"/>
    </row>
    <row r="186" spans="1:11" s="227" customFormat="1" ht="12.75" customHeight="1" x14ac:dyDescent="0.25">
      <c r="A186" s="137"/>
      <c r="B186" s="158"/>
      <c r="C186" s="158"/>
      <c r="D186" s="159" t="s">
        <v>242</v>
      </c>
      <c r="E186" s="183"/>
      <c r="F186" s="173"/>
      <c r="G186" s="173"/>
      <c r="H186" s="127"/>
      <c r="I186" s="142"/>
      <c r="K186" s="143"/>
    </row>
    <row r="187" spans="1:11" s="227" customFormat="1" ht="12.75" customHeight="1" x14ac:dyDescent="0.25">
      <c r="A187" s="137"/>
      <c r="B187" s="158"/>
      <c r="C187" s="158"/>
      <c r="D187" s="159" t="s">
        <v>243</v>
      </c>
      <c r="E187" s="193"/>
      <c r="F187" s="156">
        <v>3192</v>
      </c>
      <c r="G187" s="173" t="s">
        <v>142</v>
      </c>
      <c r="H187" s="156">
        <v>85572</v>
      </c>
      <c r="I187" s="142"/>
      <c r="K187" s="143"/>
    </row>
    <row r="188" spans="1:11" s="227" customFormat="1" ht="12.75" customHeight="1" x14ac:dyDescent="0.25">
      <c r="A188" s="137"/>
      <c r="B188" s="158"/>
      <c r="C188" s="145" t="s">
        <v>175</v>
      </c>
      <c r="D188" s="184" t="s">
        <v>176</v>
      </c>
      <c r="E188" s="193"/>
      <c r="F188" s="156">
        <v>63</v>
      </c>
      <c r="G188" s="173" t="s">
        <v>142</v>
      </c>
      <c r="H188" s="156">
        <v>780</v>
      </c>
      <c r="I188" s="142"/>
      <c r="K188" s="143"/>
    </row>
    <row r="189" spans="1:11" s="227" customFormat="1" ht="12.75" customHeight="1" x14ac:dyDescent="0.25">
      <c r="A189" s="137"/>
      <c r="B189" s="158"/>
      <c r="C189" s="128"/>
      <c r="D189" s="80" t="s">
        <v>182</v>
      </c>
      <c r="E189" s="182"/>
      <c r="F189" s="229">
        <f>SUM(F190:F190)</f>
        <v>2884</v>
      </c>
      <c r="G189" s="230" t="s">
        <v>142</v>
      </c>
      <c r="H189" s="228">
        <v>717382</v>
      </c>
      <c r="I189" s="142"/>
      <c r="K189" s="143"/>
    </row>
    <row r="190" spans="1:11" s="227" customFormat="1" ht="12.75" customHeight="1" x14ac:dyDescent="0.25">
      <c r="A190" s="137"/>
      <c r="B190" s="158"/>
      <c r="C190" s="158">
        <v>4240</v>
      </c>
      <c r="D190" s="159" t="s">
        <v>188</v>
      </c>
      <c r="E190" s="183"/>
      <c r="F190" s="156">
        <v>2884</v>
      </c>
      <c r="G190" s="173" t="s">
        <v>142</v>
      </c>
      <c r="H190" s="156">
        <v>710212</v>
      </c>
      <c r="I190" s="142"/>
      <c r="K190" s="143"/>
    </row>
    <row r="191" spans="1:11" s="227" customFormat="1" ht="12.75" customHeight="1" thickBot="1" x14ac:dyDescent="0.3">
      <c r="A191" s="138" t="s">
        <v>197</v>
      </c>
      <c r="B191" s="137"/>
      <c r="C191" s="138"/>
      <c r="D191" s="139" t="s">
        <v>198</v>
      </c>
      <c r="E191" s="140"/>
      <c r="F191" s="135">
        <f>SUM(F192,F197)</f>
        <v>6987</v>
      </c>
      <c r="G191" s="136" t="s">
        <v>142</v>
      </c>
      <c r="H191" s="135">
        <v>3175764</v>
      </c>
      <c r="I191" s="142"/>
      <c r="K191" s="143"/>
    </row>
    <row r="192" spans="1:11" s="227" customFormat="1" ht="12.75" customHeight="1" thickTop="1" x14ac:dyDescent="0.25">
      <c r="A192" s="138"/>
      <c r="B192" s="153">
        <v>85215</v>
      </c>
      <c r="C192" s="128"/>
      <c r="D192" s="191" t="s">
        <v>223</v>
      </c>
      <c r="E192" s="176"/>
      <c r="F192" s="148">
        <f>SUM(F193)</f>
        <v>4632</v>
      </c>
      <c r="G192" s="149" t="s">
        <v>142</v>
      </c>
      <c r="H192" s="171">
        <v>20410</v>
      </c>
      <c r="I192" s="142"/>
      <c r="K192" s="143"/>
    </row>
    <row r="193" spans="1:11" s="227" customFormat="1" ht="12.75" customHeight="1" x14ac:dyDescent="0.25">
      <c r="A193" s="138"/>
      <c r="B193" s="153"/>
      <c r="C193" s="128"/>
      <c r="D193" s="80" t="s">
        <v>196</v>
      </c>
      <c r="E193" s="182"/>
      <c r="F193" s="229">
        <f>SUM(F194:F196)</f>
        <v>4632</v>
      </c>
      <c r="G193" s="230" t="s">
        <v>142</v>
      </c>
      <c r="H193" s="232">
        <v>20410</v>
      </c>
      <c r="I193" s="142"/>
      <c r="K193" s="143"/>
    </row>
    <row r="194" spans="1:11" s="227" customFormat="1" ht="12.75" customHeight="1" x14ac:dyDescent="0.25">
      <c r="A194" s="138"/>
      <c r="B194" s="137"/>
      <c r="C194" s="158">
        <v>3110</v>
      </c>
      <c r="D194" s="159" t="s">
        <v>211</v>
      </c>
      <c r="E194" s="185"/>
      <c r="F194" s="156">
        <v>4540</v>
      </c>
      <c r="G194" s="173" t="s">
        <v>142</v>
      </c>
      <c r="H194" s="156">
        <v>20005</v>
      </c>
      <c r="I194" s="142"/>
      <c r="K194" s="143"/>
    </row>
    <row r="195" spans="1:11" s="227" customFormat="1" ht="12.75" customHeight="1" x14ac:dyDescent="0.25">
      <c r="A195" s="138"/>
      <c r="B195" s="137"/>
      <c r="C195" s="158">
        <v>4210</v>
      </c>
      <c r="D195" s="159" t="s">
        <v>176</v>
      </c>
      <c r="E195" s="185"/>
      <c r="F195" s="156">
        <v>37</v>
      </c>
      <c r="G195" s="173" t="s">
        <v>142</v>
      </c>
      <c r="H195" s="156">
        <v>162</v>
      </c>
      <c r="I195" s="142"/>
      <c r="K195" s="143"/>
    </row>
    <row r="196" spans="1:11" s="227" customFormat="1" ht="12.75" customHeight="1" x14ac:dyDescent="0.25">
      <c r="A196" s="138"/>
      <c r="B196" s="153"/>
      <c r="C196" s="144">
        <v>4300</v>
      </c>
      <c r="D196" s="184" t="s">
        <v>171</v>
      </c>
      <c r="E196" s="185"/>
      <c r="F196" s="156">
        <v>55</v>
      </c>
      <c r="G196" s="173" t="s">
        <v>142</v>
      </c>
      <c r="H196" s="156">
        <v>243</v>
      </c>
      <c r="I196" s="142"/>
      <c r="K196" s="143"/>
    </row>
    <row r="197" spans="1:11" s="227" customFormat="1" ht="12.75" customHeight="1" x14ac:dyDescent="0.25">
      <c r="A197" s="138"/>
      <c r="B197" s="153">
        <v>85219</v>
      </c>
      <c r="C197" s="158"/>
      <c r="D197" s="146" t="s">
        <v>200</v>
      </c>
      <c r="E197" s="176"/>
      <c r="F197" s="148">
        <f>SUM(F198)</f>
        <v>2355</v>
      </c>
      <c r="G197" s="149" t="s">
        <v>142</v>
      </c>
      <c r="H197" s="171">
        <v>16153</v>
      </c>
      <c r="I197" s="142"/>
      <c r="K197" s="143"/>
    </row>
    <row r="198" spans="1:11" s="227" customFormat="1" ht="12.75" customHeight="1" x14ac:dyDescent="0.25">
      <c r="A198" s="138"/>
      <c r="B198" s="153"/>
      <c r="C198" s="128"/>
      <c r="D198" s="80" t="s">
        <v>196</v>
      </c>
      <c r="E198" s="182"/>
      <c r="F198" s="229">
        <f>SUM(F199:F200)</f>
        <v>2355</v>
      </c>
      <c r="G198" s="230" t="s">
        <v>142</v>
      </c>
      <c r="H198" s="232">
        <v>16153</v>
      </c>
      <c r="I198" s="142"/>
      <c r="K198" s="143"/>
    </row>
    <row r="199" spans="1:11" s="227" customFormat="1" ht="12.75" customHeight="1" x14ac:dyDescent="0.25">
      <c r="A199" s="138"/>
      <c r="B199" s="137"/>
      <c r="C199" s="158">
        <v>3110</v>
      </c>
      <c r="D199" s="159" t="s">
        <v>211</v>
      </c>
      <c r="E199" s="185"/>
      <c r="F199" s="157">
        <v>2327</v>
      </c>
      <c r="G199" s="173" t="s">
        <v>142</v>
      </c>
      <c r="H199" s="157">
        <v>15920</v>
      </c>
      <c r="I199" s="142"/>
      <c r="K199" s="143"/>
    </row>
    <row r="200" spans="1:11" s="227" customFormat="1" ht="12.75" customHeight="1" x14ac:dyDescent="0.25">
      <c r="A200" s="138"/>
      <c r="B200" s="137"/>
      <c r="C200" s="187">
        <v>4210</v>
      </c>
      <c r="D200" s="184" t="s">
        <v>176</v>
      </c>
      <c r="E200" s="185"/>
      <c r="F200" s="157">
        <v>28</v>
      </c>
      <c r="G200" s="173" t="s">
        <v>142</v>
      </c>
      <c r="H200" s="157">
        <v>233</v>
      </c>
      <c r="I200" s="142"/>
      <c r="K200" s="143"/>
    </row>
    <row r="201" spans="1:11" s="227" customFormat="1" ht="21.75" customHeight="1" thickBot="1" x14ac:dyDescent="0.3">
      <c r="A201" s="173"/>
      <c r="B201" s="153"/>
      <c r="C201" s="158"/>
      <c r="D201" s="133" t="s">
        <v>212</v>
      </c>
      <c r="E201" s="134"/>
      <c r="F201" s="135">
        <f>SUM(F202,F207,F217,F225,F231)</f>
        <v>338151</v>
      </c>
      <c r="G201" s="135">
        <f>SUM(G202,G207,G217,G225,G231)</f>
        <v>3926</v>
      </c>
      <c r="H201" s="135">
        <v>18965770</v>
      </c>
      <c r="I201" s="142"/>
      <c r="K201" s="143"/>
    </row>
    <row r="202" spans="1:11" s="227" customFormat="1" ht="21.75" customHeight="1" thickTop="1" thickBot="1" x14ac:dyDescent="0.3">
      <c r="A202" s="137">
        <v>752</v>
      </c>
      <c r="B202" s="137"/>
      <c r="C202" s="138"/>
      <c r="D202" s="139" t="s">
        <v>224</v>
      </c>
      <c r="E202" s="140"/>
      <c r="F202" s="135">
        <f>SUM(F203)</f>
        <v>70000</v>
      </c>
      <c r="G202" s="136" t="s">
        <v>142</v>
      </c>
      <c r="H202" s="135">
        <v>177100</v>
      </c>
      <c r="I202" s="142"/>
      <c r="K202" s="143"/>
    </row>
    <row r="203" spans="1:11" s="227" customFormat="1" ht="12.75" customHeight="1" thickTop="1" x14ac:dyDescent="0.25">
      <c r="A203" s="137"/>
      <c r="B203" s="153">
        <v>75295</v>
      </c>
      <c r="C203" s="158"/>
      <c r="D203" s="146" t="s">
        <v>173</v>
      </c>
      <c r="E203" s="176"/>
      <c r="F203" s="150">
        <f>SUM(F204)</f>
        <v>70000</v>
      </c>
      <c r="G203" s="149" t="s">
        <v>142</v>
      </c>
      <c r="H203" s="150">
        <v>171100</v>
      </c>
      <c r="I203" s="142"/>
      <c r="K203" s="143"/>
    </row>
    <row r="204" spans="1:11" s="227" customFormat="1" ht="12.75" customHeight="1" x14ac:dyDescent="0.25">
      <c r="A204" s="137"/>
      <c r="B204" s="153"/>
      <c r="C204" s="158"/>
      <c r="D204" s="224" t="s">
        <v>215</v>
      </c>
      <c r="E204" s="221"/>
      <c r="F204" s="223">
        <f>SUM(F205:F205)</f>
        <v>70000</v>
      </c>
      <c r="G204" s="222" t="s">
        <v>142</v>
      </c>
      <c r="H204" s="223">
        <v>171100</v>
      </c>
      <c r="I204" s="142"/>
      <c r="K204" s="143"/>
    </row>
    <row r="205" spans="1:11" s="227" customFormat="1" ht="12.75" customHeight="1" x14ac:dyDescent="0.25">
      <c r="A205" s="137"/>
      <c r="B205" s="153"/>
      <c r="C205" s="187">
        <v>4210</v>
      </c>
      <c r="D205" s="184" t="s">
        <v>176</v>
      </c>
      <c r="E205" s="236"/>
      <c r="F205" s="156">
        <v>70000</v>
      </c>
      <c r="G205" s="173" t="s">
        <v>142</v>
      </c>
      <c r="H205" s="156">
        <v>148100</v>
      </c>
      <c r="I205" s="142"/>
      <c r="K205" s="143"/>
    </row>
    <row r="206" spans="1:11" s="227" customFormat="1" ht="12.75" customHeight="1" x14ac:dyDescent="0.25">
      <c r="A206" s="137">
        <v>754</v>
      </c>
      <c r="B206" s="137"/>
      <c r="C206" s="138"/>
      <c r="D206" s="139" t="s">
        <v>153</v>
      </c>
      <c r="E206" s="140"/>
      <c r="F206" s="173"/>
      <c r="G206" s="156"/>
      <c r="H206" s="167"/>
      <c r="I206" s="190"/>
      <c r="K206" s="143"/>
    </row>
    <row r="207" spans="1:11" s="227" customFormat="1" ht="12.75" customHeight="1" thickBot="1" x14ac:dyDescent="0.3">
      <c r="A207" s="137"/>
      <c r="B207" s="137"/>
      <c r="C207" s="138"/>
      <c r="D207" s="139" t="s">
        <v>154</v>
      </c>
      <c r="E207" s="140"/>
      <c r="F207" s="135">
        <f>SUM(F209)</f>
        <v>253409</v>
      </c>
      <c r="G207" s="136" t="s">
        <v>142</v>
      </c>
      <c r="H207" s="135">
        <v>15044876</v>
      </c>
      <c r="I207" s="190"/>
      <c r="K207" s="143"/>
    </row>
    <row r="208" spans="1:11" s="227" customFormat="1" ht="12.75" customHeight="1" thickTop="1" x14ac:dyDescent="0.25">
      <c r="A208" s="137"/>
      <c r="B208" s="153">
        <v>75411</v>
      </c>
      <c r="C208" s="128"/>
      <c r="D208" s="163" t="s">
        <v>213</v>
      </c>
      <c r="E208" s="154"/>
      <c r="F208" s="127"/>
      <c r="G208" s="155"/>
      <c r="H208" s="201"/>
      <c r="I208" s="190"/>
      <c r="K208" s="143"/>
    </row>
    <row r="209" spans="1:11" s="227" customFormat="1" ht="12.75" customHeight="1" x14ac:dyDescent="0.25">
      <c r="A209" s="137"/>
      <c r="B209" s="153"/>
      <c r="C209" s="158"/>
      <c r="D209" s="146" t="s">
        <v>214</v>
      </c>
      <c r="E209" s="176"/>
      <c r="F209" s="150">
        <f>SUM(F210)</f>
        <v>253409</v>
      </c>
      <c r="G209" s="149" t="s">
        <v>142</v>
      </c>
      <c r="H209" s="150">
        <v>15044876</v>
      </c>
      <c r="I209" s="190"/>
      <c r="K209" s="143"/>
    </row>
    <row r="210" spans="1:11" s="227" customFormat="1" ht="12.75" customHeight="1" x14ac:dyDescent="0.25">
      <c r="A210" s="137"/>
      <c r="B210" s="153"/>
      <c r="C210" s="158"/>
      <c r="D210" s="224" t="s">
        <v>215</v>
      </c>
      <c r="E210" s="221"/>
      <c r="F210" s="223">
        <f>SUM(F211:F216)</f>
        <v>253409</v>
      </c>
      <c r="G210" s="222" t="s">
        <v>142</v>
      </c>
      <c r="H210" s="223">
        <v>15044876</v>
      </c>
      <c r="I210" s="190"/>
      <c r="K210" s="143"/>
    </row>
    <row r="211" spans="1:11" s="227" customFormat="1" ht="12.75" customHeight="1" x14ac:dyDescent="0.25">
      <c r="A211" s="137"/>
      <c r="B211" s="153"/>
      <c r="C211" s="187">
        <v>4180</v>
      </c>
      <c r="D211" s="144" t="s">
        <v>216</v>
      </c>
      <c r="E211" s="238"/>
      <c r="F211" s="167"/>
      <c r="G211" s="173"/>
      <c r="H211" s="167"/>
      <c r="I211" s="190"/>
      <c r="K211" s="143"/>
    </row>
    <row r="212" spans="1:11" s="227" customFormat="1" ht="12.75" customHeight="1" x14ac:dyDescent="0.25">
      <c r="A212" s="137"/>
      <c r="B212" s="153"/>
      <c r="C212" s="187"/>
      <c r="D212" s="202" t="s">
        <v>217</v>
      </c>
      <c r="E212" s="238"/>
      <c r="F212" s="156">
        <v>125295</v>
      </c>
      <c r="G212" s="173" t="s">
        <v>142</v>
      </c>
      <c r="H212" s="167">
        <v>2218650</v>
      </c>
      <c r="I212" s="190"/>
      <c r="K212" s="143"/>
    </row>
    <row r="213" spans="1:11" s="227" customFormat="1" ht="12.75" customHeight="1" x14ac:dyDescent="0.25">
      <c r="A213" s="137"/>
      <c r="B213" s="153"/>
      <c r="C213" s="145" t="s">
        <v>175</v>
      </c>
      <c r="D213" s="184" t="s">
        <v>176</v>
      </c>
      <c r="E213" s="238"/>
      <c r="F213" s="156">
        <v>93400</v>
      </c>
      <c r="G213" s="173" t="s">
        <v>142</v>
      </c>
      <c r="H213" s="167">
        <v>262397</v>
      </c>
      <c r="I213" s="190"/>
      <c r="K213" s="143"/>
    </row>
    <row r="214" spans="1:11" s="227" customFormat="1" ht="12.75" customHeight="1" x14ac:dyDescent="0.25">
      <c r="A214" s="137"/>
      <c r="B214" s="153"/>
      <c r="C214" s="158">
        <v>4270</v>
      </c>
      <c r="D214" s="159" t="s">
        <v>170</v>
      </c>
      <c r="E214" s="238"/>
      <c r="F214" s="156">
        <v>16500</v>
      </c>
      <c r="G214" s="173" t="s">
        <v>142</v>
      </c>
      <c r="H214" s="167">
        <v>53500</v>
      </c>
      <c r="I214" s="190"/>
      <c r="K214" s="143"/>
    </row>
    <row r="215" spans="1:11" s="227" customFormat="1" ht="12.75" customHeight="1" x14ac:dyDescent="0.25">
      <c r="A215" s="137"/>
      <c r="B215" s="153"/>
      <c r="C215" s="158">
        <v>4280</v>
      </c>
      <c r="D215" s="159" t="s">
        <v>186</v>
      </c>
      <c r="E215" s="238"/>
      <c r="F215" s="156">
        <v>14000</v>
      </c>
      <c r="G215" s="173" t="s">
        <v>142</v>
      </c>
      <c r="H215" s="167">
        <v>59000</v>
      </c>
      <c r="I215" s="190"/>
      <c r="K215" s="143"/>
    </row>
    <row r="216" spans="1:11" s="227" customFormat="1" ht="12.75" customHeight="1" x14ac:dyDescent="0.25">
      <c r="A216" s="177"/>
      <c r="B216" s="175"/>
      <c r="C216" s="186">
        <v>4430</v>
      </c>
      <c r="D216" s="146" t="s">
        <v>201</v>
      </c>
      <c r="E216" s="239"/>
      <c r="F216" s="172">
        <v>4214</v>
      </c>
      <c r="G216" s="170" t="s">
        <v>142</v>
      </c>
      <c r="H216" s="171">
        <v>8214</v>
      </c>
      <c r="I216" s="190"/>
      <c r="K216" s="143"/>
    </row>
    <row r="217" spans="1:11" s="227" customFormat="1" ht="12.75" customHeight="1" thickBot="1" x14ac:dyDescent="0.3">
      <c r="A217" s="120">
        <v>801</v>
      </c>
      <c r="B217" s="137"/>
      <c r="C217" s="138"/>
      <c r="D217" s="139" t="s">
        <v>143</v>
      </c>
      <c r="E217" s="140"/>
      <c r="F217" s="136" t="s">
        <v>142</v>
      </c>
      <c r="G217" s="141">
        <f>SUM(G220)</f>
        <v>3926</v>
      </c>
      <c r="H217" s="135">
        <v>47193</v>
      </c>
      <c r="I217" s="190"/>
      <c r="K217" s="143"/>
    </row>
    <row r="218" spans="1:11" s="227" customFormat="1" ht="12.75" customHeight="1" thickTop="1" x14ac:dyDescent="0.25">
      <c r="A218" s="120"/>
      <c r="B218" s="153">
        <v>80153</v>
      </c>
      <c r="C218" s="145"/>
      <c r="D218" s="184" t="s">
        <v>208</v>
      </c>
      <c r="E218" s="237"/>
      <c r="F218" s="173"/>
      <c r="G218" s="173"/>
      <c r="H218" s="167"/>
      <c r="I218" s="190"/>
      <c r="K218" s="143"/>
    </row>
    <row r="219" spans="1:11" s="227" customFormat="1" ht="12.75" customHeight="1" x14ac:dyDescent="0.25">
      <c r="A219" s="120"/>
      <c r="B219" s="153"/>
      <c r="C219" s="145"/>
      <c r="D219" s="184" t="s">
        <v>209</v>
      </c>
      <c r="E219" s="237"/>
      <c r="F219" s="173"/>
      <c r="G219" s="173"/>
      <c r="H219" s="167"/>
      <c r="I219" s="190"/>
      <c r="K219" s="143"/>
    </row>
    <row r="220" spans="1:11" s="227" customFormat="1" ht="12.75" customHeight="1" x14ac:dyDescent="0.25">
      <c r="A220" s="120"/>
      <c r="B220" s="153"/>
      <c r="C220" s="128"/>
      <c r="D220" s="146" t="s">
        <v>210</v>
      </c>
      <c r="E220" s="176"/>
      <c r="F220" s="170" t="s">
        <v>142</v>
      </c>
      <c r="G220" s="172">
        <f>SUM(G221,G223)</f>
        <v>3926</v>
      </c>
      <c r="H220" s="150">
        <v>47193</v>
      </c>
      <c r="I220" s="190"/>
      <c r="K220" s="143"/>
    </row>
    <row r="221" spans="1:11" s="227" customFormat="1" ht="12.75" customHeight="1" x14ac:dyDescent="0.25">
      <c r="A221" s="137"/>
      <c r="B221" s="158"/>
      <c r="C221" s="128"/>
      <c r="D221" s="80" t="s">
        <v>202</v>
      </c>
      <c r="E221" s="182"/>
      <c r="F221" s="230" t="s">
        <v>142</v>
      </c>
      <c r="G221" s="229">
        <f>SUM(G222:G222)</f>
        <v>39</v>
      </c>
      <c r="H221" s="230" t="s">
        <v>142</v>
      </c>
      <c r="I221" s="190"/>
      <c r="K221" s="143"/>
    </row>
    <row r="222" spans="1:11" s="227" customFormat="1" ht="12.75" customHeight="1" x14ac:dyDescent="0.25">
      <c r="A222" s="137"/>
      <c r="B222" s="158"/>
      <c r="C222" s="145" t="s">
        <v>175</v>
      </c>
      <c r="D222" s="184" t="s">
        <v>176</v>
      </c>
      <c r="E222" s="193"/>
      <c r="F222" s="156"/>
      <c r="G222" s="156">
        <v>39</v>
      </c>
      <c r="H222" s="173" t="s">
        <v>142</v>
      </c>
      <c r="I222" s="190"/>
      <c r="K222" s="143"/>
    </row>
    <row r="223" spans="1:11" s="227" customFormat="1" ht="12.75" customHeight="1" x14ac:dyDescent="0.25">
      <c r="A223" s="137"/>
      <c r="B223" s="158"/>
      <c r="C223" s="128"/>
      <c r="D223" s="80" t="s">
        <v>182</v>
      </c>
      <c r="E223" s="182"/>
      <c r="F223" s="230" t="s">
        <v>142</v>
      </c>
      <c r="G223" s="229">
        <f>SUM(G224)</f>
        <v>3887</v>
      </c>
      <c r="H223" s="228">
        <v>47193</v>
      </c>
      <c r="I223" s="190"/>
      <c r="K223" s="143"/>
    </row>
    <row r="224" spans="1:11" s="227" customFormat="1" ht="12.75" customHeight="1" x14ac:dyDescent="0.25">
      <c r="A224" s="137"/>
      <c r="B224" s="158"/>
      <c r="C224" s="158">
        <v>4240</v>
      </c>
      <c r="D224" s="159" t="s">
        <v>188</v>
      </c>
      <c r="E224" s="183"/>
      <c r="F224" s="173" t="s">
        <v>142</v>
      </c>
      <c r="G224" s="156">
        <v>3887</v>
      </c>
      <c r="H224" s="156">
        <v>46726</v>
      </c>
      <c r="I224" s="190"/>
      <c r="K224" s="143"/>
    </row>
    <row r="225" spans="1:11" s="227" customFormat="1" ht="12.75" customHeight="1" thickBot="1" x14ac:dyDescent="0.3">
      <c r="A225" s="138" t="s">
        <v>197</v>
      </c>
      <c r="B225" s="137"/>
      <c r="C225" s="138"/>
      <c r="D225" s="139" t="s">
        <v>198</v>
      </c>
      <c r="E225" s="140"/>
      <c r="F225" s="135">
        <f>SUM(F226)</f>
        <v>10152</v>
      </c>
      <c r="G225" s="136" t="s">
        <v>142</v>
      </c>
      <c r="H225" s="165">
        <v>451350</v>
      </c>
      <c r="I225" s="190"/>
      <c r="K225" s="143"/>
    </row>
    <row r="226" spans="1:11" s="227" customFormat="1" ht="12.75" customHeight="1" thickTop="1" x14ac:dyDescent="0.25">
      <c r="A226" s="138"/>
      <c r="B226" s="153">
        <v>85205</v>
      </c>
      <c r="C226" s="158"/>
      <c r="D226" s="146" t="s">
        <v>229</v>
      </c>
      <c r="E226" s="176"/>
      <c r="F226" s="148">
        <f>SUM(F227)</f>
        <v>10152</v>
      </c>
      <c r="G226" s="149" t="s">
        <v>142</v>
      </c>
      <c r="H226" s="150">
        <v>451350</v>
      </c>
      <c r="I226" s="190"/>
      <c r="K226" s="143"/>
    </row>
    <row r="227" spans="1:11" s="227" customFormat="1" ht="12.75" customHeight="1" x14ac:dyDescent="0.25">
      <c r="A227" s="138"/>
      <c r="B227" s="153"/>
      <c r="C227" s="128"/>
      <c r="D227" s="80" t="s">
        <v>196</v>
      </c>
      <c r="E227" s="182"/>
      <c r="F227" s="229">
        <f>SUM(F228:F230)</f>
        <v>10152</v>
      </c>
      <c r="G227" s="214" t="s">
        <v>142</v>
      </c>
      <c r="H227" s="232">
        <v>10152</v>
      </c>
      <c r="I227" s="190"/>
      <c r="K227" s="143"/>
    </row>
    <row r="228" spans="1:11" s="227" customFormat="1" ht="12.75" customHeight="1" x14ac:dyDescent="0.25">
      <c r="A228" s="137"/>
      <c r="B228" s="153"/>
      <c r="C228" s="158">
        <v>4170</v>
      </c>
      <c r="D228" s="159" t="s">
        <v>177</v>
      </c>
      <c r="E228" s="199"/>
      <c r="F228" s="156">
        <v>8752</v>
      </c>
      <c r="G228" s="155" t="s">
        <v>142</v>
      </c>
      <c r="H228" s="157">
        <v>8752</v>
      </c>
      <c r="I228" s="190"/>
      <c r="K228" s="143"/>
    </row>
    <row r="229" spans="1:11" s="227" customFormat="1" ht="12.75" customHeight="1" x14ac:dyDescent="0.25">
      <c r="A229" s="137"/>
      <c r="B229" s="153"/>
      <c r="C229" s="187">
        <v>4210</v>
      </c>
      <c r="D229" s="184" t="s">
        <v>176</v>
      </c>
      <c r="E229" s="212"/>
      <c r="F229" s="156">
        <v>500</v>
      </c>
      <c r="G229" s="155" t="s">
        <v>142</v>
      </c>
      <c r="H229" s="167">
        <v>500</v>
      </c>
      <c r="I229" s="190"/>
      <c r="K229" s="143"/>
    </row>
    <row r="230" spans="1:11" s="227" customFormat="1" ht="12.75" customHeight="1" x14ac:dyDescent="0.25">
      <c r="A230" s="137"/>
      <c r="B230" s="153"/>
      <c r="C230" s="158">
        <v>4220</v>
      </c>
      <c r="D230" s="159" t="s">
        <v>199</v>
      </c>
      <c r="E230" s="154"/>
      <c r="F230" s="156">
        <v>900</v>
      </c>
      <c r="G230" s="155" t="s">
        <v>142</v>
      </c>
      <c r="H230" s="156">
        <v>900</v>
      </c>
      <c r="I230" s="190"/>
      <c r="K230" s="143"/>
    </row>
    <row r="231" spans="1:11" s="227" customFormat="1" ht="12.75" customHeight="1" thickBot="1" x14ac:dyDescent="0.3">
      <c r="A231" s="138" t="s">
        <v>156</v>
      </c>
      <c r="B231" s="137"/>
      <c r="C231" s="138"/>
      <c r="D231" s="139" t="s">
        <v>157</v>
      </c>
      <c r="E231" s="226"/>
      <c r="F231" s="135">
        <f>SUM(F232)</f>
        <v>4590</v>
      </c>
      <c r="G231" s="136" t="s">
        <v>142</v>
      </c>
      <c r="H231" s="165">
        <v>1033290</v>
      </c>
      <c r="I231" s="190"/>
      <c r="K231" s="143"/>
    </row>
    <row r="232" spans="1:11" s="227" customFormat="1" ht="12.75" customHeight="1" thickTop="1" x14ac:dyDescent="0.25">
      <c r="A232" s="138"/>
      <c r="B232" s="153">
        <v>85504</v>
      </c>
      <c r="C232" s="128"/>
      <c r="D232" s="146" t="s">
        <v>158</v>
      </c>
      <c r="E232" s="176"/>
      <c r="F232" s="148">
        <f>SUM(F233)</f>
        <v>4590</v>
      </c>
      <c r="G232" s="149" t="s">
        <v>142</v>
      </c>
      <c r="H232" s="171">
        <v>52390</v>
      </c>
      <c r="I232" s="190"/>
      <c r="K232" s="143"/>
    </row>
    <row r="233" spans="1:11" s="227" customFormat="1" ht="12.75" customHeight="1" x14ac:dyDescent="0.25">
      <c r="A233" s="138"/>
      <c r="B233" s="153"/>
      <c r="C233" s="128"/>
      <c r="D233" s="80" t="s">
        <v>196</v>
      </c>
      <c r="E233" s="182"/>
      <c r="F233" s="229">
        <f>SUM(F234:F237)</f>
        <v>4590</v>
      </c>
      <c r="G233" s="230" t="s">
        <v>142</v>
      </c>
      <c r="H233" s="232">
        <v>52390</v>
      </c>
      <c r="I233" s="190"/>
      <c r="K233" s="143"/>
    </row>
    <row r="234" spans="1:11" s="227" customFormat="1" ht="12.75" customHeight="1" x14ac:dyDescent="0.25">
      <c r="A234" s="138"/>
      <c r="B234" s="153"/>
      <c r="C234" s="158">
        <v>3110</v>
      </c>
      <c r="D234" s="159" t="s">
        <v>211</v>
      </c>
      <c r="E234" s="185"/>
      <c r="F234" s="156">
        <v>4440</v>
      </c>
      <c r="G234" s="173" t="s">
        <v>142</v>
      </c>
      <c r="H234" s="167">
        <v>50700</v>
      </c>
      <c r="I234" s="190"/>
      <c r="K234" s="143"/>
    </row>
    <row r="235" spans="1:11" s="227" customFormat="1" ht="12.75" customHeight="1" x14ac:dyDescent="0.25">
      <c r="A235" s="138"/>
      <c r="B235" s="153"/>
      <c r="C235" s="158">
        <v>4010</v>
      </c>
      <c r="D235" s="159" t="s">
        <v>184</v>
      </c>
      <c r="E235" s="185"/>
      <c r="F235" s="156">
        <v>125</v>
      </c>
      <c r="G235" s="173" t="s">
        <v>142</v>
      </c>
      <c r="H235" s="167">
        <v>1410</v>
      </c>
      <c r="I235" s="190"/>
      <c r="K235" s="143"/>
    </row>
    <row r="236" spans="1:11" s="227" customFormat="1" ht="12.75" customHeight="1" x14ac:dyDescent="0.25">
      <c r="A236" s="138"/>
      <c r="B236" s="153"/>
      <c r="C236" s="158">
        <v>4110</v>
      </c>
      <c r="D236" s="159" t="s">
        <v>185</v>
      </c>
      <c r="E236" s="185"/>
      <c r="F236" s="156">
        <v>22</v>
      </c>
      <c r="G236" s="173" t="s">
        <v>142</v>
      </c>
      <c r="H236" s="167">
        <v>246</v>
      </c>
      <c r="I236" s="190"/>
      <c r="K236" s="143"/>
    </row>
    <row r="237" spans="1:11" s="227" customFormat="1" ht="12.75" customHeight="1" x14ac:dyDescent="0.25">
      <c r="A237" s="138"/>
      <c r="B237" s="137"/>
      <c r="C237" s="158">
        <v>4120</v>
      </c>
      <c r="D237" s="159" t="s">
        <v>174</v>
      </c>
      <c r="E237" s="226"/>
      <c r="F237" s="167">
        <v>3</v>
      </c>
      <c r="G237" s="173" t="s">
        <v>142</v>
      </c>
      <c r="H237" s="167">
        <v>34</v>
      </c>
      <c r="I237" s="190"/>
      <c r="K237" s="143"/>
    </row>
    <row r="238" spans="1:11" ht="5.25" customHeight="1" x14ac:dyDescent="0.25">
      <c r="A238" s="203"/>
      <c r="B238" s="203"/>
      <c r="C238" s="204"/>
      <c r="D238" s="205"/>
      <c r="E238" s="200"/>
      <c r="F238" s="150"/>
      <c r="G238" s="150"/>
      <c r="H238" s="175"/>
    </row>
    <row r="239" spans="1:11" ht="12.6" customHeight="1" x14ac:dyDescent="0.25"/>
    <row r="240" spans="1:11" ht="12.6" customHeight="1" x14ac:dyDescent="0.25"/>
    <row r="241" ht="12.6" customHeight="1" x14ac:dyDescent="0.25"/>
    <row r="242" ht="12.6" customHeight="1" x14ac:dyDescent="0.25"/>
    <row r="243" ht="12.6" customHeight="1" x14ac:dyDescent="0.25"/>
    <row r="244" ht="12.6" customHeight="1" x14ac:dyDescent="0.25"/>
    <row r="245" ht="12.6" customHeight="1" x14ac:dyDescent="0.25"/>
    <row r="246" ht="12.6" customHeight="1" x14ac:dyDescent="0.25"/>
    <row r="247" ht="12.6" customHeight="1" x14ac:dyDescent="0.25"/>
    <row r="248" ht="12.6" customHeight="1" x14ac:dyDescent="0.25"/>
    <row r="249" ht="12.6" customHeight="1" x14ac:dyDescent="0.25"/>
    <row r="250" ht="12.6" customHeight="1" x14ac:dyDescent="0.25"/>
    <row r="251" ht="12.6" customHeight="1" x14ac:dyDescent="0.25"/>
    <row r="252" ht="12.6" customHeight="1" x14ac:dyDescent="0.25"/>
    <row r="253" ht="12.6" customHeight="1" x14ac:dyDescent="0.25"/>
    <row r="254" ht="12.6" customHeight="1" x14ac:dyDescent="0.25"/>
    <row r="255" ht="12.6" customHeight="1" x14ac:dyDescent="0.25"/>
    <row r="256" ht="12.6" customHeight="1" x14ac:dyDescent="0.25"/>
    <row r="257" ht="12.6" customHeight="1" x14ac:dyDescent="0.25"/>
    <row r="258" ht="12.6" customHeight="1" x14ac:dyDescent="0.25"/>
    <row r="259" ht="12.6" customHeight="1" x14ac:dyDescent="0.25"/>
    <row r="260" ht="12.6" customHeight="1" x14ac:dyDescent="0.25"/>
    <row r="261" ht="12.6" customHeight="1" x14ac:dyDescent="0.25"/>
    <row r="262" ht="12.6" customHeight="1" x14ac:dyDescent="0.25"/>
    <row r="263" ht="12.6" customHeight="1" x14ac:dyDescent="0.25"/>
    <row r="264" ht="12.6" customHeight="1" x14ac:dyDescent="0.25"/>
    <row r="265" ht="12.6" customHeight="1" x14ac:dyDescent="0.25"/>
    <row r="266" ht="12.6" customHeight="1" x14ac:dyDescent="0.25"/>
    <row r="267" ht="12.6" customHeight="1" x14ac:dyDescent="0.25"/>
    <row r="268" ht="12.6" customHeight="1" x14ac:dyDescent="0.25"/>
    <row r="269" ht="12.6" customHeight="1" x14ac:dyDescent="0.25"/>
    <row r="270" ht="12.6" customHeight="1" x14ac:dyDescent="0.25"/>
    <row r="271" ht="12.6" customHeight="1" x14ac:dyDescent="0.25"/>
    <row r="272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2" customHeight="1" x14ac:dyDescent="0.25"/>
    <row r="278" ht="12.2" customHeight="1" x14ac:dyDescent="0.25"/>
    <row r="279" ht="12.2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95" customHeight="1" x14ac:dyDescent="0.25"/>
    <row r="296" ht="12.95" customHeight="1" x14ac:dyDescent="0.25"/>
    <row r="297" ht="12.95" customHeight="1" x14ac:dyDescent="0.25"/>
    <row r="298" ht="12.95" customHeight="1" x14ac:dyDescent="0.25"/>
    <row r="299" ht="12.95" customHeight="1" x14ac:dyDescent="0.25"/>
    <row r="300" ht="12.95" customHeight="1" x14ac:dyDescent="0.25"/>
    <row r="301" ht="12.95" customHeight="1" x14ac:dyDescent="0.25"/>
    <row r="302" ht="12.95" customHeight="1" x14ac:dyDescent="0.25"/>
    <row r="303" ht="12.95" customHeight="1" x14ac:dyDescent="0.25"/>
    <row r="304" ht="12.95" customHeight="1" x14ac:dyDescent="0.25"/>
    <row r="305" ht="12.95" customHeight="1" x14ac:dyDescent="0.25"/>
    <row r="306" ht="12.95" customHeight="1" x14ac:dyDescent="0.25"/>
    <row r="307" ht="12.95" customHeight="1" x14ac:dyDescent="0.25"/>
    <row r="308" ht="12.95" customHeight="1" x14ac:dyDescent="0.25"/>
    <row r="309" ht="12.95" customHeight="1" x14ac:dyDescent="0.25"/>
    <row r="310" ht="12.95" customHeight="1" x14ac:dyDescent="0.25"/>
    <row r="311" ht="12.95" customHeight="1" x14ac:dyDescent="0.25"/>
    <row r="312" ht="12.95" customHeight="1" x14ac:dyDescent="0.25"/>
    <row r="313" ht="12.95" customHeight="1" x14ac:dyDescent="0.25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95" customHeight="1" x14ac:dyDescent="0.25"/>
    <row r="323" ht="12.95" customHeight="1" x14ac:dyDescent="0.25"/>
    <row r="324" ht="12.95" customHeight="1" x14ac:dyDescent="0.25"/>
    <row r="325" ht="12.95" customHeight="1" x14ac:dyDescent="0.25"/>
    <row r="326" ht="12.95" customHeight="1" x14ac:dyDescent="0.25"/>
    <row r="327" ht="12.95" customHeight="1" x14ac:dyDescent="0.25"/>
    <row r="328" ht="12.95" customHeight="1" x14ac:dyDescent="0.25"/>
    <row r="329" ht="12.95" customHeight="1" x14ac:dyDescent="0.25"/>
    <row r="330" ht="12.95" customHeight="1" x14ac:dyDescent="0.25"/>
    <row r="331" ht="12.95" customHeight="1" x14ac:dyDescent="0.25"/>
    <row r="332" ht="12.95" customHeight="1" x14ac:dyDescent="0.25"/>
    <row r="333" ht="12.95" customHeight="1" x14ac:dyDescent="0.25"/>
    <row r="334" ht="12.95" customHeight="1" x14ac:dyDescent="0.25"/>
    <row r="335" ht="12.95" customHeight="1" x14ac:dyDescent="0.25"/>
    <row r="336" ht="12.95" customHeight="1" x14ac:dyDescent="0.25"/>
    <row r="337" ht="12.95" customHeight="1" x14ac:dyDescent="0.25"/>
    <row r="338" ht="12.95" customHeight="1" x14ac:dyDescent="0.25"/>
    <row r="339" ht="12.95" customHeight="1" x14ac:dyDescent="0.25"/>
    <row r="340" ht="12.95" customHeight="1" x14ac:dyDescent="0.25"/>
    <row r="341" ht="12.95" customHeight="1" x14ac:dyDescent="0.25"/>
    <row r="342" ht="12.95" customHeight="1" x14ac:dyDescent="0.25"/>
    <row r="343" ht="12.95" customHeight="1" x14ac:dyDescent="0.25"/>
    <row r="344" ht="12.95" customHeight="1" x14ac:dyDescent="0.25"/>
    <row r="345" ht="12.95" customHeight="1" x14ac:dyDescent="0.25"/>
    <row r="346" ht="12.95" customHeight="1" x14ac:dyDescent="0.25"/>
    <row r="347" ht="12.95" customHeight="1" x14ac:dyDescent="0.25"/>
    <row r="348" ht="12.95" customHeight="1" x14ac:dyDescent="0.25"/>
    <row r="349" ht="12.95" customHeight="1" x14ac:dyDescent="0.25"/>
    <row r="350" ht="12.95" customHeight="1" x14ac:dyDescent="0.25"/>
    <row r="351" ht="12.95" customHeight="1" x14ac:dyDescent="0.25"/>
    <row r="352" ht="12.95" customHeight="1" x14ac:dyDescent="0.25"/>
    <row r="353" ht="12.95" customHeight="1" x14ac:dyDescent="0.25"/>
    <row r="354" ht="12.95" customHeight="1" x14ac:dyDescent="0.25"/>
    <row r="355" ht="12.95" customHeight="1" x14ac:dyDescent="0.25"/>
    <row r="356" ht="12.95" customHeight="1" x14ac:dyDescent="0.25"/>
    <row r="357" ht="12.95" customHeight="1" x14ac:dyDescent="0.25"/>
    <row r="358" ht="12.9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3" manualBreakCount="3">
    <brk id="109" max="16383" man="1"/>
    <brk id="165" max="16383" man="1"/>
    <brk id="2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zoomScale="120" zoomScaleNormal="120" workbookViewId="0"/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x14ac:dyDescent="0.25">
      <c r="A1" s="6"/>
      <c r="D1" s="2" t="s">
        <v>246</v>
      </c>
      <c r="E1" s="97"/>
    </row>
    <row r="2" spans="1:5" x14ac:dyDescent="0.25">
      <c r="D2" s="2" t="s">
        <v>247</v>
      </c>
    </row>
    <row r="3" spans="1:5" x14ac:dyDescent="0.25">
      <c r="D3" s="2" t="s">
        <v>21</v>
      </c>
    </row>
    <row r="4" spans="1:5" x14ac:dyDescent="0.25">
      <c r="D4" s="3" t="s">
        <v>248</v>
      </c>
    </row>
    <row r="5" spans="1:5" ht="18.75" customHeight="1" x14ac:dyDescent="0.25">
      <c r="D5" s="3"/>
    </row>
    <row r="6" spans="1:5" ht="15.75" customHeight="1" x14ac:dyDescent="0.25">
      <c r="A6" s="13" t="s">
        <v>22</v>
      </c>
      <c r="B6" s="13"/>
      <c r="C6" s="13"/>
      <c r="D6" s="13"/>
      <c r="E6" s="13"/>
    </row>
    <row r="7" spans="1:5" ht="15.75" customHeight="1" x14ac:dyDescent="0.25">
      <c r="A7" s="13" t="s">
        <v>23</v>
      </c>
      <c r="B7" s="13"/>
      <c r="C7" s="13"/>
      <c r="D7" s="13"/>
      <c r="E7" s="13"/>
    </row>
    <row r="8" spans="1:5" ht="21.75" customHeight="1" x14ac:dyDescent="0.25">
      <c r="E8" s="14"/>
    </row>
    <row r="9" spans="1:5" ht="12.75" customHeight="1" x14ac:dyDescent="0.25">
      <c r="E9" s="12" t="s">
        <v>0</v>
      </c>
    </row>
    <row r="10" spans="1:5" ht="20.25" customHeight="1" x14ac:dyDescent="0.25">
      <c r="A10" s="15" t="s">
        <v>7</v>
      </c>
      <c r="B10" s="15" t="s">
        <v>8</v>
      </c>
      <c r="C10" s="15" t="s">
        <v>14</v>
      </c>
      <c r="D10" s="16" t="s">
        <v>24</v>
      </c>
      <c r="E10" s="15" t="s">
        <v>25</v>
      </c>
    </row>
    <row r="11" spans="1:5" s="18" customFormat="1" ht="10.5" customHeight="1" x14ac:dyDescent="0.15">
      <c r="A11" s="10">
        <v>1</v>
      </c>
      <c r="B11" s="10">
        <v>2</v>
      </c>
      <c r="C11" s="10">
        <v>3</v>
      </c>
      <c r="D11" s="17">
        <v>4</v>
      </c>
      <c r="E11" s="10">
        <v>5</v>
      </c>
    </row>
    <row r="12" spans="1:5" ht="17.25" customHeight="1" x14ac:dyDescent="0.25">
      <c r="A12" s="19" t="s">
        <v>26</v>
      </c>
      <c r="B12" s="20"/>
      <c r="C12" s="20"/>
      <c r="D12" s="20"/>
      <c r="E12" s="21"/>
    </row>
    <row r="13" spans="1:5" s="7" customFormat="1" ht="17.25" customHeight="1" x14ac:dyDescent="0.2">
      <c r="A13" s="39">
        <v>1</v>
      </c>
      <c r="B13" s="39">
        <v>700</v>
      </c>
      <c r="C13" s="39">
        <v>70095</v>
      </c>
      <c r="D13" s="98" t="s">
        <v>130</v>
      </c>
      <c r="E13" s="24">
        <v>1437890</v>
      </c>
    </row>
    <row r="14" spans="1:5" ht="28.5" customHeight="1" x14ac:dyDescent="0.25">
      <c r="A14" s="22">
        <v>2</v>
      </c>
      <c r="B14" s="22">
        <v>750</v>
      </c>
      <c r="C14" s="22">
        <v>75095</v>
      </c>
      <c r="D14" s="23" t="s">
        <v>27</v>
      </c>
      <c r="E14" s="24">
        <v>80000</v>
      </c>
    </row>
    <row r="15" spans="1:5" ht="15.75" customHeight="1" x14ac:dyDescent="0.25">
      <c r="A15" s="22">
        <v>3</v>
      </c>
      <c r="B15" s="22">
        <v>755</v>
      </c>
      <c r="C15" s="22">
        <v>75515</v>
      </c>
      <c r="D15" s="23" t="s">
        <v>28</v>
      </c>
      <c r="E15" s="24">
        <v>128040</v>
      </c>
    </row>
    <row r="16" spans="1:5" ht="51.75" customHeight="1" x14ac:dyDescent="0.25">
      <c r="A16" s="25">
        <v>4</v>
      </c>
      <c r="B16" s="25">
        <v>801</v>
      </c>
      <c r="C16" s="25">
        <v>80153</v>
      </c>
      <c r="D16" s="23" t="s">
        <v>29</v>
      </c>
      <c r="E16" s="24">
        <v>85572</v>
      </c>
    </row>
    <row r="17" spans="1:5" ht="15.75" customHeight="1" x14ac:dyDescent="0.25">
      <c r="A17" s="26"/>
      <c r="B17" s="26"/>
      <c r="C17" s="26"/>
      <c r="D17" s="215" t="s">
        <v>30</v>
      </c>
      <c r="E17" s="216"/>
    </row>
    <row r="18" spans="1:5" ht="15.75" customHeight="1" x14ac:dyDescent="0.25">
      <c r="A18" s="28"/>
      <c r="B18" s="28"/>
      <c r="C18" s="28"/>
      <c r="D18" s="217" t="s">
        <v>31</v>
      </c>
      <c r="E18" s="218"/>
    </row>
    <row r="19" spans="1:5" ht="15.75" customHeight="1" x14ac:dyDescent="0.25">
      <c r="A19" s="28"/>
      <c r="B19" s="28"/>
      <c r="C19" s="28"/>
      <c r="D19" s="217" t="s">
        <v>32</v>
      </c>
      <c r="E19" s="218"/>
    </row>
    <row r="20" spans="1:5" ht="15.75" customHeight="1" x14ac:dyDescent="0.25">
      <c r="A20" s="29"/>
      <c r="B20" s="29"/>
      <c r="C20" s="29"/>
      <c r="D20" s="219" t="s">
        <v>33</v>
      </c>
      <c r="E20" s="32"/>
    </row>
    <row r="21" spans="1:5" ht="15" customHeight="1" x14ac:dyDescent="0.25">
      <c r="A21" s="30">
        <v>5</v>
      </c>
      <c r="B21" s="30">
        <v>851</v>
      </c>
      <c r="C21" s="30">
        <v>85153</v>
      </c>
      <c r="D21" s="31" t="s">
        <v>34</v>
      </c>
      <c r="E21" s="32">
        <v>45000</v>
      </c>
    </row>
    <row r="22" spans="1:5" ht="39.75" customHeight="1" x14ac:dyDescent="0.25">
      <c r="A22" s="22">
        <v>6</v>
      </c>
      <c r="B22" s="22">
        <v>851</v>
      </c>
      <c r="C22" s="22">
        <v>85154</v>
      </c>
      <c r="D22" s="23" t="s">
        <v>35</v>
      </c>
      <c r="E22" s="24">
        <v>500000</v>
      </c>
    </row>
    <row r="23" spans="1:5" ht="17.25" customHeight="1" x14ac:dyDescent="0.25">
      <c r="A23" s="33">
        <v>7</v>
      </c>
      <c r="B23" s="33">
        <v>851</v>
      </c>
      <c r="C23" s="33">
        <v>85195</v>
      </c>
      <c r="D23" s="34" t="s">
        <v>36</v>
      </c>
      <c r="E23" s="27">
        <v>100000</v>
      </c>
    </row>
    <row r="24" spans="1:5" ht="25.5" customHeight="1" x14ac:dyDescent="0.25">
      <c r="A24" s="35">
        <v>8</v>
      </c>
      <c r="B24" s="35">
        <v>852</v>
      </c>
      <c r="C24" s="36">
        <v>85228</v>
      </c>
      <c r="D24" s="34" t="s">
        <v>37</v>
      </c>
      <c r="E24" s="24">
        <v>6275835</v>
      </c>
    </row>
    <row r="25" spans="1:5" ht="25.5" customHeight="1" x14ac:dyDescent="0.25">
      <c r="A25" s="29"/>
      <c r="B25" s="29"/>
      <c r="C25" s="37"/>
      <c r="D25" s="38" t="s">
        <v>38</v>
      </c>
      <c r="E25" s="32">
        <v>2178698</v>
      </c>
    </row>
    <row r="26" spans="1:5" ht="25.5" customHeight="1" x14ac:dyDescent="0.25">
      <c r="A26" s="22">
        <v>9</v>
      </c>
      <c r="B26" s="22">
        <v>852</v>
      </c>
      <c r="C26" s="22">
        <v>85295</v>
      </c>
      <c r="D26" s="23" t="s">
        <v>39</v>
      </c>
      <c r="E26" s="24">
        <v>912250</v>
      </c>
    </row>
    <row r="27" spans="1:5" ht="16.5" customHeight="1" x14ac:dyDescent="0.25">
      <c r="A27" s="22">
        <v>10</v>
      </c>
      <c r="B27" s="22">
        <v>852</v>
      </c>
      <c r="C27" s="22">
        <v>85295</v>
      </c>
      <c r="D27" s="23" t="s">
        <v>40</v>
      </c>
      <c r="E27" s="24">
        <v>142792</v>
      </c>
    </row>
    <row r="28" spans="1:5" ht="26.25" customHeight="1" x14ac:dyDescent="0.25">
      <c r="A28" s="22">
        <v>11</v>
      </c>
      <c r="B28" s="22">
        <v>852</v>
      </c>
      <c r="C28" s="22">
        <v>85295</v>
      </c>
      <c r="D28" s="23" t="s">
        <v>41</v>
      </c>
      <c r="E28" s="24">
        <v>111707</v>
      </c>
    </row>
    <row r="29" spans="1:5" ht="24.75" customHeight="1" x14ac:dyDescent="0.25">
      <c r="A29" s="22">
        <v>12</v>
      </c>
      <c r="B29" s="22">
        <v>852</v>
      </c>
      <c r="C29" s="22">
        <v>85295</v>
      </c>
      <c r="D29" s="23" t="s">
        <v>42</v>
      </c>
      <c r="E29" s="24">
        <v>100440</v>
      </c>
    </row>
    <row r="30" spans="1:5" ht="27" customHeight="1" x14ac:dyDescent="0.25">
      <c r="A30" s="39">
        <v>13</v>
      </c>
      <c r="B30" s="39">
        <v>853</v>
      </c>
      <c r="C30" s="39">
        <v>85326</v>
      </c>
      <c r="D30" s="40" t="s">
        <v>43</v>
      </c>
      <c r="E30" s="41">
        <v>42000</v>
      </c>
    </row>
    <row r="31" spans="1:5" ht="24.75" customHeight="1" x14ac:dyDescent="0.25">
      <c r="A31" s="22">
        <v>14</v>
      </c>
      <c r="B31" s="22">
        <v>853</v>
      </c>
      <c r="C31" s="39">
        <v>85395</v>
      </c>
      <c r="D31" s="40" t="s">
        <v>44</v>
      </c>
      <c r="E31" s="41">
        <v>88000</v>
      </c>
    </row>
    <row r="32" spans="1:5" ht="16.5" customHeight="1" x14ac:dyDescent="0.25">
      <c r="A32" s="30">
        <v>15</v>
      </c>
      <c r="B32" s="30">
        <v>855</v>
      </c>
      <c r="C32" s="30">
        <v>85504</v>
      </c>
      <c r="D32" s="34" t="s">
        <v>45</v>
      </c>
      <c r="E32" s="24">
        <v>200000</v>
      </c>
    </row>
    <row r="33" spans="1:5" ht="15.75" customHeight="1" x14ac:dyDescent="0.25">
      <c r="A33" s="30">
        <v>16</v>
      </c>
      <c r="B33" s="30">
        <v>855</v>
      </c>
      <c r="C33" s="30">
        <v>85510</v>
      </c>
      <c r="D33" s="34" t="s">
        <v>9</v>
      </c>
      <c r="E33" s="24">
        <v>1260000</v>
      </c>
    </row>
    <row r="34" spans="1:5" ht="28.5" customHeight="1" x14ac:dyDescent="0.25">
      <c r="A34" s="22">
        <v>17</v>
      </c>
      <c r="B34" s="22">
        <v>900</v>
      </c>
      <c r="C34" s="22">
        <v>90095</v>
      </c>
      <c r="D34" s="23" t="s">
        <v>46</v>
      </c>
      <c r="E34" s="41">
        <v>50000</v>
      </c>
    </row>
    <row r="35" spans="1:5" ht="26.25" customHeight="1" x14ac:dyDescent="0.25">
      <c r="A35" s="22">
        <v>18</v>
      </c>
      <c r="B35" s="22">
        <v>900</v>
      </c>
      <c r="C35" s="22">
        <v>90095</v>
      </c>
      <c r="D35" s="23" t="s">
        <v>47</v>
      </c>
      <c r="E35" s="24">
        <v>200000</v>
      </c>
    </row>
    <row r="36" spans="1:5" ht="16.5" customHeight="1" x14ac:dyDescent="0.25">
      <c r="A36" s="42">
        <v>19</v>
      </c>
      <c r="B36" s="42">
        <v>921</v>
      </c>
      <c r="C36" s="42">
        <v>92120</v>
      </c>
      <c r="D36" s="43" t="s">
        <v>48</v>
      </c>
      <c r="E36" s="44">
        <v>380000</v>
      </c>
    </row>
    <row r="37" spans="1:5" ht="39.75" customHeight="1" x14ac:dyDescent="0.25">
      <c r="A37" s="22">
        <v>20</v>
      </c>
      <c r="B37" s="22">
        <v>921</v>
      </c>
      <c r="C37" s="22">
        <v>92195</v>
      </c>
      <c r="D37" s="23" t="s">
        <v>49</v>
      </c>
      <c r="E37" s="24">
        <v>281000</v>
      </c>
    </row>
    <row r="38" spans="1:5" ht="15.75" customHeight="1" x14ac:dyDescent="0.25">
      <c r="A38" s="30">
        <v>21</v>
      </c>
      <c r="B38" s="30">
        <v>926</v>
      </c>
      <c r="C38" s="30">
        <v>92605</v>
      </c>
      <c r="D38" s="34" t="s">
        <v>50</v>
      </c>
      <c r="E38" s="24">
        <v>1724000</v>
      </c>
    </row>
    <row r="39" spans="1:5" ht="26.25" customHeight="1" x14ac:dyDescent="0.25">
      <c r="A39" s="22">
        <v>22</v>
      </c>
      <c r="B39" s="22">
        <v>926</v>
      </c>
      <c r="C39" s="22">
        <v>92695</v>
      </c>
      <c r="D39" s="23" t="s">
        <v>51</v>
      </c>
      <c r="E39" s="24">
        <v>106000</v>
      </c>
    </row>
    <row r="40" spans="1:5" ht="16.5" customHeight="1" x14ac:dyDescent="0.25">
      <c r="A40" s="45"/>
      <c r="B40" s="46"/>
      <c r="C40" s="46"/>
      <c r="D40" s="46" t="s">
        <v>52</v>
      </c>
      <c r="E40" s="47">
        <f>SUM(E13:E39)</f>
        <v>16429224</v>
      </c>
    </row>
    <row r="41" spans="1:5" ht="17.25" customHeight="1" x14ac:dyDescent="0.25">
      <c r="A41" s="19" t="s">
        <v>53</v>
      </c>
      <c r="B41" s="20"/>
      <c r="C41" s="20"/>
      <c r="D41" s="20"/>
      <c r="E41" s="21"/>
    </row>
    <row r="42" spans="1:5" ht="17.25" customHeight="1" x14ac:dyDescent="0.25">
      <c r="A42" s="15" t="s">
        <v>7</v>
      </c>
      <c r="B42" s="15" t="s">
        <v>8</v>
      </c>
      <c r="C42" s="15" t="s">
        <v>14</v>
      </c>
      <c r="D42" s="16" t="s">
        <v>54</v>
      </c>
      <c r="E42" s="15" t="s">
        <v>25</v>
      </c>
    </row>
    <row r="43" spans="1:5" ht="15.75" customHeight="1" x14ac:dyDescent="0.25">
      <c r="A43" s="42">
        <v>1</v>
      </c>
      <c r="B43" s="42">
        <v>801</v>
      </c>
      <c r="C43" s="42">
        <v>80101</v>
      </c>
      <c r="D43" s="48" t="s">
        <v>4</v>
      </c>
      <c r="E43" s="44">
        <v>6744218</v>
      </c>
    </row>
    <row r="44" spans="1:5" ht="16.5" customHeight="1" x14ac:dyDescent="0.25">
      <c r="A44" s="70"/>
      <c r="B44" s="71"/>
      <c r="C44" s="72"/>
      <c r="D44" s="73" t="s">
        <v>55</v>
      </c>
      <c r="E44" s="69"/>
    </row>
    <row r="45" spans="1:5" ht="15" customHeight="1" x14ac:dyDescent="0.25">
      <c r="A45" s="51"/>
      <c r="B45" s="52"/>
      <c r="C45" s="53"/>
      <c r="D45" s="54" t="s">
        <v>56</v>
      </c>
      <c r="E45" s="55"/>
    </row>
    <row r="46" spans="1:5" ht="15" customHeight="1" x14ac:dyDescent="0.25">
      <c r="A46" s="51"/>
      <c r="B46" s="52"/>
      <c r="C46" s="53"/>
      <c r="D46" s="56" t="s">
        <v>57</v>
      </c>
      <c r="E46" s="57"/>
    </row>
    <row r="47" spans="1:5" s="4" customFormat="1" ht="26.25" customHeight="1" x14ac:dyDescent="0.25">
      <c r="A47" s="51"/>
      <c r="B47" s="52"/>
      <c r="C47" s="53"/>
      <c r="D47" s="58" t="s">
        <v>58</v>
      </c>
      <c r="E47" s="59"/>
    </row>
    <row r="48" spans="1:5" ht="27" customHeight="1" x14ac:dyDescent="0.25">
      <c r="A48" s="51"/>
      <c r="B48" s="52"/>
      <c r="C48" s="53"/>
      <c r="D48" s="60" t="s">
        <v>59</v>
      </c>
      <c r="E48" s="55"/>
    </row>
    <row r="49" spans="1:5" ht="25.5" customHeight="1" x14ac:dyDescent="0.25">
      <c r="A49" s="51"/>
      <c r="B49" s="52"/>
      <c r="C49" s="53"/>
      <c r="D49" s="61" t="s">
        <v>60</v>
      </c>
      <c r="E49" s="59"/>
    </row>
    <row r="50" spans="1:5" ht="25.5" customHeight="1" x14ac:dyDescent="0.25">
      <c r="A50" s="51"/>
      <c r="B50" s="52"/>
      <c r="C50" s="53"/>
      <c r="D50" s="60" t="s">
        <v>61</v>
      </c>
      <c r="E50" s="55"/>
    </row>
    <row r="51" spans="1:5" ht="14.25" customHeight="1" x14ac:dyDescent="0.25">
      <c r="A51" s="51"/>
      <c r="B51" s="52"/>
      <c r="C51" s="53"/>
      <c r="D51" s="62" t="s">
        <v>31</v>
      </c>
      <c r="E51" s="57"/>
    </row>
    <row r="52" spans="1:5" ht="24" customHeight="1" x14ac:dyDescent="0.25">
      <c r="A52" s="63"/>
      <c r="B52" s="64"/>
      <c r="C52" s="65"/>
      <c r="D52" s="66" t="s">
        <v>62</v>
      </c>
      <c r="E52" s="67"/>
    </row>
    <row r="53" spans="1:5" ht="13.5" customHeight="1" x14ac:dyDescent="0.25">
      <c r="A53" s="42">
        <v>2</v>
      </c>
      <c r="B53" s="42">
        <v>801</v>
      </c>
      <c r="C53" s="42">
        <v>80103</v>
      </c>
      <c r="D53" s="48" t="s">
        <v>17</v>
      </c>
      <c r="E53" s="44">
        <v>118461</v>
      </c>
    </row>
    <row r="54" spans="1:5" ht="24" customHeight="1" x14ac:dyDescent="0.25">
      <c r="A54" s="51"/>
      <c r="B54" s="52"/>
      <c r="C54" s="53"/>
      <c r="D54" s="68" t="s">
        <v>58</v>
      </c>
      <c r="E54" s="69"/>
    </row>
    <row r="55" spans="1:5" ht="13.5" customHeight="1" x14ac:dyDescent="0.25">
      <c r="A55" s="63"/>
      <c r="B55" s="64"/>
      <c r="C55" s="65"/>
      <c r="D55" s="5" t="s">
        <v>31</v>
      </c>
      <c r="E55" s="67"/>
    </row>
    <row r="56" spans="1:5" ht="15.75" customHeight="1" x14ac:dyDescent="0.25">
      <c r="A56" s="42">
        <v>3</v>
      </c>
      <c r="B56" s="42">
        <v>801</v>
      </c>
      <c r="C56" s="42">
        <v>80104</v>
      </c>
      <c r="D56" s="48" t="s">
        <v>5</v>
      </c>
      <c r="E56" s="44">
        <v>8197352</v>
      </c>
    </row>
    <row r="57" spans="1:5" ht="14.25" customHeight="1" x14ac:dyDescent="0.25">
      <c r="A57" s="70"/>
      <c r="B57" s="71"/>
      <c r="C57" s="72"/>
      <c r="D57" s="73" t="s">
        <v>63</v>
      </c>
      <c r="E57" s="69"/>
    </row>
    <row r="58" spans="1:5" ht="14.25" customHeight="1" x14ac:dyDescent="0.25">
      <c r="A58" s="51"/>
      <c r="B58" s="52"/>
      <c r="C58" s="53"/>
      <c r="D58" s="74" t="s">
        <v>64</v>
      </c>
      <c r="E58" s="57"/>
    </row>
    <row r="59" spans="1:5" ht="13.5" customHeight="1" x14ac:dyDescent="0.25">
      <c r="A59" s="51"/>
      <c r="B59" s="52"/>
      <c r="C59" s="53"/>
      <c r="D59" s="74" t="s">
        <v>65</v>
      </c>
      <c r="E59" s="57"/>
    </row>
    <row r="60" spans="1:5" ht="23.25" customHeight="1" x14ac:dyDescent="0.25">
      <c r="A60" s="51"/>
      <c r="B60" s="52"/>
      <c r="C60" s="53"/>
      <c r="D60" s="75" t="s">
        <v>66</v>
      </c>
      <c r="E60" s="57"/>
    </row>
    <row r="61" spans="1:5" s="4" customFormat="1" ht="13.5" customHeight="1" x14ac:dyDescent="0.25">
      <c r="A61" s="51"/>
      <c r="B61" s="52"/>
      <c r="C61" s="53"/>
      <c r="D61" s="74" t="s">
        <v>67</v>
      </c>
      <c r="E61" s="57"/>
    </row>
    <row r="62" spans="1:5" s="4" customFormat="1" ht="13.5" customHeight="1" x14ac:dyDescent="0.25">
      <c r="A62" s="51"/>
      <c r="B62" s="52"/>
      <c r="C62" s="53"/>
      <c r="D62" s="75" t="s">
        <v>68</v>
      </c>
      <c r="E62" s="57"/>
    </row>
    <row r="63" spans="1:5" ht="13.5" customHeight="1" x14ac:dyDescent="0.25">
      <c r="A63" s="51"/>
      <c r="B63" s="52"/>
      <c r="C63" s="53"/>
      <c r="D63" s="75" t="s">
        <v>69</v>
      </c>
      <c r="E63" s="57"/>
    </row>
    <row r="64" spans="1:5" s="4" customFormat="1" ht="13.5" customHeight="1" x14ac:dyDescent="0.25">
      <c r="A64" s="51"/>
      <c r="B64" s="52"/>
      <c r="C64" s="53"/>
      <c r="D64" s="74" t="s">
        <v>70</v>
      </c>
      <c r="E64" s="57"/>
    </row>
    <row r="65" spans="1:5" s="4" customFormat="1" ht="13.5" customHeight="1" x14ac:dyDescent="0.25">
      <c r="A65" s="51"/>
      <c r="B65" s="52"/>
      <c r="C65" s="53"/>
      <c r="D65" s="74" t="s">
        <v>71</v>
      </c>
      <c r="E65" s="57"/>
    </row>
    <row r="66" spans="1:5" s="4" customFormat="1" ht="13.5" customHeight="1" x14ac:dyDescent="0.25">
      <c r="A66" s="51"/>
      <c r="B66" s="52"/>
      <c r="C66" s="53"/>
      <c r="D66" s="75" t="s">
        <v>72</v>
      </c>
      <c r="E66" s="57"/>
    </row>
    <row r="67" spans="1:5" s="4" customFormat="1" ht="13.5" customHeight="1" x14ac:dyDescent="0.25">
      <c r="A67" s="51"/>
      <c r="B67" s="52"/>
      <c r="C67" s="53"/>
      <c r="D67" s="62" t="s">
        <v>73</v>
      </c>
      <c r="E67" s="57"/>
    </row>
    <row r="68" spans="1:5" s="4" customFormat="1" ht="13.5" customHeight="1" x14ac:dyDescent="0.25">
      <c r="A68" s="51"/>
      <c r="B68" s="52"/>
      <c r="C68" s="53"/>
      <c r="D68" s="62" t="s">
        <v>74</v>
      </c>
      <c r="E68" s="57"/>
    </row>
    <row r="69" spans="1:5" s="4" customFormat="1" ht="13.5" customHeight="1" x14ac:dyDescent="0.25">
      <c r="A69" s="51"/>
      <c r="B69" s="52"/>
      <c r="C69" s="53"/>
      <c r="D69" s="62" t="s">
        <v>75</v>
      </c>
      <c r="E69" s="57"/>
    </row>
    <row r="70" spans="1:5" s="4" customFormat="1" ht="13.5" customHeight="1" x14ac:dyDescent="0.25">
      <c r="A70" s="51"/>
      <c r="B70" s="52"/>
      <c r="C70" s="53"/>
      <c r="D70" s="62" t="s">
        <v>76</v>
      </c>
      <c r="E70" s="57"/>
    </row>
    <row r="71" spans="1:5" ht="13.5" customHeight="1" x14ac:dyDescent="0.25">
      <c r="A71" s="63"/>
      <c r="B71" s="64"/>
      <c r="C71" s="65"/>
      <c r="D71" s="76" t="s">
        <v>77</v>
      </c>
      <c r="E71" s="67"/>
    </row>
    <row r="72" spans="1:5" ht="12.75" customHeight="1" x14ac:dyDescent="0.25">
      <c r="A72" s="42">
        <v>4</v>
      </c>
      <c r="B72" s="42">
        <v>801</v>
      </c>
      <c r="C72" s="42">
        <v>80106</v>
      </c>
      <c r="D72" s="48" t="s">
        <v>78</v>
      </c>
      <c r="E72" s="44">
        <v>80391</v>
      </c>
    </row>
    <row r="73" spans="1:5" ht="13.5" customHeight="1" x14ac:dyDescent="0.25">
      <c r="A73" s="51"/>
      <c r="B73" s="52"/>
      <c r="C73" s="53"/>
      <c r="D73" s="77" t="s">
        <v>79</v>
      </c>
      <c r="E73" s="78"/>
    </row>
    <row r="74" spans="1:5" ht="13.5" customHeight="1" x14ac:dyDescent="0.25">
      <c r="A74" s="42">
        <v>5</v>
      </c>
      <c r="B74" s="42">
        <v>801</v>
      </c>
      <c r="C74" s="42">
        <v>80115</v>
      </c>
      <c r="D74" s="49" t="s">
        <v>11</v>
      </c>
      <c r="E74" s="44">
        <v>2141234</v>
      </c>
    </row>
    <row r="75" spans="1:5" ht="23.25" customHeight="1" x14ac:dyDescent="0.25">
      <c r="A75" s="43"/>
      <c r="B75" s="49"/>
      <c r="C75" s="50"/>
      <c r="D75" s="79" t="s">
        <v>80</v>
      </c>
      <c r="E75" s="44"/>
    </row>
    <row r="76" spans="1:5" ht="13.5" customHeight="1" x14ac:dyDescent="0.25">
      <c r="A76" s="42">
        <v>6</v>
      </c>
      <c r="B76" s="42">
        <v>801</v>
      </c>
      <c r="C76" s="42">
        <v>80116</v>
      </c>
      <c r="D76" s="49" t="s">
        <v>18</v>
      </c>
      <c r="E76" s="44">
        <v>5060419</v>
      </c>
    </row>
    <row r="77" spans="1:5" ht="13.5" customHeight="1" x14ac:dyDescent="0.25">
      <c r="A77" s="43"/>
      <c r="B77" s="49"/>
      <c r="C77" s="50"/>
      <c r="D77" s="100" t="s">
        <v>81</v>
      </c>
      <c r="E77" s="44"/>
    </row>
    <row r="78" spans="1:5" ht="25.5" customHeight="1" x14ac:dyDescent="0.25">
      <c r="A78" s="51"/>
      <c r="B78" s="52"/>
      <c r="C78" s="53"/>
      <c r="D78" s="54" t="s">
        <v>82</v>
      </c>
      <c r="E78" s="55"/>
    </row>
    <row r="79" spans="1:5" ht="22.5" customHeight="1" x14ac:dyDescent="0.25">
      <c r="A79" s="51"/>
      <c r="B79" s="52"/>
      <c r="C79" s="53"/>
      <c r="D79" s="60" t="s">
        <v>83</v>
      </c>
      <c r="E79" s="55"/>
    </row>
    <row r="80" spans="1:5" ht="13.5" customHeight="1" x14ac:dyDescent="0.25">
      <c r="A80" s="51"/>
      <c r="B80" s="52"/>
      <c r="C80" s="53"/>
      <c r="D80" s="62" t="s">
        <v>84</v>
      </c>
      <c r="E80" s="57"/>
    </row>
    <row r="81" spans="1:5" ht="13.5" customHeight="1" x14ac:dyDescent="0.25">
      <c r="A81" s="51"/>
      <c r="B81" s="52"/>
      <c r="C81" s="53"/>
      <c r="D81" s="80" t="s">
        <v>85</v>
      </c>
      <c r="E81" s="55"/>
    </row>
    <row r="82" spans="1:5" ht="25.5" customHeight="1" x14ac:dyDescent="0.25">
      <c r="A82" s="51"/>
      <c r="B82" s="52"/>
      <c r="C82" s="53"/>
      <c r="D82" s="56" t="s">
        <v>86</v>
      </c>
      <c r="E82" s="57"/>
    </row>
    <row r="83" spans="1:5" ht="13.5" customHeight="1" x14ac:dyDescent="0.25">
      <c r="A83" s="51"/>
      <c r="B83" s="52"/>
      <c r="C83" s="53"/>
      <c r="D83" s="56" t="s">
        <v>87</v>
      </c>
      <c r="E83" s="57"/>
    </row>
    <row r="84" spans="1:5" ht="13.5" customHeight="1" x14ac:dyDescent="0.25">
      <c r="A84" s="51"/>
      <c r="B84" s="52"/>
      <c r="C84" s="53"/>
      <c r="D84" s="56" t="s">
        <v>88</v>
      </c>
      <c r="E84" s="57"/>
    </row>
    <row r="85" spans="1:5" ht="12.75" customHeight="1" x14ac:dyDescent="0.25">
      <c r="A85" s="51"/>
      <c r="B85" s="52"/>
      <c r="C85" s="53"/>
      <c r="D85" s="75" t="s">
        <v>89</v>
      </c>
      <c r="E85" s="57"/>
    </row>
    <row r="86" spans="1:5" s="4" customFormat="1" ht="13.5" customHeight="1" x14ac:dyDescent="0.25">
      <c r="A86" s="51"/>
      <c r="B86" s="52"/>
      <c r="C86" s="53"/>
      <c r="D86" s="62" t="s">
        <v>90</v>
      </c>
      <c r="E86" s="57"/>
    </row>
    <row r="87" spans="1:5" ht="13.5" customHeight="1" x14ac:dyDescent="0.25">
      <c r="A87" s="51"/>
      <c r="B87" s="52"/>
      <c r="C87" s="53"/>
      <c r="D87" s="80" t="s">
        <v>91</v>
      </c>
      <c r="E87" s="55"/>
    </row>
    <row r="88" spans="1:5" ht="13.5" customHeight="1" x14ac:dyDescent="0.25">
      <c r="A88" s="51"/>
      <c r="B88" s="52"/>
      <c r="C88" s="81"/>
      <c r="D88" s="82" t="s">
        <v>92</v>
      </c>
      <c r="E88" s="57"/>
    </row>
    <row r="89" spans="1:5" s="4" customFormat="1" ht="13.5" customHeight="1" x14ac:dyDescent="0.25">
      <c r="A89" s="51"/>
      <c r="B89" s="52"/>
      <c r="C89" s="53"/>
      <c r="D89" s="62" t="s">
        <v>132</v>
      </c>
      <c r="E89" s="57"/>
    </row>
    <row r="90" spans="1:5" ht="25.5" customHeight="1" x14ac:dyDescent="0.25">
      <c r="A90" s="63"/>
      <c r="B90" s="64"/>
      <c r="C90" s="65"/>
      <c r="D90" s="66" t="s">
        <v>93</v>
      </c>
      <c r="E90" s="67"/>
    </row>
    <row r="91" spans="1:5" ht="13.5" customHeight="1" x14ac:dyDescent="0.25">
      <c r="A91" s="42">
        <v>7</v>
      </c>
      <c r="B91" s="42">
        <v>801</v>
      </c>
      <c r="C91" s="42">
        <v>80117</v>
      </c>
      <c r="D91" s="43" t="s">
        <v>19</v>
      </c>
      <c r="E91" s="44">
        <v>2259846</v>
      </c>
    </row>
    <row r="92" spans="1:5" ht="15" customHeight="1" x14ac:dyDescent="0.25">
      <c r="A92" s="70"/>
      <c r="B92" s="71"/>
      <c r="C92" s="72"/>
      <c r="D92" s="83" t="s">
        <v>94</v>
      </c>
      <c r="E92" s="69"/>
    </row>
    <row r="93" spans="1:5" ht="24.75" customHeight="1" x14ac:dyDescent="0.25">
      <c r="A93" s="51"/>
      <c r="B93" s="52"/>
      <c r="C93" s="53"/>
      <c r="D93" s="84" t="s">
        <v>95</v>
      </c>
      <c r="E93" s="59"/>
    </row>
    <row r="94" spans="1:5" ht="28.5" customHeight="1" x14ac:dyDescent="0.25">
      <c r="A94" s="51"/>
      <c r="B94" s="52"/>
      <c r="C94" s="53"/>
      <c r="D94" s="66" t="s">
        <v>96</v>
      </c>
      <c r="E94" s="78"/>
    </row>
    <row r="95" spans="1:5" ht="15.75" customHeight="1" x14ac:dyDescent="0.25">
      <c r="A95" s="42">
        <v>8</v>
      </c>
      <c r="B95" s="42">
        <v>801</v>
      </c>
      <c r="C95" s="42">
        <v>80120</v>
      </c>
      <c r="D95" s="43" t="s">
        <v>16</v>
      </c>
      <c r="E95" s="44">
        <v>6293615</v>
      </c>
    </row>
    <row r="96" spans="1:5" ht="27" customHeight="1" x14ac:dyDescent="0.25">
      <c r="A96" s="70"/>
      <c r="B96" s="71"/>
      <c r="C96" s="72"/>
      <c r="D96" s="83" t="s">
        <v>97</v>
      </c>
      <c r="E96" s="69"/>
    </row>
    <row r="97" spans="1:5" ht="26.25" customHeight="1" x14ac:dyDescent="0.25">
      <c r="A97" s="51"/>
      <c r="B97" s="52"/>
      <c r="C97" s="53"/>
      <c r="D97" s="56" t="s">
        <v>98</v>
      </c>
      <c r="E97" s="57"/>
    </row>
    <row r="98" spans="1:5" ht="13.5" customHeight="1" x14ac:dyDescent="0.25">
      <c r="A98" s="51"/>
      <c r="B98" s="52"/>
      <c r="C98" s="53"/>
      <c r="D98" s="56" t="s">
        <v>99</v>
      </c>
      <c r="E98" s="57"/>
    </row>
    <row r="99" spans="1:5" ht="13.5" customHeight="1" x14ac:dyDescent="0.25">
      <c r="A99" s="51"/>
      <c r="B99" s="52"/>
      <c r="C99" s="53"/>
      <c r="D99" s="56" t="s">
        <v>100</v>
      </c>
      <c r="E99" s="57"/>
    </row>
    <row r="100" spans="1:5" ht="13.5" customHeight="1" x14ac:dyDescent="0.25">
      <c r="A100" s="51"/>
      <c r="B100" s="52"/>
      <c r="C100" s="53"/>
      <c r="D100" s="62" t="s">
        <v>101</v>
      </c>
      <c r="E100" s="57"/>
    </row>
    <row r="101" spans="1:5" ht="13.5" customHeight="1" x14ac:dyDescent="0.25">
      <c r="A101" s="51"/>
      <c r="B101" s="52"/>
      <c r="C101" s="53"/>
      <c r="D101" s="62" t="s">
        <v>102</v>
      </c>
      <c r="E101" s="57"/>
    </row>
    <row r="102" spans="1:5" ht="24.75" customHeight="1" x14ac:dyDescent="0.25">
      <c r="A102" s="51"/>
      <c r="B102" s="52"/>
      <c r="C102" s="53"/>
      <c r="D102" s="56" t="s">
        <v>103</v>
      </c>
      <c r="E102" s="57"/>
    </row>
    <row r="103" spans="1:5" ht="13.5" customHeight="1" x14ac:dyDescent="0.25">
      <c r="A103" s="51"/>
      <c r="B103" s="52"/>
      <c r="C103" s="53"/>
      <c r="D103" s="62" t="s">
        <v>104</v>
      </c>
      <c r="E103" s="57"/>
    </row>
    <row r="104" spans="1:5" ht="15" customHeight="1" x14ac:dyDescent="0.25">
      <c r="A104" s="51"/>
      <c r="B104" s="52"/>
      <c r="C104" s="53"/>
      <c r="D104" s="56" t="s">
        <v>105</v>
      </c>
      <c r="E104" s="57"/>
    </row>
    <row r="105" spans="1:5" ht="26.25" customHeight="1" x14ac:dyDescent="0.25">
      <c r="A105" s="51"/>
      <c r="B105" s="52"/>
      <c r="C105" s="53"/>
      <c r="D105" s="75" t="s">
        <v>106</v>
      </c>
      <c r="E105" s="57"/>
    </row>
    <row r="106" spans="1:5" ht="26.25" customHeight="1" x14ac:dyDescent="0.25">
      <c r="A106" s="51"/>
      <c r="B106" s="52"/>
      <c r="C106" s="53"/>
      <c r="D106" s="74" t="s">
        <v>107</v>
      </c>
      <c r="E106" s="57"/>
    </row>
    <row r="107" spans="1:5" ht="24.75" customHeight="1" x14ac:dyDescent="0.25">
      <c r="A107" s="51"/>
      <c r="B107" s="52"/>
      <c r="C107" s="53"/>
      <c r="D107" s="74" t="s">
        <v>108</v>
      </c>
      <c r="E107" s="57"/>
    </row>
    <row r="108" spans="1:5" ht="25.5" customHeight="1" x14ac:dyDescent="0.25">
      <c r="A108" s="51"/>
      <c r="B108" s="52"/>
      <c r="C108" s="53"/>
      <c r="D108" s="75" t="s">
        <v>109</v>
      </c>
      <c r="E108" s="57"/>
    </row>
    <row r="109" spans="1:5" ht="25.5" customHeight="1" x14ac:dyDescent="0.25">
      <c r="A109" s="51"/>
      <c r="B109" s="52"/>
      <c r="C109" s="53"/>
      <c r="D109" s="75" t="s">
        <v>110</v>
      </c>
      <c r="E109" s="57"/>
    </row>
    <row r="110" spans="1:5" ht="13.5" customHeight="1" x14ac:dyDescent="0.25">
      <c r="A110" s="51"/>
      <c r="B110" s="52"/>
      <c r="C110" s="53"/>
      <c r="D110" s="56" t="s">
        <v>111</v>
      </c>
      <c r="E110" s="57"/>
    </row>
    <row r="111" spans="1:5" ht="13.5" customHeight="1" x14ac:dyDescent="0.25">
      <c r="A111" s="51"/>
      <c r="B111" s="52"/>
      <c r="C111" s="53"/>
      <c r="D111" s="62" t="s">
        <v>112</v>
      </c>
      <c r="E111" s="57"/>
    </row>
    <row r="112" spans="1:5" ht="13.5" customHeight="1" x14ac:dyDescent="0.25">
      <c r="A112" s="63"/>
      <c r="B112" s="64"/>
      <c r="C112" s="65"/>
      <c r="D112" s="76" t="s">
        <v>113</v>
      </c>
      <c r="E112" s="67"/>
    </row>
    <row r="113" spans="1:5" ht="51" customHeight="1" x14ac:dyDescent="0.25">
      <c r="A113" s="22">
        <v>9</v>
      </c>
      <c r="B113" s="22">
        <v>801</v>
      </c>
      <c r="C113" s="22">
        <v>80149</v>
      </c>
      <c r="D113" s="23" t="s">
        <v>114</v>
      </c>
      <c r="E113" s="41">
        <v>1830812</v>
      </c>
    </row>
    <row r="114" spans="1:5" ht="25.5" customHeight="1" x14ac:dyDescent="0.25">
      <c r="A114" s="43"/>
      <c r="B114" s="49"/>
      <c r="C114" s="50"/>
      <c r="D114" s="79" t="s">
        <v>66</v>
      </c>
      <c r="E114" s="44"/>
    </row>
    <row r="115" spans="1:5" ht="13.5" customHeight="1" x14ac:dyDescent="0.25">
      <c r="A115" s="51"/>
      <c r="B115" s="52"/>
      <c r="C115" s="53"/>
      <c r="D115" s="60" t="s">
        <v>73</v>
      </c>
      <c r="E115" s="55"/>
    </row>
    <row r="116" spans="1:5" ht="13.5" customHeight="1" x14ac:dyDescent="0.25">
      <c r="A116" s="51"/>
      <c r="B116" s="52"/>
      <c r="C116" s="53"/>
      <c r="D116" s="75" t="s">
        <v>115</v>
      </c>
      <c r="E116" s="57"/>
    </row>
    <row r="117" spans="1:5" ht="13.5" customHeight="1" x14ac:dyDescent="0.25">
      <c r="A117" s="51"/>
      <c r="B117" s="52"/>
      <c r="C117" s="53"/>
      <c r="D117" s="85" t="s">
        <v>63</v>
      </c>
      <c r="E117" s="55"/>
    </row>
    <row r="118" spans="1:5" ht="13.5" customHeight="1" x14ac:dyDescent="0.25">
      <c r="A118" s="51"/>
      <c r="B118" s="52"/>
      <c r="C118" s="53"/>
      <c r="D118" s="74" t="s">
        <v>65</v>
      </c>
      <c r="E118" s="57"/>
    </row>
    <row r="119" spans="1:5" ht="13.5" customHeight="1" x14ac:dyDescent="0.25">
      <c r="A119" s="51"/>
      <c r="B119" s="52"/>
      <c r="C119" s="53"/>
      <c r="D119" s="75" t="s">
        <v>116</v>
      </c>
      <c r="E119" s="57"/>
    </row>
    <row r="120" spans="1:5" ht="13.5" customHeight="1" x14ac:dyDescent="0.25">
      <c r="A120" s="51"/>
      <c r="B120" s="52"/>
      <c r="C120" s="53"/>
      <c r="D120" s="60" t="s">
        <v>117</v>
      </c>
      <c r="E120" s="55"/>
    </row>
    <row r="121" spans="1:5" ht="13.5" customHeight="1" x14ac:dyDescent="0.25">
      <c r="A121" s="63"/>
      <c r="B121" s="64"/>
      <c r="C121" s="65"/>
      <c r="D121" s="86" t="s">
        <v>75</v>
      </c>
      <c r="E121" s="67"/>
    </row>
    <row r="122" spans="1:5" ht="39" customHeight="1" x14ac:dyDescent="0.25">
      <c r="A122" s="22">
        <v>10</v>
      </c>
      <c r="B122" s="22">
        <v>801</v>
      </c>
      <c r="C122" s="22">
        <v>80150</v>
      </c>
      <c r="D122" s="23" t="s">
        <v>118</v>
      </c>
      <c r="E122" s="41">
        <v>194331</v>
      </c>
    </row>
    <row r="123" spans="1:5" ht="13.5" customHeight="1" x14ac:dyDescent="0.25">
      <c r="A123" s="70"/>
      <c r="B123" s="71"/>
      <c r="C123" s="72"/>
      <c r="D123" s="68" t="s">
        <v>55</v>
      </c>
      <c r="E123" s="69"/>
    </row>
    <row r="124" spans="1:5" ht="25.5" customHeight="1" x14ac:dyDescent="0.25">
      <c r="A124" s="51"/>
      <c r="B124" s="52"/>
      <c r="C124" s="53"/>
      <c r="D124" s="56" t="s">
        <v>119</v>
      </c>
      <c r="E124" s="57"/>
    </row>
    <row r="125" spans="1:5" ht="15.75" customHeight="1" x14ac:dyDescent="0.25">
      <c r="A125" s="63"/>
      <c r="B125" s="64"/>
      <c r="C125" s="65"/>
      <c r="D125" s="66" t="s">
        <v>56</v>
      </c>
      <c r="E125" s="67"/>
    </row>
    <row r="126" spans="1:5" ht="13.5" customHeight="1" x14ac:dyDescent="0.25">
      <c r="A126" s="42">
        <v>11</v>
      </c>
      <c r="B126" s="42">
        <v>801</v>
      </c>
      <c r="C126" s="42">
        <v>80151</v>
      </c>
      <c r="D126" s="49" t="s">
        <v>20</v>
      </c>
      <c r="E126" s="44">
        <v>54804</v>
      </c>
    </row>
    <row r="127" spans="1:5" ht="13.5" customHeight="1" x14ac:dyDescent="0.25">
      <c r="A127" s="70"/>
      <c r="B127" s="71"/>
      <c r="C127" s="72"/>
      <c r="D127" s="87" t="s">
        <v>120</v>
      </c>
      <c r="E127" s="88"/>
    </row>
    <row r="128" spans="1:5" ht="13.5" customHeight="1" x14ac:dyDescent="0.25">
      <c r="A128" s="63"/>
      <c r="B128" s="64"/>
      <c r="C128" s="65"/>
      <c r="D128" s="89" t="s">
        <v>90</v>
      </c>
      <c r="E128" s="67"/>
    </row>
    <row r="129" spans="1:6" ht="102.75" customHeight="1" x14ac:dyDescent="0.25">
      <c r="A129" s="22">
        <v>12</v>
      </c>
      <c r="B129" s="22">
        <v>801</v>
      </c>
      <c r="C129" s="22">
        <v>80152</v>
      </c>
      <c r="D129" s="23" t="s">
        <v>121</v>
      </c>
      <c r="E129" s="41">
        <v>287631</v>
      </c>
    </row>
    <row r="130" spans="1:6" ht="15.75" customHeight="1" x14ac:dyDescent="0.25">
      <c r="A130" s="70"/>
      <c r="B130" s="71"/>
      <c r="C130" s="72"/>
      <c r="D130" s="83" t="s">
        <v>94</v>
      </c>
      <c r="E130" s="69"/>
    </row>
    <row r="131" spans="1:6" ht="15" customHeight="1" x14ac:dyDescent="0.25">
      <c r="A131" s="51"/>
      <c r="B131" s="52"/>
      <c r="C131" s="53"/>
      <c r="D131" s="74" t="s">
        <v>113</v>
      </c>
      <c r="E131" s="57"/>
    </row>
    <row r="132" spans="1:6" ht="23.25" customHeight="1" x14ac:dyDescent="0.25">
      <c r="A132" s="63"/>
      <c r="B132" s="64"/>
      <c r="C132" s="65"/>
      <c r="D132" s="86" t="s">
        <v>110</v>
      </c>
      <c r="E132" s="67"/>
    </row>
    <row r="133" spans="1:6" ht="15.75" customHeight="1" x14ac:dyDescent="0.25">
      <c r="A133" s="90">
        <v>13</v>
      </c>
      <c r="B133" s="90">
        <v>853</v>
      </c>
      <c r="C133" s="90">
        <v>85311</v>
      </c>
      <c r="D133" s="64" t="s">
        <v>122</v>
      </c>
      <c r="E133" s="67">
        <v>170801</v>
      </c>
    </row>
    <row r="134" spans="1:6" ht="15.75" customHeight="1" x14ac:dyDescent="0.25">
      <c r="A134" s="42">
        <v>14</v>
      </c>
      <c r="B134" s="42">
        <v>854</v>
      </c>
      <c r="C134" s="42">
        <v>85403</v>
      </c>
      <c r="D134" s="49" t="s">
        <v>123</v>
      </c>
      <c r="E134" s="44">
        <v>662731</v>
      </c>
    </row>
    <row r="135" spans="1:6" ht="13.5" customHeight="1" x14ac:dyDescent="0.25">
      <c r="A135" s="43"/>
      <c r="B135" s="49"/>
      <c r="C135" s="50"/>
      <c r="D135" s="91" t="s">
        <v>124</v>
      </c>
      <c r="E135" s="44"/>
    </row>
    <row r="136" spans="1:6" ht="13.5" customHeight="1" x14ac:dyDescent="0.25">
      <c r="A136" s="42">
        <v>15</v>
      </c>
      <c r="B136" s="42">
        <v>854</v>
      </c>
      <c r="C136" s="42">
        <v>85404</v>
      </c>
      <c r="D136" s="49" t="s">
        <v>125</v>
      </c>
      <c r="E136" s="44">
        <v>385234</v>
      </c>
    </row>
    <row r="137" spans="1:6" ht="13.5" customHeight="1" x14ac:dyDescent="0.25">
      <c r="A137" s="70"/>
      <c r="B137" s="71"/>
      <c r="C137" s="72"/>
      <c r="D137" s="73" t="s">
        <v>65</v>
      </c>
      <c r="E137" s="69"/>
    </row>
    <row r="138" spans="1:6" ht="24.75" customHeight="1" x14ac:dyDescent="0.25">
      <c r="A138" s="51"/>
      <c r="B138" s="52"/>
      <c r="C138" s="53"/>
      <c r="D138" s="75" t="s">
        <v>66</v>
      </c>
      <c r="E138" s="57"/>
    </row>
    <row r="139" spans="1:6" ht="13.5" customHeight="1" x14ac:dyDescent="0.25">
      <c r="A139" s="51"/>
      <c r="B139" s="52"/>
      <c r="C139" s="53"/>
      <c r="D139" s="75" t="s">
        <v>115</v>
      </c>
      <c r="E139" s="57"/>
    </row>
    <row r="140" spans="1:6" ht="13.5" customHeight="1" x14ac:dyDescent="0.25">
      <c r="A140" s="51"/>
      <c r="B140" s="52"/>
      <c r="C140" s="53"/>
      <c r="D140" s="75" t="s">
        <v>116</v>
      </c>
      <c r="E140" s="57"/>
    </row>
    <row r="141" spans="1:6" ht="13.5" customHeight="1" x14ac:dyDescent="0.25">
      <c r="A141" s="51"/>
      <c r="B141" s="52"/>
      <c r="C141" s="53"/>
      <c r="D141" s="62" t="s">
        <v>75</v>
      </c>
      <c r="E141" s="57"/>
    </row>
    <row r="142" spans="1:6" ht="14.25" customHeight="1" x14ac:dyDescent="0.25">
      <c r="A142" s="63"/>
      <c r="B142" s="64"/>
      <c r="C142" s="65"/>
      <c r="D142" s="86" t="s">
        <v>70</v>
      </c>
      <c r="E142" s="67"/>
      <c r="F142" s="7"/>
    </row>
    <row r="143" spans="1:6" ht="25.5" customHeight="1" x14ac:dyDescent="0.25">
      <c r="A143" s="22">
        <v>16</v>
      </c>
      <c r="B143" s="22">
        <v>854</v>
      </c>
      <c r="C143" s="22">
        <v>85406</v>
      </c>
      <c r="D143" s="92" t="s">
        <v>126</v>
      </c>
      <c r="E143" s="44">
        <v>114734</v>
      </c>
    </row>
    <row r="144" spans="1:6" ht="12.75" customHeight="1" x14ac:dyDescent="0.25">
      <c r="A144" s="63"/>
      <c r="B144" s="64"/>
      <c r="C144" s="65"/>
      <c r="D144" s="93" t="s">
        <v>127</v>
      </c>
      <c r="E144" s="67"/>
    </row>
    <row r="145" spans="1:5" ht="13.5" customHeight="1" x14ac:dyDescent="0.25">
      <c r="A145" s="42">
        <v>17</v>
      </c>
      <c r="B145" s="42">
        <v>854</v>
      </c>
      <c r="C145" s="42">
        <v>85410</v>
      </c>
      <c r="D145" s="49" t="s">
        <v>6</v>
      </c>
      <c r="E145" s="44">
        <v>872302</v>
      </c>
    </row>
    <row r="146" spans="1:5" ht="12.75" customHeight="1" x14ac:dyDescent="0.25">
      <c r="A146" s="43"/>
      <c r="B146" s="49"/>
      <c r="C146" s="50"/>
      <c r="D146" s="5" t="s">
        <v>128</v>
      </c>
      <c r="E146" s="44"/>
    </row>
    <row r="147" spans="1:5" ht="14.25" customHeight="1" x14ac:dyDescent="0.25">
      <c r="A147" s="45"/>
      <c r="B147" s="46"/>
      <c r="C147" s="46"/>
      <c r="D147" s="46" t="s">
        <v>52</v>
      </c>
      <c r="E147" s="47">
        <f>SUM(E43:E146)</f>
        <v>35468916</v>
      </c>
    </row>
    <row r="148" spans="1:5" ht="15.75" customHeight="1" x14ac:dyDescent="0.25">
      <c r="A148" s="94"/>
      <c r="B148" s="95"/>
      <c r="C148" s="95"/>
      <c r="D148" s="95" t="s">
        <v>15</v>
      </c>
      <c r="E148" s="96">
        <f>SUM(E40,E147)</f>
        <v>51898140</v>
      </c>
    </row>
    <row r="150" spans="1:5" ht="12.6" customHeight="1" x14ac:dyDescent="0.25">
      <c r="A150" s="11"/>
      <c r="E150" s="9"/>
    </row>
    <row r="152" spans="1:5" x14ac:dyDescent="0.25">
      <c r="E152" s="9"/>
    </row>
  </sheetData>
  <pageMargins left="0.51181102362204722" right="0.11811023622047245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Zał.Nr1</vt:lpstr>
      <vt:lpstr>Zał.Nr2</vt:lpstr>
      <vt:lpstr>Zał.Nr1!Tytuły_wydruku</vt:lpstr>
      <vt:lpstr>Zał.Nr2!Tytuły_wydruku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Renata Ciechurska</cp:lastModifiedBy>
  <cp:lastPrinted>2020-10-14T09:44:50Z</cp:lastPrinted>
  <dcterms:created xsi:type="dcterms:W3CDTF">2014-03-20T12:20:20Z</dcterms:created>
  <dcterms:modified xsi:type="dcterms:W3CDTF">2020-10-14T12:10:06Z</dcterms:modified>
</cp:coreProperties>
</file>