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iechurska\Desktop\"/>
    </mc:Choice>
  </mc:AlternateContent>
  <bookViews>
    <workbookView xWindow="-120" yWindow="-120" windowWidth="29040" windowHeight="15840"/>
  </bookViews>
  <sheets>
    <sheet name="ZAL_1" sheetId="57" r:id="rId1"/>
    <sheet name="ZAL_2" sheetId="45" r:id="rId2"/>
    <sheet name="ZAL_3" sheetId="60" r:id="rId3"/>
    <sheet name="ZAL_4" sheetId="61" r:id="rId4"/>
    <sheet name="ZAL_5" sheetId="62" r:id="rId5"/>
    <sheet name="ZAL_6" sheetId="63" r:id="rId6"/>
  </sheets>
  <definedNames>
    <definedName name="_xlnm.Print_Titles" localSheetId="0">ZAL_1!$7:$9</definedName>
    <definedName name="_xlnm.Print_Titles" localSheetId="3">ZAL_4!$10:$11</definedName>
    <definedName name="_xlnm.Print_Titles" localSheetId="4">ZAL_5!$10:$11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63" l="1"/>
  <c r="F30" i="63"/>
  <c r="E30" i="63"/>
  <c r="D30" i="63"/>
  <c r="E147" i="62" l="1"/>
  <c r="E148" i="62" s="1"/>
  <c r="E40" i="62"/>
  <c r="E47" i="61"/>
  <c r="E33" i="61"/>
  <c r="E48" i="61" s="1"/>
  <c r="G24" i="60"/>
  <c r="D23" i="60"/>
  <c r="G503" i="57" l="1"/>
  <c r="G501" i="57" s="1"/>
  <c r="G181" i="57" l="1"/>
  <c r="G180" i="57" s="1"/>
  <c r="G179" i="57" s="1"/>
  <c r="G38" i="57"/>
  <c r="G37" i="57" s="1"/>
  <c r="G36" i="57" s="1"/>
  <c r="G573" i="57"/>
  <c r="G572" i="57" s="1"/>
  <c r="G571" i="57" s="1"/>
  <c r="F573" i="57"/>
  <c r="F572" i="57" s="1"/>
  <c r="F571" i="57" s="1"/>
  <c r="G497" i="57"/>
  <c r="G496" i="57" s="1"/>
  <c r="G494" i="57"/>
  <c r="G493" i="57" s="1"/>
  <c r="G488" i="57"/>
  <c r="G487" i="57" s="1"/>
  <c r="F488" i="57"/>
  <c r="F487" i="57" s="1"/>
  <c r="G480" i="57"/>
  <c r="G479" i="57" s="1"/>
  <c r="F480" i="57"/>
  <c r="F479" i="57" s="1"/>
  <c r="G474" i="57"/>
  <c r="G473" i="57" s="1"/>
  <c r="F474" i="57"/>
  <c r="F473" i="57" s="1"/>
  <c r="G467" i="57"/>
  <c r="G466" i="57" s="1"/>
  <c r="G465" i="57" s="1"/>
  <c r="F467" i="57"/>
  <c r="F466" i="57" s="1"/>
  <c r="F465" i="57" s="1"/>
  <c r="G420" i="57"/>
  <c r="G409" i="57"/>
  <c r="G400" i="57"/>
  <c r="F400" i="57"/>
  <c r="G324" i="57"/>
  <c r="F324" i="57"/>
  <c r="G315" i="57"/>
  <c r="F315" i="57"/>
  <c r="G311" i="57"/>
  <c r="F311" i="57"/>
  <c r="G308" i="57"/>
  <c r="G307" i="57" s="1"/>
  <c r="F296" i="57"/>
  <c r="F295" i="57" s="1"/>
  <c r="G288" i="57"/>
  <c r="G287" i="57" s="1"/>
  <c r="F288" i="57"/>
  <c r="F287" i="57" s="1"/>
  <c r="G280" i="57"/>
  <c r="G279" i="57" s="1"/>
  <c r="F280" i="57"/>
  <c r="F279" i="57" s="1"/>
  <c r="G273" i="57"/>
  <c r="G272" i="57" s="1"/>
  <c r="F273" i="57"/>
  <c r="F272" i="57" s="1"/>
  <c r="G266" i="57"/>
  <c r="G265" i="57" s="1"/>
  <c r="G255" i="57"/>
  <c r="G254" i="57" s="1"/>
  <c r="F255" i="57"/>
  <c r="F254" i="57" s="1"/>
  <c r="G251" i="57"/>
  <c r="G250" i="57" s="1"/>
  <c r="G238" i="57"/>
  <c r="G237" i="57" s="1"/>
  <c r="F238" i="57"/>
  <c r="F237" i="57" s="1"/>
  <c r="F235" i="57"/>
  <c r="F234" i="57" s="1"/>
  <c r="G232" i="57"/>
  <c r="G231" i="57" s="1"/>
  <c r="G212" i="57"/>
  <c r="G211" i="57" s="1"/>
  <c r="F212" i="57"/>
  <c r="F211" i="57" s="1"/>
  <c r="G204" i="57"/>
  <c r="G203" i="57" s="1"/>
  <c r="F204" i="57"/>
  <c r="F203" i="57" s="1"/>
  <c r="G186" i="57"/>
  <c r="G185" i="57" s="1"/>
  <c r="F186" i="57"/>
  <c r="F185" i="57" s="1"/>
  <c r="G129" i="57"/>
  <c r="G128" i="57" s="1"/>
  <c r="F129" i="57"/>
  <c r="F128" i="57" s="1"/>
  <c r="G395" i="57" l="1"/>
  <c r="F184" i="57"/>
  <c r="F310" i="57"/>
  <c r="G310" i="57"/>
  <c r="G184" i="57" s="1"/>
  <c r="F165" i="57" l="1"/>
  <c r="F162" i="57"/>
  <c r="F160" i="57"/>
  <c r="F158" i="57"/>
  <c r="F168" i="57"/>
  <c r="F124" i="57"/>
  <c r="F123" i="57" s="1"/>
  <c r="F122" i="57" s="1"/>
  <c r="G459" i="57" l="1"/>
  <c r="G458" i="57" s="1"/>
  <c r="F459" i="57"/>
  <c r="F458" i="57" s="1"/>
  <c r="F451" i="57" s="1"/>
  <c r="G453" i="57"/>
  <c r="G452" i="57" s="1"/>
  <c r="G451" i="57" s="1"/>
  <c r="G569" i="57"/>
  <c r="G568" i="57" s="1"/>
  <c r="G563" i="57" s="1"/>
  <c r="F565" i="57"/>
  <c r="F564" i="57" s="1"/>
  <c r="F563" i="57" s="1"/>
  <c r="G537" i="57"/>
  <c r="F537" i="57"/>
  <c r="G152" i="57"/>
  <c r="G139" i="57" s="1"/>
  <c r="F152" i="57"/>
  <c r="G140" i="57"/>
  <c r="F140" i="57"/>
  <c r="F440" i="57"/>
  <c r="F428" i="57"/>
  <c r="F395" i="57" s="1"/>
  <c r="F23" i="57"/>
  <c r="F22" i="57" s="1"/>
  <c r="F139" i="57" l="1"/>
  <c r="G623" i="57"/>
  <c r="G622" i="57" s="1"/>
  <c r="G620" i="57" s="1"/>
  <c r="F623" i="57"/>
  <c r="F622" i="57" s="1"/>
  <c r="F620" i="57" s="1"/>
  <c r="G385" i="57"/>
  <c r="G384" i="57" s="1"/>
  <c r="F385" i="57"/>
  <c r="F384" i="57" s="1"/>
  <c r="G365" i="57"/>
  <c r="G363" i="57" s="1"/>
  <c r="F365" i="57"/>
  <c r="F363" i="57" s="1"/>
  <c r="G334" i="57"/>
  <c r="F334" i="57"/>
  <c r="F333" i="57" s="1"/>
  <c r="G351" i="57"/>
  <c r="F351" i="57"/>
  <c r="G333" i="57" l="1"/>
  <c r="G14" i="57"/>
  <c r="G13" i="57" s="1"/>
  <c r="G12" i="57" s="1"/>
  <c r="G11" i="57" s="1"/>
  <c r="F14" i="57"/>
  <c r="F13" i="57" s="1"/>
  <c r="F581" i="57"/>
  <c r="F580" i="57" s="1"/>
  <c r="F579" i="57" s="1"/>
  <c r="F46" i="57"/>
  <c r="F45" i="57" s="1"/>
  <c r="F44" i="57" s="1"/>
  <c r="F650" i="57"/>
  <c r="F649" i="57" s="1"/>
  <c r="F648" i="57" s="1"/>
  <c r="F96" i="57"/>
  <c r="F95" i="57" s="1"/>
  <c r="F94" i="57" s="1"/>
  <c r="F596" i="57"/>
  <c r="F595" i="57" s="1"/>
  <c r="F66" i="57"/>
  <c r="F65" i="57" s="1"/>
  <c r="G637" i="57"/>
  <c r="G635" i="57" s="1"/>
  <c r="G633" i="57" s="1"/>
  <c r="G82" i="57"/>
  <c r="G81" i="57" s="1"/>
  <c r="G79" i="57" s="1"/>
  <c r="F592" i="57"/>
  <c r="F591" i="57" s="1"/>
  <c r="F590" i="57" s="1"/>
  <c r="F378" i="57"/>
  <c r="F377" i="57" s="1"/>
  <c r="F60" i="57"/>
  <c r="F59" i="57" s="1"/>
  <c r="F58" i="57" s="1"/>
  <c r="F18" i="57"/>
  <c r="F17" i="57" s="1"/>
  <c r="G612" i="57"/>
  <c r="G611" i="57" s="1"/>
  <c r="F644" i="57"/>
  <c r="F43" i="57" l="1"/>
  <c r="F12" i="57"/>
  <c r="F11" i="57" s="1"/>
  <c r="G74" i="57"/>
  <c r="G73" i="57" s="1"/>
  <c r="G72" i="57" s="1"/>
  <c r="G71" i="57" s="1"/>
  <c r="G510" i="57"/>
  <c r="F510" i="57"/>
  <c r="G171" i="57"/>
  <c r="F171" i="57"/>
  <c r="F157" i="57" s="1"/>
  <c r="F138" i="57" s="1"/>
  <c r="G518" i="57"/>
  <c r="F518" i="57"/>
  <c r="G176" i="57"/>
  <c r="F176" i="57"/>
  <c r="G157" i="57" l="1"/>
  <c r="G138" i="57" s="1"/>
  <c r="F508" i="57"/>
  <c r="G529" i="57"/>
  <c r="G508" i="57" s="1"/>
  <c r="G392" i="57"/>
  <c r="G391" i="57" s="1"/>
  <c r="F392" i="57"/>
  <c r="F391" i="57" s="1"/>
  <c r="F332" i="57" s="1"/>
  <c r="F557" i="57"/>
  <c r="F556" i="57" s="1"/>
  <c r="G106" i="57"/>
  <c r="G105" i="57" s="1"/>
  <c r="G104" i="57" s="1"/>
  <c r="F106" i="57"/>
  <c r="F105" i="57" s="1"/>
  <c r="F104" i="57" s="1"/>
  <c r="G616" i="57"/>
  <c r="G615" i="57" s="1"/>
  <c r="G610" i="57" s="1"/>
  <c r="G609" i="57" s="1"/>
  <c r="F616" i="57"/>
  <c r="F615" i="57" s="1"/>
  <c r="F610" i="57" s="1"/>
  <c r="G604" i="57" l="1"/>
  <c r="G603" i="57" s="1"/>
  <c r="G600" i="57" s="1"/>
  <c r="F604" i="57"/>
  <c r="F603" i="57" s="1"/>
  <c r="F600" i="57" s="1"/>
  <c r="F578" i="57" s="1"/>
  <c r="F89" i="57" l="1"/>
  <c r="F88" i="57" s="1"/>
  <c r="F646" i="57" l="1"/>
  <c r="F643" i="57" s="1"/>
  <c r="F642" i="57" s="1"/>
  <c r="F609" i="57" s="1"/>
  <c r="G586" i="57"/>
  <c r="G585" i="57" s="1"/>
  <c r="G584" i="57" s="1"/>
  <c r="G578" i="57" s="1"/>
  <c r="G557" i="57"/>
  <c r="G556" i="57" s="1"/>
  <c r="G550" i="57"/>
  <c r="G549" i="57" s="1"/>
  <c r="G542" i="57"/>
  <c r="G541" i="57" s="1"/>
  <c r="G540" i="57" s="1"/>
  <c r="F542" i="57"/>
  <c r="F541" i="57" s="1"/>
  <c r="F540" i="57" s="1"/>
  <c r="G533" i="57"/>
  <c r="G500" i="57" s="1"/>
  <c r="F533" i="57"/>
  <c r="F500" i="57" s="1"/>
  <c r="G381" i="57"/>
  <c r="G380" i="57" s="1"/>
  <c r="G332" i="57" s="1"/>
  <c r="G133" i="57" l="1"/>
  <c r="G132" i="57" s="1"/>
  <c r="G127" i="57" s="1"/>
  <c r="F133" i="57"/>
  <c r="F132" i="57" s="1"/>
  <c r="F127" i="57" s="1"/>
  <c r="G114" i="57" l="1"/>
  <c r="G113" i="57" s="1"/>
  <c r="G112" i="57" s="1"/>
  <c r="G103" i="57" s="1"/>
  <c r="G102" i="57" s="1"/>
  <c r="F114" i="57"/>
  <c r="F113" i="57" s="1"/>
  <c r="F112" i="57" s="1"/>
  <c r="F103" i="57" s="1"/>
  <c r="F102" i="57" s="1"/>
  <c r="G53" i="57" l="1"/>
  <c r="G52" i="57" s="1"/>
  <c r="G51" i="57" s="1"/>
  <c r="G43" i="57" s="1"/>
  <c r="G10" i="57" s="1"/>
  <c r="F87" i="57" l="1"/>
  <c r="F71" i="57" s="1"/>
  <c r="F10" i="57" s="1"/>
</calcChain>
</file>

<file path=xl/sharedStrings.xml><?xml version="1.0" encoding="utf-8"?>
<sst xmlns="http://schemas.openxmlformats.org/spreadsheetml/2006/main" count="1527" uniqueCount="504">
  <si>
    <t xml:space="preserve">Prezydenta Miasta Włocławek 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</si>
  <si>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</si>
  <si>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</si>
  <si>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</si>
  <si>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</si>
  <si>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</si>
  <si>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</si>
  <si>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</si>
  <si>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</si>
  <si>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</si>
  <si>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 xml:space="preserve"> -</t>
  </si>
  <si>
    <t>WYDATKI OGÓŁEM:</t>
  </si>
  <si>
    <t>Wydatki na zadania własne:</t>
  </si>
  <si>
    <t>zakup materiałów i wyposażenia</t>
  </si>
  <si>
    <t>zakup usług pozostałych</t>
  </si>
  <si>
    <t>wynagrodzenia bezosobowe</t>
  </si>
  <si>
    <t>Zmiany w budżecie miasta Włocławek na 2020 rok</t>
  </si>
  <si>
    <t>Różne rozliczenia</t>
  </si>
  <si>
    <t>Rezerwy ogólne i celowe</t>
  </si>
  <si>
    <t>4810</t>
  </si>
  <si>
    <t xml:space="preserve">rezerwy </t>
  </si>
  <si>
    <t xml:space="preserve"> - rezerwa celowa</t>
  </si>
  <si>
    <t>zakup środków żywności</t>
  </si>
  <si>
    <t>Jednostki oświatowe zbiorczo</t>
  </si>
  <si>
    <t>zakup środków dydaktycznych i książek</t>
  </si>
  <si>
    <t>DOCHODY OGÓŁEM:</t>
  </si>
  <si>
    <t>Dochody na zadania własne:</t>
  </si>
  <si>
    <t>Pozostała działalność</t>
  </si>
  <si>
    <t>terytorialnego</t>
  </si>
  <si>
    <t>Administracja publiczna</t>
  </si>
  <si>
    <t>2820</t>
  </si>
  <si>
    <t>dotacja celowa z budżetu na finansowanie lub</t>
  </si>
  <si>
    <t>dofinansowanie zadań zleconych do realizacji</t>
  </si>
  <si>
    <t>stowarzyszeniom</t>
  </si>
  <si>
    <t>Oświata i wychowanie</t>
  </si>
  <si>
    <t>Załącznik Nr 1</t>
  </si>
  <si>
    <t>Transport i łączność</t>
  </si>
  <si>
    <t>zakup energii</t>
  </si>
  <si>
    <t>opłaty z tytułu zakupu usług telekomunikacyjnych</t>
  </si>
  <si>
    <t>Drogi publiczne w miastach na prawach powiatu</t>
  </si>
  <si>
    <t>4210</t>
  </si>
  <si>
    <t>odpisy na zakładowy fundusz świadczeń socjalnych</t>
  </si>
  <si>
    <t>Miejski Zarząd Infrastruktury Drogowej i Transportu</t>
  </si>
  <si>
    <t>zakup usług remontowych</t>
  </si>
  <si>
    <t>Szkoły podstawowe</t>
  </si>
  <si>
    <t>wynagrodzenia osobowe pracowników</t>
  </si>
  <si>
    <t>dodatkowe wynagrodzenie roczne</t>
  </si>
  <si>
    <t>Stołówki szkolne i przedszkolne</t>
  </si>
  <si>
    <t>Wydatki na zadania rządowe:</t>
  </si>
  <si>
    <t>852</t>
  </si>
  <si>
    <t>Pomoc społeczna</t>
  </si>
  <si>
    <t xml:space="preserve">różne opłaty i składki </t>
  </si>
  <si>
    <t>świadczenia społeczne</t>
  </si>
  <si>
    <t>Miejski Ośrodek Pomocy Rodzinie</t>
  </si>
  <si>
    <t>pozostałe odsetki</t>
  </si>
  <si>
    <t>koszty postępowania sądowego i prokuratorskiego</t>
  </si>
  <si>
    <t>Ośrodki pomocy społecznej</t>
  </si>
  <si>
    <t>opłaty na rzecz budżetów jednostek samorządu</t>
  </si>
  <si>
    <t>854</t>
  </si>
  <si>
    <t>Edukacyjna opieka wychowawcza</t>
  </si>
  <si>
    <t>85415</t>
  </si>
  <si>
    <t>Pomoc materialna dla uczniów o charakterze socjalnym</t>
  </si>
  <si>
    <t>zakup usług obejmujących wykonanie ekspertyz, analiz</t>
  </si>
  <si>
    <t xml:space="preserve">i opinii </t>
  </si>
  <si>
    <t>Przedszkola</t>
  </si>
  <si>
    <t>wpłaty na Państwowy Fundusz Rehabilitacji</t>
  </si>
  <si>
    <t>Osób Niepełnosprawnych</t>
  </si>
  <si>
    <t xml:space="preserve">składki na ubezpieczenia społeczne </t>
  </si>
  <si>
    <t>Technika</t>
  </si>
  <si>
    <t xml:space="preserve">Licea ogólnokształcące </t>
  </si>
  <si>
    <t xml:space="preserve">Realizacja zadań wymagających stosowania specjalnej </t>
  </si>
  <si>
    <t>organizacji nauki i metod pracy dla dzieci i młodzieży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</si>
  <si>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</si>
  <si>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</si>
  <si>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</si>
  <si>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</si>
  <si>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</si>
  <si>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</si>
  <si>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Gospodarka komunalna i ochrona środowiska</t>
  </si>
  <si>
    <t>2480</t>
  </si>
  <si>
    <t>dotacja podmiotowa z budżetu dla samorządowej</t>
  </si>
  <si>
    <t>instytucji kultury</t>
  </si>
  <si>
    <t>wydatki osobowe niezaliczone do wynagrodzeń</t>
  </si>
  <si>
    <t>inne formy pomocy dla uczniów</t>
  </si>
  <si>
    <t xml:space="preserve">składki na ubezpieczenie zdrowotne </t>
  </si>
  <si>
    <t>4230</t>
  </si>
  <si>
    <t>zakup leków, wyrobów medycznych i produktów</t>
  </si>
  <si>
    <t>biobójczych</t>
  </si>
  <si>
    <t>zakup usług zdrowotnych</t>
  </si>
  <si>
    <t>4330</t>
  </si>
  <si>
    <t>zakup usług przez jednostki samorządu terytorialnego</t>
  </si>
  <si>
    <t xml:space="preserve">od innych jednostek samorządu terytorialnego </t>
  </si>
  <si>
    <t xml:space="preserve">opłaty za administrowanie i czynsze za budynki, </t>
  </si>
  <si>
    <t>lokale i pomieszczenia garażowe</t>
  </si>
  <si>
    <t>podróże służbowe krajowe</t>
  </si>
  <si>
    <t>opłaty na rzecz budżetu państwa</t>
  </si>
  <si>
    <t xml:space="preserve">kary i odszkodowania wypłacane na rzecz osób </t>
  </si>
  <si>
    <t>prawnych i innych jednostek organizacyjnych</t>
  </si>
  <si>
    <t>szkolenia pracowników  niebędących członkami</t>
  </si>
  <si>
    <t xml:space="preserve">korpusu służby cywilnej </t>
  </si>
  <si>
    <t xml:space="preserve">wydatki na zakupy inwestycyjne jednostek </t>
  </si>
  <si>
    <t>budżetowych</t>
  </si>
  <si>
    <t>Dochody na zadania zlecone:</t>
  </si>
  <si>
    <t>Rodzina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</si>
  <si>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</si>
  <si>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</si>
  <si>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</si>
  <si>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</si>
  <si>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t>Dochody na zadania rządowe:</t>
  </si>
  <si>
    <t>przeciwpożarowa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</si>
  <si>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</si>
  <si>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</si>
  <si>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</si>
  <si>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</si>
  <si>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Wydatki na zadania zlecone:</t>
  </si>
  <si>
    <t>Bezpieczeństwo publiczne i ochrona</t>
  </si>
  <si>
    <t>Komendy powiatowe Państwowej Straży</t>
  </si>
  <si>
    <r>
      <t xml:space="preserve">Pożarnej </t>
    </r>
    <r>
      <rPr>
        <i/>
        <sz val="9"/>
        <rFont val="Arial CE"/>
        <charset val="238"/>
      </rPr>
      <t/>
    </r>
  </si>
  <si>
    <t>Komenda Miejska Państwowej Straży Pożarnej</t>
  </si>
  <si>
    <t>Branżowe szkoły I i II stopnia</t>
  </si>
  <si>
    <t>Szkoły artystyczne</t>
  </si>
  <si>
    <t>Pozostałe zadania w zakresie polityki społecznej</t>
  </si>
  <si>
    <t>Internaty i bursy szkolne</t>
  </si>
  <si>
    <t>Wspieranie rodziny</t>
  </si>
  <si>
    <t>Miejski Zespół Żłobków - projekt pn. "Utworzenie</t>
  </si>
  <si>
    <t>miejsc opieki nad dziećmi do lat 3 dla mieszkańców</t>
  </si>
  <si>
    <t>Miasta Włocławek oraz okolicznych gmin -</t>
  </si>
  <si>
    <t xml:space="preserve">żłobek integracyjny na os. Południe” </t>
  </si>
  <si>
    <t>Oczyszczanie miast i wsi</t>
  </si>
  <si>
    <t>Miejski Zakład Zieleni i Usług Komunalnych</t>
  </si>
  <si>
    <t>Zespoły do spraw orzekania o niepełnosprawności</t>
  </si>
  <si>
    <t>Utrzymanie zieleni w miastach i gminach</t>
  </si>
  <si>
    <t xml:space="preserve">Wydział Edukacji </t>
  </si>
  <si>
    <t>Wydział Organizacyjno - Prawny i Kadr</t>
  </si>
  <si>
    <t>Szkoły podstawowe specjalne</t>
  </si>
  <si>
    <t>Kultura fizyczna</t>
  </si>
  <si>
    <t>Domy pomocy społecznej</t>
  </si>
  <si>
    <t>Urzędy wojewódzkie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</si>
  <si>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</si>
  <si>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</si>
  <si>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</si>
  <si>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Poradnie psychologiczno - pedagogiczne, w tym</t>
  </si>
  <si>
    <t>poradnie specjalistyczne</t>
  </si>
  <si>
    <t>Dom Pomocy Społecznej ul. Dobrzyńska 102</t>
  </si>
  <si>
    <t>Zarządzanie kryzysowe</t>
  </si>
  <si>
    <t>Wydział Zarządzania Kryzysowego i Bezpieczeństwa</t>
  </si>
  <si>
    <t>Obiekty sportowe</t>
  </si>
  <si>
    <t>Szkoły zawodowe specjalne</t>
  </si>
  <si>
    <t>Organ</t>
  </si>
  <si>
    <t>Ośrodki wsparcia</t>
  </si>
  <si>
    <t xml:space="preserve">dotacje celowe otrzymane z budżetu państwa na zadania </t>
  </si>
  <si>
    <t>Przedszkola specjalne</t>
  </si>
  <si>
    <t>Świetlice szkolne</t>
  </si>
  <si>
    <t>Szkolne schroniska młodzieżowe</t>
  </si>
  <si>
    <t>Wczesne wspomaganie rozwoju dziecka</t>
  </si>
  <si>
    <t xml:space="preserve">składki na Fundusz Pracy oraz Fundusz Solidarnościowy </t>
  </si>
  <si>
    <t>alimentacyjnego oraz składki na ubezpieczenia</t>
  </si>
  <si>
    <t>emerytalne i rentowe z ubezpieczenia społecznego</t>
  </si>
  <si>
    <t>2040</t>
  </si>
  <si>
    <t>realizację zadań bieżących gmin z zakresu edukacyjnej</t>
  </si>
  <si>
    <t xml:space="preserve">opieki wychowawczej finansowanych w całości przez </t>
  </si>
  <si>
    <t>budżet państwa w ramach programów rządowych</t>
  </si>
  <si>
    <t>Świadczenia rodzinne, świadczenie z funduszu</t>
  </si>
  <si>
    <t>Jednostki specjalistycznego poradnictwa, mieszkania</t>
  </si>
  <si>
    <t>chronione i ośrodki interwencji kryzysowej</t>
  </si>
  <si>
    <t>Miejski Ośrodek Pomocy Rodzinie - placówki wsparcia</t>
  </si>
  <si>
    <t>dziennego</t>
  </si>
  <si>
    <t>Obrona narodowa</t>
  </si>
  <si>
    <t>020</t>
  </si>
  <si>
    <t>Leśnictwo</t>
  </si>
  <si>
    <t>02001</t>
  </si>
  <si>
    <t>Gospodarka leśna</t>
  </si>
  <si>
    <t>Wydział Rewitalizacji</t>
  </si>
  <si>
    <t>Pomoc w zakresie dożywiania</t>
  </si>
  <si>
    <t>Działalność placówek opiewkuńczo - wychowawczych</t>
  </si>
  <si>
    <t>Placówka Opiekuńczo - Wychowawcza Nr 2 "Calineczka"</t>
  </si>
  <si>
    <t xml:space="preserve"> ul. Sielska 3</t>
  </si>
  <si>
    <t>Placówka Opiekuńczo - Wychowawcza Nr 1 "Maluch"</t>
  </si>
  <si>
    <t>Pozostałe wydatki obronne</t>
  </si>
  <si>
    <t>Miejski Zespół do Spraw Orzekania o Niepełnosprawności</t>
  </si>
  <si>
    <t>Zasiłki stałe</t>
  </si>
  <si>
    <t>2030</t>
  </si>
  <si>
    <t>na realizację własnych zadań bieżących gmin</t>
  </si>
  <si>
    <t>(związków gmin, związków powiatowo-gminnych)</t>
  </si>
  <si>
    <t>Zadania w zakresie przeciwdziałania przemocy</t>
  </si>
  <si>
    <t>w rodzinie</t>
  </si>
  <si>
    <t xml:space="preserve">Miejski Ośrodek Pomocy Rodzinie - </t>
  </si>
  <si>
    <t>Specjalistyczny Ośrodek Wsparcia</t>
  </si>
  <si>
    <t>Usługi opiekuńcze i specjalistyczne usługi opiekuńcze</t>
  </si>
  <si>
    <t>Wydział Polityki Społecznej i Zdrowia Publicznego</t>
  </si>
  <si>
    <t>Działalność placówek opiekuńczo - wychowawczych</t>
  </si>
  <si>
    <t>bieżące z zakresu administracji rządowej zlecone powiatom,</t>
  </si>
  <si>
    <t xml:space="preserve">związane z realizacją dodatku wychowawczego oraz </t>
  </si>
  <si>
    <t>dodatku do zryczałtowanej kwoty stanowiących pomoc</t>
  </si>
  <si>
    <t>państwa w wychowaniu dzieci</t>
  </si>
  <si>
    <t>010</t>
  </si>
  <si>
    <t>Rolnictwo i łowiectwo</t>
  </si>
  <si>
    <t>01095</t>
  </si>
  <si>
    <t>Wydział Finansów</t>
  </si>
  <si>
    <t>na realizację bieżących zadań własnych powiatu</t>
  </si>
  <si>
    <t>Dom Pomocy Społecznej ul. Nowomiejska 19</t>
  </si>
  <si>
    <t>Dom Pomocy Społecznej ul. Nowomiejska 19 -</t>
  </si>
  <si>
    <t>Ośrodek Dziennego Pobytu ul. Brzeska 15</t>
  </si>
  <si>
    <t>MOPR - mieszkania chronione</t>
  </si>
  <si>
    <t>wydatki osobowe niezaliczone do uposażeń wypłacane</t>
  </si>
  <si>
    <t>żołnierzom i funkcjonariuszom</t>
  </si>
  <si>
    <t>równoważniki pieniężne i ekwiwalenty dla żołnierzy</t>
  </si>
  <si>
    <t>i funkcjonariuszy oraz pozostałe należności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</si>
  <si>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</si>
  <si>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</si>
  <si>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</si>
  <si>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</si>
  <si>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</si>
  <si>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</si>
  <si>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2059</t>
  </si>
  <si>
    <t>Organ - projekt pn. "Pomagamy skutecznie"</t>
  </si>
  <si>
    <t>Projekt pn. "Pomagamy skutecznie"</t>
  </si>
  <si>
    <t>4237</t>
  </si>
  <si>
    <t>4239</t>
  </si>
  <si>
    <t>Dom Pomocy Społecznej ul. Dobrzyńska 102 -</t>
  </si>
  <si>
    <t>Straż gminna (miejska)</t>
  </si>
  <si>
    <t>Straż Miejska</t>
  </si>
  <si>
    <t>Obsługa monitoringu</t>
  </si>
  <si>
    <t>4217</t>
  </si>
  <si>
    <t>Kultura i ochrona dziedzictwa narodowego</t>
  </si>
  <si>
    <t>Biblioteki</t>
  </si>
  <si>
    <t>Wydział Kultury, Promocji i Komunikacji Społecznej</t>
  </si>
  <si>
    <t>Miejska Jadłodajnia "U Świętego Antoniego"</t>
  </si>
  <si>
    <t>6800</t>
  </si>
  <si>
    <t>rezerwy na inwestycje i zakupy inwestycyjne</t>
  </si>
  <si>
    <t>Gospodarka mieszkaniowa</t>
  </si>
  <si>
    <t>70005</t>
  </si>
  <si>
    <t>Gospodarka gruntami i nieruchomościami</t>
  </si>
  <si>
    <t>Wydział Gospodarowania Mieniem Komunalnym</t>
  </si>
  <si>
    <t>75085</t>
  </si>
  <si>
    <t>Wspólna obsługa jednostek samorządu terytorialnego</t>
  </si>
  <si>
    <t>Centrum Usług Wspólnych Placówek Oświatowych</t>
  </si>
  <si>
    <t xml:space="preserve">  -</t>
  </si>
  <si>
    <t xml:space="preserve">Dowożenie uczniów do szkół </t>
  </si>
  <si>
    <t>Licea ogólnokształcące specjalne</t>
  </si>
  <si>
    <t xml:space="preserve">Zespół Szkół Technicznych - projekt: Erasmus+ </t>
  </si>
  <si>
    <t>Akcja KA1 pn. "Nauka - klucz do świata"</t>
  </si>
  <si>
    <t>4211</t>
  </si>
  <si>
    <t>Grupy Działania Miasta Włocławek)</t>
  </si>
  <si>
    <t>składki na ubezpieczenia społeczne</t>
  </si>
  <si>
    <t>Wydział Polityki Społecznej i Zdrowia Publicznego -</t>
  </si>
  <si>
    <t xml:space="preserve">projekt pn. "Wsparcie osób starszych i kadry świadczącej </t>
  </si>
  <si>
    <t xml:space="preserve">usługi społeczne w zakresie przeciwdziałania </t>
  </si>
  <si>
    <t>rozprzestrzeniania  się COVID-19,łagodzenia jego  skutków</t>
  </si>
  <si>
    <t>na terenie województwa kujawsko-pomorskiego"</t>
  </si>
  <si>
    <t>Załącznik Nr 2</t>
  </si>
  <si>
    <t>Plan wydatków majątkowych na 2020 rok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</si>
  <si>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</si>
  <si>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</si>
  <si>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</si>
  <si>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</si>
  <si>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</si>
  <si>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</si>
  <si>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</si>
  <si>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</si>
  <si>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</si>
  <si>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</si>
  <si>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</si>
  <si>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</si>
  <si>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</si>
  <si>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</si>
  <si>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</si>
  <si>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</si>
  <si>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>dochody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</si>
  <si>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</si>
  <si>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</si>
  <si>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</si>
  <si>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</si>
  <si>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</si>
  <si>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</si>
  <si>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</si>
  <si>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</si>
  <si>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</si>
  <si>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</si>
  <si>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</si>
  <si>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</si>
  <si>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</si>
  <si>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</si>
  <si>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</si>
  <si>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</si>
  <si>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</si>
  <si>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GOSPODARKA MIESZKANIOWA</t>
  </si>
  <si>
    <t>Wykup nieruchomości z różnym przeznaczeniem</t>
  </si>
  <si>
    <t>Urząd Miasta /Wydział Gospodarownia Mieniem Komunalnym/</t>
  </si>
  <si>
    <t>REZERWA INWESTYCYJNA</t>
  </si>
  <si>
    <t>Prezydenci</t>
  </si>
  <si>
    <t>Rezerwa inwestycyjna - rewitalizacja</t>
  </si>
  <si>
    <t xml:space="preserve">Rezerwa inwestycyjna </t>
  </si>
  <si>
    <t>*  - łączne koszty finansowe obejmują wydatki majątkowe i wydatki bieżące</t>
  </si>
  <si>
    <t>Załącznik Nr 3</t>
  </si>
  <si>
    <t>Wydatki na programy i projekty realizowane ze środków pochodzących z funduszy strukturalnych i Funduszu Spójności</t>
  </si>
  <si>
    <t>Lp.</t>
  </si>
  <si>
    <t>Program/Projekt</t>
  </si>
  <si>
    <t>w tym:</t>
  </si>
  <si>
    <t>2020 rok</t>
  </si>
  <si>
    <t>Wydatki ogółem:</t>
  </si>
  <si>
    <t>wydatki bieżące</t>
  </si>
  <si>
    <t>wydatki majątkowe</t>
  </si>
  <si>
    <t>3</t>
  </si>
  <si>
    <t>PROGRAM OPERACYJNY WIEDZA EDUKACJA ROZWÓJ 2014 - 2020</t>
  </si>
  <si>
    <t>3.7</t>
  </si>
  <si>
    <t>"Pomagamy skutecznie"</t>
  </si>
  <si>
    <t>Razem wydatki /Razem wydatki /Dom Pomocy Społecznej ul. Dobrzyńska 102, Dom Pomocy Społecznej ul. Nowomiejska 19/</t>
  </si>
  <si>
    <t>dz.852</t>
  </si>
  <si>
    <t>z tego: 2020 r.</t>
  </si>
  <si>
    <t>rozdz. 85295</t>
  </si>
  <si>
    <t>* środki własne jst, współfinansowanie z budżetu państwa oraz inne</t>
  </si>
  <si>
    <t>Załącznik Nr 4</t>
  </si>
  <si>
    <t xml:space="preserve">Dotacje udzielane z budżetu jednostki samorządu terytorialnego </t>
  </si>
  <si>
    <t>dla jednostek sektora finansów publicznych na 2020 rok</t>
  </si>
  <si>
    <t>Rozdział</t>
  </si>
  <si>
    <t>Nazwa zadania</t>
  </si>
  <si>
    <t>Kwota dotacji</t>
  </si>
  <si>
    <t>dotacje celowe</t>
  </si>
  <si>
    <t>Urzędy gmin (miast i miast na prawach powiatu) - realizacja projektu "Infostrada Kujaw i Pomorza 2.0"</t>
  </si>
  <si>
    <t>Działalność informacyjna i kulturalna prowadzona za granicą  - realizacja projektu "Invest in Bit CITY 2 - Promocja potencjału gospodarczego oraz promocja atrakcyjności inwestycyjnej miast prezydenckich województwa Kujawsko - Pomorskiego"</t>
  </si>
  <si>
    <t>Zarządzanie kryzysowe - dotacja celowa dla Wojewódzkiego Szpitala Specjalistycznego im. Ks. Jerzego Popiełuszki</t>
  </si>
  <si>
    <t>Pozostała działalność (kształcenie praktyczne uczniów)</t>
  </si>
  <si>
    <t>Programy polityki zdrowotnej</t>
  </si>
  <si>
    <t>Przeciwdziałanie alkoholizmowi (dofinansowanie "Niebieskiej linii")</t>
  </si>
  <si>
    <t xml:space="preserve">Powiatowe urzędy pracy </t>
  </si>
  <si>
    <t>Pozostała działalność (dotacja na inwestycje)</t>
  </si>
  <si>
    <t xml:space="preserve"> - Zakład Aktywności Zawodowej</t>
  </si>
  <si>
    <t>Galerie i biura wystaw artystycznych (dotacja na inwestycje)</t>
  </si>
  <si>
    <t xml:space="preserve"> - Galeria Sztuki Współczesnej</t>
  </si>
  <si>
    <t>Centra kultury i sztuki</t>
  </si>
  <si>
    <t xml:space="preserve"> - Centrum Kultury Browar B</t>
  </si>
  <si>
    <t>Centra kultury i sztuki (dotacja na inwestycje)</t>
  </si>
  <si>
    <t>Pozostałe instytucje kultury (dotacja na inwestycje)</t>
  </si>
  <si>
    <t xml:space="preserve"> - Teatr Impresaryjny</t>
  </si>
  <si>
    <t>Biblioteki (dotacja na inwestycje)</t>
  </si>
  <si>
    <t xml:space="preserve"> - Miejska Biblioteka Publiczna</t>
  </si>
  <si>
    <t>Razem</t>
  </si>
  <si>
    <t>dotacje podmiotowe</t>
  </si>
  <si>
    <t xml:space="preserve"> - Centrum Kultury Browar B, Galeria Sztuki Współczesnej, Teatr Impresaryjny, Miejska Biblioteka Publiczna</t>
  </si>
  <si>
    <t>Galerie i biura wystaw artystycznych</t>
  </si>
  <si>
    <t>Pozostałe instytucje kultury</t>
  </si>
  <si>
    <t>Ogółem:</t>
  </si>
  <si>
    <t xml:space="preserve">                                  Załącznik Nr 5</t>
  </si>
  <si>
    <t xml:space="preserve">                                  Prezydenta Miasta Włocławek</t>
  </si>
  <si>
    <t>dla jednostek spoza sektora finansów publicznych na 2020 rok</t>
  </si>
  <si>
    <t>Dotacje do remontów w ramach rewitalizacji</t>
  </si>
  <si>
    <t>Pozostała działalność (prowadzenie Kawiarni Obywatelskiej "Śródmieście Cafe")</t>
  </si>
  <si>
    <t>Nieodpłatna pomoc prawna - zadanie rządowe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</si>
  <si>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</si>
  <si>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</si>
  <si>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>Prywatna Szkoła Podstawowa Zespołu Edukacji "Wiedza"</t>
  </si>
  <si>
    <t xml:space="preserve">Zespół Szkół Akademickich im. Obrońców Wisły 1920 roku </t>
  </si>
  <si>
    <t xml:space="preserve">Zespół Szkół WSO "Cogito" </t>
  </si>
  <si>
    <t>Zwalczanie narkomanii</t>
  </si>
  <si>
    <t>Dofinansowanie programów dotyczących uzależnień, pozalekcyjnych zajęć sportowych (przeciwdziałanie alkoholizmowi)</t>
  </si>
  <si>
    <t>Promocja i ochrona zdrowia (pozostała działalność)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</si>
  <si>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</si>
  <si>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</si>
  <si>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</si>
  <si>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"Aktywność to przyszłość"</t>
  </si>
  <si>
    <t>Realizacja projektu unijnego "Reintegracja społeczna mieszkańców Włocławka, w tym w obszarze rewitalizacji"</t>
  </si>
  <si>
    <t>Realizacja projektu unijnego "Integracja drogą do samodzielności"</t>
  </si>
  <si>
    <t>Solidarnościowy Fundusz Wsparcia Osób Niepełnosprawnych (świadczenie usług opieki wytchnieniowej)</t>
  </si>
  <si>
    <t xml:space="preserve">Pozostała działalność </t>
  </si>
  <si>
    <t xml:space="preserve">Wspieranie rodziny </t>
  </si>
  <si>
    <t>Utylizacja wyrobów zawierających azbest (dotacja na inwestycje)</t>
  </si>
  <si>
    <t>Wymiana źródeł ciepła zasilanych paliwami stałymi dla osób fizycznych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</si>
  <si>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</si>
  <si>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</si>
  <si>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</si>
  <si>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</si>
  <si>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</si>
  <si>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</si>
  <si>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</si>
  <si>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</si>
  <si>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</si>
  <si>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</si>
  <si>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Szkoła Mistrzostwa Sportowego ("Kar" Sp. z o.o.)</t>
  </si>
  <si>
    <t>Szkoła Podstawowa przy Państwowej Uczelni Zawodowej we Włocławku</t>
  </si>
  <si>
    <t>Szkoła Podstawowa z oddziałami dwujęzycznymi Monttessori-     Schule</t>
  </si>
  <si>
    <t>Oddziały przedszkolne w szkołach podstawowych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</si>
  <si>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</si>
  <si>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</si>
  <si>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</si>
  <si>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</si>
  <si>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</si>
  <si>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</si>
  <si>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</si>
  <si>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</si>
  <si>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</si>
  <si>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</si>
  <si>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</si>
  <si>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</si>
  <si>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</si>
  <si>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</si>
  <si>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</si>
  <si>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</si>
  <si>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</si>
  <si>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</si>
  <si>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</si>
  <si>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</si>
  <si>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</si>
  <si>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</si>
  <si>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</si>
  <si>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</si>
  <si>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</si>
  <si>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</si>
  <si>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</si>
  <si>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</si>
  <si>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</si>
  <si>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</t>
  </si>
  <si>
    <t>Policealna Szkoła Futuro</t>
  </si>
  <si>
    <t>Szkoła Policealna Opieki Medycznej "Żak"</t>
  </si>
  <si>
    <t>Akademicka Szkoła Policealna przy Kujawskiej Szkole Wyższej we Włocławku</t>
  </si>
  <si>
    <t xml:space="preserve">Branżowa Szkoła 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</si>
  <si>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</si>
  <si>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</si>
  <si>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Licea ogólnokształcące</t>
  </si>
  <si>
    <t>Prywatne Liceum Ogólnokształcące "Abis" przy Wyższej Szkole Informatyki i Umiejętności w Łodzi Oddział Włocławek</t>
  </si>
  <si>
    <t>Liceum Ogólnokształcące dla Dorosłych Włocławskiego Stowarzyszenia Oświatowego "Cogito"</t>
  </si>
  <si>
    <t>Liceum Ogólnokształcące "Edicus" dla Dorosłych</t>
  </si>
  <si>
    <t>Liceum Ogólnokształcące dla Dorosłych Futuro</t>
  </si>
  <si>
    <t>Liceum Ogólnokształcące Szkoła Mistrzostwa Sportowego 3-letnie</t>
  </si>
  <si>
    <t>Liceum Ogólnokształcące Szkoła Mistrzostwa Sportowego 4-letnie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</si>
  <si>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</si>
  <si>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</si>
  <si>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</si>
  <si>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>Liceum Ogólnokształcące przy Państwowej Uczelni Zawodowej we Włocławku</t>
  </si>
  <si>
    <t>Liceum Ogólnokształcące "Spectrum" dla Dorosłych we Włocławku 3-letnie</t>
  </si>
  <si>
    <t>Liceum Ogólnokształcące "Spectrum" dla Dorosłych we Włocławku 4-letnie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</si>
  <si>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</si>
  <si>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</si>
  <si>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Prywatne Liceum Ogólnokształcące dla Dorosłych (CE "Zenit")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</si>
  <si>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</si>
  <si>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</si>
  <si>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</si>
  <si>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</si>
  <si>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</si>
  <si>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</si>
  <si>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</si>
  <si>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</si>
  <si>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</si>
  <si>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</si>
  <si>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</si>
  <si>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</si>
  <si>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</si>
  <si>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</t>
  </si>
  <si>
    <t>Poradnie psychologiczno - pedagogiczne, w tym poradnie specjalistyczne</t>
  </si>
  <si>
    <t>Poradnia Psychologiczno - Pedagogiczna "Vitamed"</t>
  </si>
  <si>
    <t>Internat Zespołu Szkół Katolickich im. Ks. J. Długosza</t>
  </si>
  <si>
    <t>Załącznik Nr 6</t>
  </si>
  <si>
    <t xml:space="preserve">Plan </t>
  </si>
  <si>
    <t xml:space="preserve"> dochodów i wydatków wydzielonych rachunków dochodów oświatowych jednostek budżetowych na 2020 rok</t>
  </si>
  <si>
    <t>(zbiorczo)</t>
  </si>
  <si>
    <t xml:space="preserve">Stan środków </t>
  </si>
  <si>
    <t>pieniężnych</t>
  </si>
  <si>
    <t>Wyszczególnienie</t>
  </si>
  <si>
    <t xml:space="preserve">na początek </t>
  </si>
  <si>
    <t>Dochody</t>
  </si>
  <si>
    <t>Wydatki</t>
  </si>
  <si>
    <t>na koniec roku</t>
  </si>
  <si>
    <t>roku</t>
  </si>
  <si>
    <t>1.</t>
  </si>
  <si>
    <t>2.</t>
  </si>
  <si>
    <t>3.</t>
  </si>
  <si>
    <t>4.</t>
  </si>
  <si>
    <t>5.</t>
  </si>
  <si>
    <t>6.</t>
  </si>
  <si>
    <t xml:space="preserve">Szkoły artystyczne </t>
  </si>
  <si>
    <t>7.</t>
  </si>
  <si>
    <t>8.</t>
  </si>
  <si>
    <t>Placówki kształcenia ustawicznego i centra kształcenia zawodowego</t>
  </si>
  <si>
    <t>9.</t>
  </si>
  <si>
    <t>Młodzieżowe ośrodki wychowawcze</t>
  </si>
  <si>
    <t xml:space="preserve">Ogółem </t>
  </si>
  <si>
    <t>do Zarządzenia NR 382/2020</t>
  </si>
  <si>
    <t>z dnia 30 października 2020 r.</t>
  </si>
  <si>
    <t xml:space="preserve">                                  do Zarządzenia NR 382/2020</t>
  </si>
  <si>
    <t xml:space="preserve">                                  z dnia 30 października 2020 r.</t>
  </si>
  <si>
    <r>
      <t>gmin, związkom powiatowo-gminnym) ustawami</t>
    </r>
    <r>
      <rPr>
        <sz val="9"/>
        <rFont val="Arial CE"/>
        <charset val="238"/>
      </rPr>
      <t xml:space="preserve"> </t>
    </r>
  </si>
  <si>
    <r>
      <t xml:space="preserve">Jednostki oświatowe zbiorczo </t>
    </r>
    <r>
      <rPr>
        <sz val="8"/>
        <rFont val="Arial CE"/>
        <charset val="238"/>
      </rPr>
      <t>(projekty z grantów Lokalnej</t>
    </r>
  </si>
  <si>
    <t xml:space="preserve">
</t>
  </si>
  <si>
    <t>w okresie</t>
  </si>
  <si>
    <t xml:space="preserve">Klasyfikacja </t>
  </si>
  <si>
    <t xml:space="preserve">realizacji </t>
  </si>
  <si>
    <t>Środki</t>
  </si>
  <si>
    <t xml:space="preserve">(dział, </t>
  </si>
  <si>
    <t>Projektu</t>
  </si>
  <si>
    <t>z budżetu</t>
  </si>
  <si>
    <t xml:space="preserve">z budżetu </t>
  </si>
  <si>
    <t xml:space="preserve">Wydatki </t>
  </si>
  <si>
    <t xml:space="preserve">Środki z </t>
  </si>
  <si>
    <t>rozdział)</t>
  </si>
  <si>
    <t xml:space="preserve">(całkowita </t>
  </si>
  <si>
    <t>krajowego</t>
  </si>
  <si>
    <t>UE</t>
  </si>
  <si>
    <t>razem (8+9)</t>
  </si>
  <si>
    <t>budżetu</t>
  </si>
  <si>
    <t>budżetu UE</t>
  </si>
  <si>
    <t xml:space="preserve">wartość </t>
  </si>
  <si>
    <t>krajowego *</t>
  </si>
  <si>
    <t>Projektu)</t>
  </si>
  <si>
    <t>(5 + 6)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</si>
</sst>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46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 CE"/>
      <charset val="238"/>
    </font>
    <font>
      <u/>
      <sz val="9"/>
      <name val="Arial CE"/>
      <charset val="238"/>
    </font>
    <font>
      <u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rgb="FFFF0000"/>
      <name val="Arial CE"/>
      <charset val="238"/>
    </font>
    <font>
      <i/>
      <sz val="8"/>
      <name val="Arial CE"/>
      <charset val="238"/>
    </font>
    <font>
      <sz val="11"/>
      <name val="Arial CE"/>
      <family val="2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7"/>
      <name val="Arial CE"/>
      <family val="2"/>
      <charset val="238"/>
    </font>
    <font>
      <b/>
      <sz val="8"/>
      <name val="Arial CE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i/>
      <sz val="8"/>
      <name val="Arial"/>
      <family val="2"/>
      <charset val="238"/>
    </font>
    <font>
      <sz val="7.5"/>
      <name val="Arial"/>
      <family val="2"/>
      <charset val="238"/>
    </font>
    <font>
      <b/>
      <sz val="14"/>
      <name val="Arial CE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"/>
      <family val="2"/>
      <charset val="238"/>
    </font>
    <font>
      <b/>
      <u/>
      <sz val="8"/>
      <name val="Arial CE"/>
      <family val="2"/>
      <charset val="238"/>
    </font>
    <font>
      <u/>
      <sz val="6"/>
      <name val="Arial CE"/>
      <family val="2"/>
      <charset val="238"/>
    </font>
    <font>
      <b/>
      <sz val="7"/>
      <name val="Arial"/>
      <family val="2"/>
      <charset val="238"/>
    </font>
    <font>
      <sz val="7"/>
      <name val="Arial CE"/>
      <charset val="238"/>
    </font>
    <font>
      <sz val="6"/>
      <name val="Arial CE"/>
      <charset val="238"/>
    </font>
    <font>
      <b/>
      <u/>
      <sz val="8"/>
      <color rgb="FFFF0000"/>
      <name val="Arial CE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0" fontId="26" fillId="0" borderId="0"/>
  </cellStyleXfs>
  <cellXfs count="508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0" fontId="7" fillId="0" borderId="2" xfId="0" applyFont="1" applyBorder="1"/>
    <xf numFmtId="0" fontId="7" fillId="0" borderId="3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2" fillId="0" borderId="0" xfId="0" applyNumberFormat="1" applyFont="1"/>
    <xf numFmtId="0" fontId="7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3" fontId="7" fillId="0" borderId="12" xfId="0" applyNumberFormat="1" applyFont="1" applyBorder="1"/>
    <xf numFmtId="3" fontId="6" fillId="0" borderId="5" xfId="0" applyNumberFormat="1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 applyAlignment="1">
      <alignment horizontal="center"/>
    </xf>
    <xf numFmtId="3" fontId="7" fillId="0" borderId="15" xfId="0" applyNumberFormat="1" applyFont="1" applyBorder="1"/>
    <xf numFmtId="3" fontId="6" fillId="0" borderId="4" xfId="0" applyNumberFormat="1" applyFont="1" applyBorder="1" applyAlignment="1">
      <alignment horizontal="center"/>
    </xf>
    <xf numFmtId="3" fontId="7" fillId="0" borderId="4" xfId="0" applyNumberFormat="1" applyFont="1" applyBorder="1"/>
    <xf numFmtId="49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/>
    <xf numFmtId="3" fontId="7" fillId="0" borderId="6" xfId="0" applyNumberFormat="1" applyFont="1" applyBorder="1"/>
    <xf numFmtId="0" fontId="6" fillId="0" borderId="4" xfId="0" applyFont="1" applyBorder="1"/>
    <xf numFmtId="3" fontId="6" fillId="0" borderId="7" xfId="0" applyNumberFormat="1" applyFont="1" applyBorder="1" applyAlignment="1">
      <alignment horizontal="right"/>
    </xf>
    <xf numFmtId="3" fontId="6" fillId="0" borderId="7" xfId="0" applyNumberFormat="1" applyFont="1" applyBorder="1"/>
    <xf numFmtId="3" fontId="6" fillId="0" borderId="4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/>
    <xf numFmtId="0" fontId="6" fillId="0" borderId="8" xfId="0" applyFont="1" applyBorder="1"/>
    <xf numFmtId="3" fontId="7" fillId="0" borderId="4" xfId="0" applyNumberFormat="1" applyFont="1" applyBorder="1" applyAlignment="1">
      <alignment horizontal="right"/>
    </xf>
    <xf numFmtId="0" fontId="6" fillId="0" borderId="17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4" xfId="0" applyNumberFormat="1" applyFont="1" applyBorder="1"/>
    <xf numFmtId="3" fontId="6" fillId="0" borderId="9" xfId="0" applyNumberFormat="1" applyFont="1" applyBorder="1"/>
    <xf numFmtId="3" fontId="6" fillId="0" borderId="7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7" xfId="0" applyFont="1" applyBorder="1"/>
    <xf numFmtId="0" fontId="6" fillId="0" borderId="5" xfId="0" applyNumberFormat="1" applyFont="1" applyBorder="1"/>
    <xf numFmtId="0" fontId="2" fillId="0" borderId="0" xfId="0" applyFont="1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7" fillId="0" borderId="5" xfId="0" applyFont="1" applyBorder="1" applyAlignment="1">
      <alignment horizontal="right"/>
    </xf>
    <xf numFmtId="3" fontId="8" fillId="0" borderId="9" xfId="0" applyNumberFormat="1" applyFont="1" applyBorder="1"/>
    <xf numFmtId="0" fontId="8" fillId="0" borderId="5" xfId="0" applyFont="1" applyBorder="1"/>
    <xf numFmtId="3" fontId="6" fillId="0" borderId="8" xfId="0" applyNumberFormat="1" applyFont="1" applyBorder="1"/>
    <xf numFmtId="0" fontId="6" fillId="0" borderId="4" xfId="0" applyFont="1" applyBorder="1" applyAlignment="1">
      <alignment horizontal="center"/>
    </xf>
    <xf numFmtId="0" fontId="6" fillId="0" borderId="6" xfId="0" applyFont="1" applyBorder="1"/>
    <xf numFmtId="0" fontId="8" fillId="0" borderId="6" xfId="0" applyFont="1" applyBorder="1"/>
    <xf numFmtId="0" fontId="6" fillId="0" borderId="9" xfId="0" applyFont="1" applyBorder="1"/>
    <xf numFmtId="0" fontId="8" fillId="0" borderId="4" xfId="0" applyFont="1" applyBorder="1"/>
    <xf numFmtId="49" fontId="8" fillId="0" borderId="4" xfId="0" applyNumberFormat="1" applyFont="1" applyBorder="1" applyAlignment="1">
      <alignment horizontal="right"/>
    </xf>
    <xf numFmtId="3" fontId="8" fillId="0" borderId="5" xfId="0" applyNumberFormat="1" applyFont="1" applyBorder="1"/>
    <xf numFmtId="3" fontId="7" fillId="0" borderId="15" xfId="0" applyNumberFormat="1" applyFont="1" applyBorder="1" applyAlignment="1">
      <alignment horizontal="right"/>
    </xf>
    <xf numFmtId="3" fontId="6" fillId="0" borderId="6" xfId="0" applyNumberFormat="1" applyFont="1" applyBorder="1"/>
    <xf numFmtId="3" fontId="8" fillId="0" borderId="4" xfId="0" applyNumberFormat="1" applyFont="1" applyBorder="1" applyAlignment="1"/>
    <xf numFmtId="0" fontId="6" fillId="0" borderId="4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8" xfId="0" applyNumberFormat="1" applyFont="1" applyBorder="1"/>
    <xf numFmtId="3" fontId="6" fillId="0" borderId="9" xfId="0" applyNumberFormat="1" applyFont="1" applyBorder="1" applyAlignment="1">
      <alignment horizontal="center"/>
    </xf>
    <xf numFmtId="3" fontId="8" fillId="0" borderId="7" xfId="0" applyNumberFormat="1" applyFont="1" applyBorder="1"/>
    <xf numFmtId="3" fontId="2" fillId="0" borderId="0" xfId="0" applyNumberFormat="1" applyFont="1" applyBorder="1"/>
    <xf numFmtId="0" fontId="8" fillId="0" borderId="4" xfId="0" applyFont="1" applyBorder="1" applyAlignment="1">
      <alignment horizontal="center"/>
    </xf>
    <xf numFmtId="0" fontId="8" fillId="0" borderId="7" xfId="0" applyFont="1" applyBorder="1"/>
    <xf numFmtId="0" fontId="12" fillId="0" borderId="4" xfId="0" applyFont="1" applyBorder="1"/>
    <xf numFmtId="49" fontId="6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0" fontId="8" fillId="0" borderId="8" xfId="0" applyNumberFormat="1" applyFont="1" applyBorder="1"/>
    <xf numFmtId="0" fontId="8" fillId="0" borderId="0" xfId="0" applyFont="1" applyBorder="1"/>
    <xf numFmtId="0" fontId="6" fillId="0" borderId="7" xfId="0" applyFont="1" applyBorder="1" applyAlignment="1">
      <alignment horizontal="right"/>
    </xf>
    <xf numFmtId="0" fontId="6" fillId="0" borderId="21" xfId="0" applyFont="1" applyBorder="1"/>
    <xf numFmtId="3" fontId="8" fillId="0" borderId="7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center"/>
    </xf>
    <xf numFmtId="0" fontId="6" fillId="0" borderId="4" xfId="0" applyNumberFormat="1" applyFont="1" applyBorder="1"/>
    <xf numFmtId="3" fontId="7" fillId="0" borderId="7" xfId="0" applyNumberFormat="1" applyFont="1" applyBorder="1"/>
    <xf numFmtId="0" fontId="8" fillId="0" borderId="8" xfId="0" applyFont="1" applyBorder="1"/>
    <xf numFmtId="3" fontId="13" fillId="0" borderId="4" xfId="0" applyNumberFormat="1" applyFont="1" applyBorder="1"/>
    <xf numFmtId="3" fontId="6" fillId="0" borderId="22" xfId="0" applyNumberFormat="1" applyFont="1" applyBorder="1"/>
    <xf numFmtId="3" fontId="13" fillId="0" borderId="15" xfId="0" applyNumberFormat="1" applyFont="1" applyBorder="1"/>
    <xf numFmtId="3" fontId="8" fillId="0" borderId="6" xfId="0" applyNumberFormat="1" applyFont="1" applyBorder="1"/>
    <xf numFmtId="3" fontId="13" fillId="0" borderId="15" xfId="0" applyNumberFormat="1" applyFont="1" applyBorder="1" applyAlignment="1">
      <alignment horizontal="right"/>
    </xf>
    <xf numFmtId="3" fontId="13" fillId="0" borderId="15" xfId="0" applyNumberFormat="1" applyFont="1" applyBorder="1" applyAlignment="1">
      <alignment horizontal="center"/>
    </xf>
    <xf numFmtId="0" fontId="7" fillId="0" borderId="5" xfId="0" applyFont="1" applyBorder="1"/>
    <xf numFmtId="0" fontId="6" fillId="0" borderId="0" xfId="0" applyFont="1"/>
    <xf numFmtId="49" fontId="8" fillId="0" borderId="4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3" fontId="8" fillId="0" borderId="0" xfId="0" applyNumberFormat="1" applyFont="1"/>
    <xf numFmtId="3" fontId="13" fillId="0" borderId="6" xfId="0" applyNumberFormat="1" applyFont="1" applyBorder="1"/>
    <xf numFmtId="0" fontId="8" fillId="0" borderId="9" xfId="0" applyFont="1" applyBorder="1"/>
    <xf numFmtId="49" fontId="2" fillId="0" borderId="4" xfId="0" applyNumberFormat="1" applyFont="1" applyBorder="1" applyAlignment="1">
      <alignment horizontal="right"/>
    </xf>
    <xf numFmtId="3" fontId="11" fillId="0" borderId="0" xfId="0" applyNumberFormat="1" applyFont="1" applyBorder="1"/>
    <xf numFmtId="0" fontId="7" fillId="0" borderId="6" xfId="0" applyFont="1" applyBorder="1"/>
    <xf numFmtId="3" fontId="11" fillId="0" borderId="0" xfId="0" applyNumberFormat="1" applyFont="1"/>
    <xf numFmtId="3" fontId="14" fillId="0" borderId="0" xfId="0" applyNumberFormat="1" applyFont="1" applyAlignment="1">
      <alignment horizontal="center"/>
    </xf>
    <xf numFmtId="3" fontId="15" fillId="0" borderId="0" xfId="0" applyNumberFormat="1" applyFont="1" applyBorder="1"/>
    <xf numFmtId="0" fontId="16" fillId="0" borderId="0" xfId="0" applyFont="1"/>
    <xf numFmtId="3" fontId="17" fillId="0" borderId="0" xfId="0" applyNumberFormat="1" applyFont="1"/>
    <xf numFmtId="3" fontId="16" fillId="0" borderId="0" xfId="0" applyNumberFormat="1" applyFont="1"/>
    <xf numFmtId="0" fontId="8" fillId="0" borderId="8" xfId="1" applyNumberFormat="1" applyFont="1" applyBorder="1" applyAlignment="1">
      <alignment horizontal="left"/>
    </xf>
    <xf numFmtId="3" fontId="6" fillId="0" borderId="0" xfId="0" applyNumberFormat="1" applyFont="1"/>
    <xf numFmtId="0" fontId="6" fillId="0" borderId="3" xfId="0" applyFont="1" applyBorder="1"/>
    <xf numFmtId="3" fontId="6" fillId="0" borderId="1" xfId="0" applyNumberFormat="1" applyFont="1" applyBorder="1" applyAlignment="1">
      <alignment horizontal="right"/>
    </xf>
    <xf numFmtId="0" fontId="19" fillId="0" borderId="0" xfId="0" applyFont="1" applyBorder="1"/>
    <xf numFmtId="3" fontId="13" fillId="0" borderId="4" xfId="0" applyNumberFormat="1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right"/>
    </xf>
    <xf numFmtId="0" fontId="13" fillId="0" borderId="5" xfId="0" applyFont="1" applyBorder="1"/>
    <xf numFmtId="0" fontId="13" fillId="0" borderId="6" xfId="0" applyFont="1" applyBorder="1"/>
    <xf numFmtId="3" fontId="13" fillId="0" borderId="25" xfId="0" applyNumberFormat="1" applyFont="1" applyBorder="1"/>
    <xf numFmtId="0" fontId="7" fillId="0" borderId="20" xfId="0" applyFont="1" applyBorder="1"/>
    <xf numFmtId="49" fontId="13" fillId="0" borderId="4" xfId="0" applyNumberFormat="1" applyFont="1" applyBorder="1" applyAlignment="1">
      <alignment horizontal="right"/>
    </xf>
    <xf numFmtId="3" fontId="8" fillId="0" borderId="26" xfId="0" applyNumberFormat="1" applyFont="1" applyBorder="1"/>
    <xf numFmtId="3" fontId="8" fillId="0" borderId="21" xfId="0" applyNumberFormat="1" applyFont="1" applyBorder="1"/>
    <xf numFmtId="0" fontId="8" fillId="0" borderId="4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0" fontId="13" fillId="0" borderId="4" xfId="0" applyNumberFormat="1" applyFont="1" applyBorder="1" applyAlignment="1">
      <alignment horizontal="right"/>
    </xf>
    <xf numFmtId="0" fontId="13" fillId="0" borderId="5" xfId="0" applyNumberFormat="1" applyFont="1" applyBorder="1"/>
    <xf numFmtId="0" fontId="13" fillId="0" borderId="0" xfId="0" applyFont="1" applyBorder="1"/>
    <xf numFmtId="0" fontId="8" fillId="0" borderId="21" xfId="0" applyFont="1" applyBorder="1"/>
    <xf numFmtId="0" fontId="8" fillId="0" borderId="4" xfId="0" applyNumberFormat="1" applyFont="1" applyBorder="1"/>
    <xf numFmtId="3" fontId="8" fillId="0" borderId="26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right"/>
    </xf>
    <xf numFmtId="0" fontId="0" fillId="0" borderId="4" xfId="0" applyFont="1" applyBorder="1"/>
    <xf numFmtId="3" fontId="13" fillId="0" borderId="0" xfId="0" applyNumberFormat="1" applyFont="1" applyBorder="1"/>
    <xf numFmtId="0" fontId="8" fillId="0" borderId="4" xfId="0" applyNumberFormat="1" applyFont="1" applyBorder="1" applyAlignment="1">
      <alignment horizontal="center"/>
    </xf>
    <xf numFmtId="0" fontId="8" fillId="0" borderId="0" xfId="0" applyFont="1"/>
    <xf numFmtId="0" fontId="13" fillId="0" borderId="0" xfId="0" applyFont="1"/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3" fontId="8" fillId="0" borderId="26" xfId="0" applyNumberFormat="1" applyFont="1" applyBorder="1" applyAlignment="1">
      <alignment horizontal="right"/>
    </xf>
    <xf numFmtId="3" fontId="2" fillId="0" borderId="5" xfId="0" applyNumberFormat="1" applyFont="1" applyBorder="1"/>
    <xf numFmtId="0" fontId="6" fillId="0" borderId="0" xfId="0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3" fontId="6" fillId="0" borderId="21" xfId="0" applyNumberFormat="1" applyFont="1" applyBorder="1"/>
    <xf numFmtId="3" fontId="13" fillId="0" borderId="5" xfId="0" applyNumberFormat="1" applyFont="1" applyBorder="1"/>
    <xf numFmtId="3" fontId="8" fillId="0" borderId="24" xfId="0" applyNumberFormat="1" applyFont="1" applyBorder="1" applyAlignment="1">
      <alignment horizontal="center"/>
    </xf>
    <xf numFmtId="3" fontId="8" fillId="0" borderId="24" xfId="0" applyNumberFormat="1" applyFont="1" applyBorder="1" applyAlignment="1">
      <alignment horizontal="right"/>
    </xf>
    <xf numFmtId="0" fontId="6" fillId="0" borderId="27" xfId="0" applyFont="1" applyBorder="1"/>
    <xf numFmtId="3" fontId="6" fillId="0" borderId="0" xfId="0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right"/>
    </xf>
    <xf numFmtId="3" fontId="6" fillId="0" borderId="21" xfId="0" applyNumberFormat="1" applyFont="1" applyBorder="1" applyAlignment="1">
      <alignment horizontal="center"/>
    </xf>
    <xf numFmtId="3" fontId="6" fillId="0" borderId="32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right"/>
    </xf>
    <xf numFmtId="0" fontId="6" fillId="0" borderId="0" xfId="0" applyNumberFormat="1" applyFont="1" applyBorder="1"/>
    <xf numFmtId="49" fontId="8" fillId="0" borderId="0" xfId="0" applyNumberFormat="1" applyFont="1" applyBorder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5" fillId="2" borderId="1" xfId="0" applyFont="1" applyFill="1" applyBorder="1"/>
    <xf numFmtId="0" fontId="5" fillId="2" borderId="33" xfId="0" applyFont="1" applyFill="1" applyBorder="1" applyAlignment="1">
      <alignment horizontal="left"/>
    </xf>
    <xf numFmtId="0" fontId="5" fillId="2" borderId="34" xfId="0" applyFont="1" applyFill="1" applyBorder="1" applyAlignment="1">
      <alignment horizontal="left"/>
    </xf>
    <xf numFmtId="0" fontId="5" fillId="2" borderId="3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22" fillId="0" borderId="0" xfId="0" applyFont="1"/>
    <xf numFmtId="0" fontId="5" fillId="2" borderId="4" xfId="0" applyFon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33" xfId="0" applyFont="1" applyFill="1" applyBorder="1" applyAlignment="1">
      <alignment vertical="center"/>
    </xf>
    <xf numFmtId="0" fontId="5" fillId="3" borderId="33" xfId="0" applyFont="1" applyFill="1" applyBorder="1" applyAlignment="1">
      <alignment horizontal="center" vertical="center"/>
    </xf>
    <xf numFmtId="0" fontId="23" fillId="0" borderId="36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 wrapText="1"/>
    </xf>
    <xf numFmtId="3" fontId="5" fillId="3" borderId="37" xfId="0" applyNumberFormat="1" applyFont="1" applyFill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 wrapText="1"/>
    </xf>
    <xf numFmtId="3" fontId="2" fillId="3" borderId="33" xfId="0" applyNumberFormat="1" applyFont="1" applyFill="1" applyBorder="1" applyAlignment="1">
      <alignment vertical="center" wrapText="1"/>
    </xf>
    <xf numFmtId="3" fontId="2" fillId="3" borderId="37" xfId="0" applyNumberFormat="1" applyFont="1" applyFill="1" applyBorder="1" applyAlignment="1">
      <alignment horizontal="right" vertical="center" wrapText="1"/>
    </xf>
    <xf numFmtId="0" fontId="1" fillId="3" borderId="38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vertical="center" wrapText="1"/>
    </xf>
    <xf numFmtId="3" fontId="25" fillId="3" borderId="38" xfId="0" applyNumberFormat="1" applyFont="1" applyFill="1" applyBorder="1" applyAlignment="1">
      <alignment vertical="center" wrapText="1"/>
    </xf>
    <xf numFmtId="3" fontId="25" fillId="3" borderId="38" xfId="0" applyNumberFormat="1" applyFont="1" applyFill="1" applyBorder="1" applyAlignment="1">
      <alignment horizontal="center" vertical="center" wrapText="1"/>
    </xf>
    <xf numFmtId="3" fontId="25" fillId="3" borderId="38" xfId="0" applyNumberFormat="1" applyFont="1" applyFill="1" applyBorder="1" applyAlignment="1">
      <alignment horizontal="right" vertical="center" wrapText="1"/>
    </xf>
    <xf numFmtId="3" fontId="1" fillId="3" borderId="39" xfId="0" applyNumberFormat="1" applyFont="1" applyFill="1" applyBorder="1" applyAlignment="1">
      <alignment horizontal="center" vertical="center" wrapText="1"/>
    </xf>
    <xf numFmtId="3" fontId="5" fillId="3" borderId="38" xfId="0" applyNumberFormat="1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2" fillId="3" borderId="41" xfId="0" applyFont="1" applyFill="1" applyBorder="1" applyAlignment="1">
      <alignment vertical="center" wrapText="1"/>
    </xf>
    <xf numFmtId="3" fontId="2" fillId="3" borderId="41" xfId="0" applyNumberFormat="1" applyFont="1" applyFill="1" applyBorder="1" applyAlignment="1">
      <alignment vertical="center" wrapText="1"/>
    </xf>
    <xf numFmtId="3" fontId="2" fillId="3" borderId="41" xfId="0" applyNumberFormat="1" applyFont="1" applyFill="1" applyBorder="1" applyAlignment="1">
      <alignment horizontal="right" vertical="center" wrapText="1"/>
    </xf>
    <xf numFmtId="3" fontId="2" fillId="3" borderId="42" xfId="0" applyNumberFormat="1" applyFont="1" applyFill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3" fontId="1" fillId="3" borderId="3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3" fontId="2" fillId="3" borderId="7" xfId="0" applyNumberFormat="1" applyFont="1" applyFill="1" applyBorder="1" applyAlignment="1">
      <alignment vertical="center" wrapText="1"/>
    </xf>
    <xf numFmtId="3" fontId="25" fillId="3" borderId="37" xfId="0" applyNumberFormat="1" applyFont="1" applyFill="1" applyBorder="1" applyAlignment="1">
      <alignment horizontal="center" vertical="center" wrapText="1"/>
    </xf>
    <xf numFmtId="3" fontId="5" fillId="3" borderId="37" xfId="0" applyNumberFormat="1" applyFont="1" applyFill="1" applyBorder="1" applyAlignment="1">
      <alignment horizontal="center" vertical="center" wrapText="1"/>
    </xf>
    <xf numFmtId="0" fontId="26" fillId="0" borderId="0" xfId="2"/>
    <xf numFmtId="0" fontId="27" fillId="0" borderId="0" xfId="2" applyFont="1"/>
    <xf numFmtId="0" fontId="31" fillId="0" borderId="37" xfId="2" applyFont="1" applyBorder="1" applyAlignment="1">
      <alignment horizontal="center" vertical="center"/>
    </xf>
    <xf numFmtId="0" fontId="31" fillId="0" borderId="36" xfId="2" applyFont="1" applyBorder="1" applyAlignment="1">
      <alignment horizontal="center" vertical="center"/>
    </xf>
    <xf numFmtId="0" fontId="28" fillId="0" borderId="1" xfId="2" applyFont="1" applyBorder="1" applyAlignment="1">
      <alignment horizontal="center" vertical="center"/>
    </xf>
    <xf numFmtId="0" fontId="28" fillId="0" borderId="37" xfId="2" applyFont="1" applyBorder="1" applyAlignment="1">
      <alignment vertical="center"/>
    </xf>
    <xf numFmtId="3" fontId="29" fillId="0" borderId="37" xfId="2" applyNumberFormat="1" applyFont="1" applyBorder="1" applyAlignment="1">
      <alignment vertical="center"/>
    </xf>
    <xf numFmtId="3" fontId="29" fillId="0" borderId="36" xfId="2" applyNumberFormat="1" applyFont="1" applyBorder="1" applyAlignment="1">
      <alignment vertical="center"/>
    </xf>
    <xf numFmtId="4" fontId="29" fillId="0" borderId="0" xfId="2" applyNumberFormat="1" applyFont="1"/>
    <xf numFmtId="0" fontId="29" fillId="0" borderId="0" xfId="2" applyFont="1"/>
    <xf numFmtId="0" fontId="28" fillId="0" borderId="4" xfId="2" applyFont="1" applyBorder="1" applyAlignment="1">
      <alignment horizontal="center" vertical="center"/>
    </xf>
    <xf numFmtId="3" fontId="29" fillId="0" borderId="0" xfId="2" applyNumberFormat="1" applyFont="1"/>
    <xf numFmtId="49" fontId="29" fillId="0" borderId="1" xfId="2" applyNumberFormat="1" applyFont="1" applyBorder="1" applyAlignment="1">
      <alignment horizontal="center" vertical="center"/>
    </xf>
    <xf numFmtId="0" fontId="29" fillId="3" borderId="47" xfId="2" applyFont="1" applyFill="1" applyBorder="1" applyAlignment="1">
      <alignment vertical="center" wrapText="1"/>
    </xf>
    <xf numFmtId="0" fontId="28" fillId="3" borderId="48" xfId="0" applyFont="1" applyFill="1" applyBorder="1" applyAlignment="1">
      <alignment horizontal="center" vertical="center" wrapText="1"/>
    </xf>
    <xf numFmtId="3" fontId="29" fillId="3" borderId="48" xfId="0" applyNumberFormat="1" applyFont="1" applyFill="1" applyBorder="1" applyAlignment="1">
      <alignment horizontal="right" vertical="center" wrapText="1"/>
    </xf>
    <xf numFmtId="3" fontId="29" fillId="3" borderId="49" xfId="0" applyNumberFormat="1" applyFont="1" applyFill="1" applyBorder="1" applyAlignment="1">
      <alignment horizontal="right" vertical="center" wrapText="1"/>
    </xf>
    <xf numFmtId="49" fontId="27" fillId="0" borderId="43" xfId="2" applyNumberFormat="1" applyFont="1" applyBorder="1" applyAlignment="1">
      <alignment horizontal="center" vertical="center"/>
    </xf>
    <xf numFmtId="0" fontId="29" fillId="0" borderId="43" xfId="2" applyFont="1" applyBorder="1" applyAlignment="1">
      <alignment horizontal="left" vertical="center"/>
    </xf>
    <xf numFmtId="0" fontId="27" fillId="0" borderId="50" xfId="2" applyFont="1" applyBorder="1" applyAlignment="1">
      <alignment horizontal="center"/>
    </xf>
    <xf numFmtId="3" fontId="27" fillId="0" borderId="50" xfId="2" applyNumberFormat="1" applyFont="1" applyBorder="1"/>
    <xf numFmtId="3" fontId="27" fillId="0" borderId="44" xfId="2" applyNumberFormat="1" applyFont="1" applyBorder="1"/>
    <xf numFmtId="0" fontId="27" fillId="0" borderId="4" xfId="2" applyFont="1" applyBorder="1" applyAlignment="1">
      <alignment horizontal="center" vertical="center"/>
    </xf>
    <xf numFmtId="0" fontId="27" fillId="3" borderId="51" xfId="2" applyFont="1" applyFill="1" applyBorder="1" applyAlignment="1">
      <alignment vertical="top" wrapText="1"/>
    </xf>
    <xf numFmtId="0" fontId="27" fillId="0" borderId="0" xfId="2" applyFont="1" applyAlignment="1">
      <alignment horizontal="center"/>
    </xf>
    <xf numFmtId="3" fontId="27" fillId="0" borderId="0" xfId="2" applyNumberFormat="1" applyFont="1"/>
    <xf numFmtId="3" fontId="27" fillId="0" borderId="6" xfId="2" applyNumberFormat="1" applyFont="1" applyBorder="1"/>
    <xf numFmtId="0" fontId="33" fillId="3" borderId="52" xfId="2" applyFont="1" applyFill="1" applyBorder="1" applyAlignment="1">
      <alignment wrapText="1"/>
    </xf>
    <xf numFmtId="0" fontId="27" fillId="0" borderId="7" xfId="2" applyFont="1" applyBorder="1" applyAlignment="1">
      <alignment horizontal="center" vertical="center"/>
    </xf>
    <xf numFmtId="0" fontId="27" fillId="3" borderId="45" xfId="2" applyFont="1" applyFill="1" applyBorder="1"/>
    <xf numFmtId="0" fontId="27" fillId="0" borderId="21" xfId="2" applyFont="1" applyBorder="1" applyAlignment="1">
      <alignment horizontal="center"/>
    </xf>
    <xf numFmtId="3" fontId="27" fillId="0" borderId="21" xfId="2" applyNumberFormat="1" applyFont="1" applyBorder="1"/>
    <xf numFmtId="3" fontId="27" fillId="0" borderId="9" xfId="2" applyNumberFormat="1" applyFont="1" applyBorder="1"/>
    <xf numFmtId="0" fontId="27" fillId="3" borderId="0" xfId="2" applyFont="1" applyFill="1" applyAlignment="1">
      <alignment horizontal="center" vertical="center"/>
    </xf>
    <xf numFmtId="0" fontId="27" fillId="3" borderId="0" xfId="2" applyFont="1" applyFill="1"/>
    <xf numFmtId="0" fontId="27" fillId="3" borderId="0" xfId="2" applyFont="1" applyFill="1" applyAlignment="1">
      <alignment horizontal="center"/>
    </xf>
    <xf numFmtId="3" fontId="27" fillId="3" borderId="0" xfId="2" applyNumberFormat="1" applyFont="1" applyFill="1"/>
    <xf numFmtId="3" fontId="27" fillId="3" borderId="0" xfId="2" applyNumberFormat="1" applyFont="1" applyFill="1" applyAlignment="1">
      <alignment horizontal="right"/>
    </xf>
    <xf numFmtId="0" fontId="32" fillId="0" borderId="0" xfId="2" applyFont="1"/>
    <xf numFmtId="0" fontId="27" fillId="0" borderId="0" xfId="2" applyFont="1" applyAlignment="1">
      <alignment horizontal="center" vertical="center"/>
    </xf>
    <xf numFmtId="4" fontId="27" fillId="0" borderId="0" xfId="2" applyNumberFormat="1" applyFont="1"/>
    <xf numFmtId="0" fontId="27" fillId="0" borderId="0" xfId="0" applyFont="1"/>
    <xf numFmtId="0" fontId="4" fillId="0" borderId="0" xfId="0" applyFont="1" applyAlignment="1">
      <alignment horizontal="centerContinuous" vertical="center" wrapText="1"/>
    </xf>
    <xf numFmtId="0" fontId="3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0" xfId="0" applyFont="1"/>
    <xf numFmtId="0" fontId="23" fillId="0" borderId="37" xfId="0" applyFont="1" applyBorder="1" applyAlignment="1">
      <alignment vertical="top"/>
    </xf>
    <xf numFmtId="0" fontId="23" fillId="0" borderId="37" xfId="0" applyFont="1" applyBorder="1" applyAlignment="1">
      <alignment vertical="top" wrapText="1"/>
    </xf>
    <xf numFmtId="3" fontId="23" fillId="0" borderId="37" xfId="0" applyNumberFormat="1" applyFont="1" applyBorder="1" applyAlignment="1">
      <alignment vertical="center"/>
    </xf>
    <xf numFmtId="0" fontId="23" fillId="0" borderId="21" xfId="0" applyFont="1" applyBorder="1" applyAlignment="1">
      <alignment vertical="top" wrapText="1"/>
    </xf>
    <xf numFmtId="0" fontId="23" fillId="0" borderId="1" xfId="0" applyFont="1" applyBorder="1" applyAlignment="1">
      <alignment vertical="top"/>
    </xf>
    <xf numFmtId="0" fontId="23" fillId="0" borderId="1" xfId="0" applyFont="1" applyBorder="1"/>
    <xf numFmtId="0" fontId="23" fillId="0" borderId="37" xfId="0" applyFont="1" applyBorder="1"/>
    <xf numFmtId="3" fontId="23" fillId="0" borderId="37" xfId="0" applyNumberFormat="1" applyFont="1" applyBorder="1"/>
    <xf numFmtId="0" fontId="23" fillId="0" borderId="5" xfId="0" applyFont="1" applyBorder="1"/>
    <xf numFmtId="0" fontId="23" fillId="0" borderId="8" xfId="0" applyFont="1" applyBorder="1"/>
    <xf numFmtId="0" fontId="23" fillId="0" borderId="21" xfId="0" applyFont="1" applyBorder="1"/>
    <xf numFmtId="0" fontId="23" fillId="0" borderId="36" xfId="0" applyFont="1" applyBorder="1"/>
    <xf numFmtId="3" fontId="23" fillId="0" borderId="9" xfId="0" applyNumberFormat="1" applyFont="1" applyBorder="1"/>
    <xf numFmtId="0" fontId="6" fillId="0" borderId="35" xfId="0" applyFont="1" applyBorder="1"/>
    <xf numFmtId="0" fontId="6" fillId="0" borderId="37" xfId="0" applyFont="1" applyBorder="1"/>
    <xf numFmtId="0" fontId="23" fillId="0" borderId="35" xfId="0" applyFont="1" applyBorder="1"/>
    <xf numFmtId="0" fontId="36" fillId="0" borderId="0" xfId="0" applyFont="1"/>
    <xf numFmtId="0" fontId="6" fillId="0" borderId="37" xfId="0" applyFont="1" applyBorder="1" applyAlignment="1">
      <alignment wrapText="1"/>
    </xf>
    <xf numFmtId="0" fontId="6" fillId="0" borderId="33" xfId="0" applyFont="1" applyBorder="1"/>
    <xf numFmtId="3" fontId="6" fillId="0" borderId="37" xfId="0" applyNumberFormat="1" applyFont="1" applyBorder="1"/>
    <xf numFmtId="0" fontId="23" fillId="0" borderId="33" xfId="0" applyFont="1" applyBorder="1"/>
    <xf numFmtId="3" fontId="23" fillId="0" borderId="36" xfId="0" applyNumberFormat="1" applyFont="1" applyBorder="1"/>
    <xf numFmtId="3" fontId="23" fillId="0" borderId="0" xfId="0" applyNumberFormat="1" applyFont="1"/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3" fontId="3" fillId="0" borderId="37" xfId="0" applyNumberFormat="1" applyFont="1" applyBorder="1" applyAlignment="1">
      <alignment vertical="center"/>
    </xf>
    <xf numFmtId="0" fontId="3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33" xfId="0" applyFont="1" applyFill="1" applyBorder="1" applyAlignment="1">
      <alignment horizontal="centerContinuous" vertical="center"/>
    </xf>
    <xf numFmtId="0" fontId="35" fillId="0" borderId="33" xfId="0" applyFont="1" applyBorder="1" applyAlignment="1">
      <alignment horizontal="centerContinuous" vertical="center"/>
    </xf>
    <xf numFmtId="0" fontId="23" fillId="0" borderId="37" xfId="0" applyFont="1" applyBorder="1" applyAlignment="1">
      <alignment vertical="center"/>
    </xf>
    <xf numFmtId="0" fontId="10" fillId="0" borderId="37" xfId="0" applyFont="1" applyBorder="1" applyAlignment="1">
      <alignment horizontal="left" vertical="center"/>
    </xf>
    <xf numFmtId="0" fontId="23" fillId="0" borderId="33" xfId="0" applyFont="1" applyBorder="1" applyAlignment="1">
      <alignment vertical="top" wrapText="1"/>
    </xf>
    <xf numFmtId="0" fontId="10" fillId="0" borderId="37" xfId="0" applyFont="1" applyBorder="1" applyAlignment="1">
      <alignment vertical="center"/>
    </xf>
    <xf numFmtId="0" fontId="23" fillId="0" borderId="23" xfId="0" applyFont="1" applyBorder="1" applyAlignment="1">
      <alignment vertical="center" wrapText="1"/>
    </xf>
    <xf numFmtId="3" fontId="23" fillId="0" borderId="19" xfId="0" applyNumberFormat="1" applyFont="1" applyBorder="1"/>
    <xf numFmtId="0" fontId="23" fillId="0" borderId="4" xfId="0" applyFont="1" applyBorder="1" applyAlignment="1">
      <alignment vertical="top"/>
    </xf>
    <xf numFmtId="0" fontId="23" fillId="0" borderId="53" xfId="0" applyFont="1" applyBorder="1" applyAlignment="1">
      <alignment vertical="center" wrapText="1"/>
    </xf>
    <xf numFmtId="3" fontId="23" fillId="0" borderId="54" xfId="0" applyNumberFormat="1" applyFont="1" applyBorder="1"/>
    <xf numFmtId="0" fontId="23" fillId="0" borderId="7" xfId="0" applyFont="1" applyBorder="1" applyAlignment="1">
      <alignment vertical="top"/>
    </xf>
    <xf numFmtId="0" fontId="23" fillId="0" borderId="8" xfId="0" applyFont="1" applyBorder="1" applyAlignment="1">
      <alignment vertical="center" wrapText="1"/>
    </xf>
    <xf numFmtId="3" fontId="23" fillId="0" borderId="7" xfId="0" applyNumberFormat="1" applyFont="1" applyBorder="1"/>
    <xf numFmtId="0" fontId="23" fillId="0" borderId="43" xfId="0" applyFont="1" applyBorder="1"/>
    <xf numFmtId="0" fontId="23" fillId="0" borderId="33" xfId="0" applyFont="1" applyBorder="1" applyAlignment="1">
      <alignment wrapText="1"/>
    </xf>
    <xf numFmtId="3" fontId="23" fillId="0" borderId="43" xfId="0" applyNumberFormat="1" applyFont="1" applyBorder="1"/>
    <xf numFmtId="0" fontId="23" fillId="0" borderId="1" xfId="0" applyFont="1" applyBorder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0" fontId="23" fillId="0" borderId="9" xfId="0" applyFont="1" applyBorder="1" applyAlignment="1">
      <alignment vertical="top"/>
    </xf>
    <xf numFmtId="0" fontId="23" fillId="0" borderId="8" xfId="0" applyFont="1" applyBorder="1" applyAlignment="1">
      <alignment wrapText="1"/>
    </xf>
    <xf numFmtId="0" fontId="23" fillId="0" borderId="33" xfId="0" applyFont="1" applyBorder="1" applyAlignment="1">
      <alignment vertical="center" wrapText="1"/>
    </xf>
    <xf numFmtId="0" fontId="23" fillId="0" borderId="2" xfId="0" applyFont="1" applyBorder="1"/>
    <xf numFmtId="0" fontId="23" fillId="0" borderId="34" xfId="0" applyFont="1" applyBorder="1"/>
    <xf numFmtId="0" fontId="23" fillId="0" borderId="3" xfId="0" applyFont="1" applyBorder="1"/>
    <xf numFmtId="0" fontId="6" fillId="0" borderId="23" xfId="0" applyFont="1" applyBorder="1" applyAlignment="1">
      <alignment vertical="center" wrapText="1"/>
    </xf>
    <xf numFmtId="0" fontId="23" fillId="0" borderId="0" xfId="0" applyFont="1"/>
    <xf numFmtId="0" fontId="23" fillId="0" borderId="6" xfId="0" applyFont="1" applyBorder="1"/>
    <xf numFmtId="0" fontId="6" fillId="0" borderId="16" xfId="0" applyFont="1" applyBorder="1" applyAlignment="1">
      <alignment horizontal="left" wrapText="1"/>
    </xf>
    <xf numFmtId="3" fontId="23" fillId="0" borderId="18" xfId="0" applyNumberFormat="1" applyFont="1" applyBorder="1"/>
    <xf numFmtId="0" fontId="6" fillId="0" borderId="53" xfId="0" applyFont="1" applyBorder="1" applyAlignment="1">
      <alignment horizontal="left" wrapText="1"/>
    </xf>
    <xf numFmtId="0" fontId="6" fillId="0" borderId="55" xfId="0" applyFont="1" applyBorder="1" applyAlignment="1">
      <alignment horizontal="left" vertical="center" wrapText="1"/>
    </xf>
    <xf numFmtId="3" fontId="23" fillId="0" borderId="56" xfId="0" applyNumberFormat="1" applyFont="1" applyBorder="1"/>
    <xf numFmtId="0" fontId="6" fillId="0" borderId="16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wrapText="1"/>
    </xf>
    <xf numFmtId="0" fontId="6" fillId="0" borderId="53" xfId="0" applyFont="1" applyBorder="1"/>
    <xf numFmtId="0" fontId="23" fillId="0" borderId="9" xfId="0" applyFont="1" applyBorder="1"/>
    <xf numFmtId="0" fontId="6" fillId="0" borderId="8" xfId="0" applyFont="1" applyBorder="1" applyAlignment="1">
      <alignment horizontal="left" wrapText="1"/>
    </xf>
    <xf numFmtId="0" fontId="6" fillId="0" borderId="23" xfId="0" applyFont="1" applyBorder="1" applyAlignment="1">
      <alignment horizontal="left" vertical="center" wrapText="1"/>
    </xf>
    <xf numFmtId="0" fontId="6" fillId="0" borderId="53" xfId="0" applyFont="1" applyBorder="1" applyAlignment="1">
      <alignment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57" xfId="0" applyFont="1" applyBorder="1" applyAlignment="1">
      <alignment vertical="center" wrapText="1"/>
    </xf>
    <xf numFmtId="3" fontId="23" fillId="0" borderId="51" xfId="0" applyNumberFormat="1" applyFont="1" applyBorder="1"/>
    <xf numFmtId="0" fontId="6" fillId="0" borderId="33" xfId="0" applyFont="1" applyBorder="1" applyAlignment="1">
      <alignment horizontal="left" vertical="center" wrapText="1"/>
    </xf>
    <xf numFmtId="0" fontId="6" fillId="0" borderId="23" xfId="0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16" xfId="0" applyFont="1" applyBorder="1"/>
    <xf numFmtId="0" fontId="6" fillId="0" borderId="23" xfId="0" applyFont="1" applyBorder="1" applyAlignment="1">
      <alignment horizontal="left" wrapText="1"/>
    </xf>
    <xf numFmtId="0" fontId="6" fillId="0" borderId="55" xfId="0" applyFont="1" applyBorder="1" applyAlignment="1">
      <alignment horizontal="left" vertical="top" wrapText="1"/>
    </xf>
    <xf numFmtId="0" fontId="6" fillId="0" borderId="16" xfId="0" applyFont="1" applyBorder="1" applyAlignment="1">
      <alignment vertical="center" wrapText="1"/>
    </xf>
    <xf numFmtId="0" fontId="6" fillId="0" borderId="58" xfId="0" applyFont="1" applyBorder="1"/>
    <xf numFmtId="0" fontId="6" fillId="0" borderId="8" xfId="0" applyFont="1" applyBorder="1" applyAlignment="1">
      <alignment vertical="top" wrapText="1"/>
    </xf>
    <xf numFmtId="0" fontId="23" fillId="0" borderId="7" xfId="0" applyFont="1" applyBorder="1"/>
    <xf numFmtId="0" fontId="6" fillId="0" borderId="33" xfId="0" applyFont="1" applyBorder="1" applyAlignment="1">
      <alignment vertical="top" wrapText="1"/>
    </xf>
    <xf numFmtId="0" fontId="23" fillId="0" borderId="33" xfId="0" applyFont="1" applyBorder="1" applyAlignment="1">
      <alignment horizontal="left" vertical="top" wrapText="1"/>
    </xf>
    <xf numFmtId="0" fontId="6" fillId="0" borderId="59" xfId="0" applyFont="1" applyBorder="1" applyAlignment="1">
      <alignment vertical="top" wrapText="1"/>
    </xf>
    <xf numFmtId="3" fontId="0" fillId="0" borderId="0" xfId="0" applyNumberFormat="1"/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38" fillId="0" borderId="51" xfId="0" applyFont="1" applyBorder="1" applyAlignment="1">
      <alignment vertical="center" wrapText="1"/>
    </xf>
    <xf numFmtId="3" fontId="0" fillId="0" borderId="51" xfId="0" applyNumberFormat="1" applyBorder="1" applyAlignment="1">
      <alignment vertical="center"/>
    </xf>
    <xf numFmtId="0" fontId="36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36" fillId="0" borderId="1" xfId="0" applyFont="1" applyBorder="1" applyAlignment="1">
      <alignment horizontal="left" vertical="center" indent="2"/>
    </xf>
    <xf numFmtId="3" fontId="0" fillId="0" borderId="1" xfId="0" applyNumberFormat="1" applyBorder="1" applyAlignment="1">
      <alignment vertical="center"/>
    </xf>
    <xf numFmtId="0" fontId="36" fillId="0" borderId="4" xfId="0" applyFont="1" applyBorder="1" applyAlignment="1">
      <alignment horizontal="left" vertical="center" indent="2"/>
    </xf>
    <xf numFmtId="3" fontId="0" fillId="0" borderId="4" xfId="0" applyNumberFormat="1" applyBorder="1" applyAlignment="1">
      <alignment vertical="center"/>
    </xf>
    <xf numFmtId="3" fontId="0" fillId="0" borderId="4" xfId="0" applyNumberFormat="1" applyBorder="1" applyAlignment="1">
      <alignment vertical="top"/>
    </xf>
    <xf numFmtId="3" fontId="0" fillId="0" borderId="4" xfId="0" applyNumberFormat="1" applyBorder="1" applyAlignment="1">
      <alignment horizontal="right" vertical="center"/>
    </xf>
    <xf numFmtId="0" fontId="36" fillId="0" borderId="4" xfId="0" applyFont="1" applyBorder="1" applyAlignment="1">
      <alignment horizontal="right" vertical="top"/>
    </xf>
    <xf numFmtId="0" fontId="0" fillId="0" borderId="4" xfId="0" applyBorder="1" applyAlignment="1">
      <alignment horizontal="center" vertical="top"/>
    </xf>
    <xf numFmtId="0" fontId="36" fillId="0" borderId="4" xfId="0" applyFont="1" applyBorder="1" applyAlignment="1">
      <alignment horizontal="left" vertical="top" wrapText="1" indent="2"/>
    </xf>
    <xf numFmtId="0" fontId="36" fillId="0" borderId="7" xfId="0" applyFont="1" applyBorder="1" applyAlignment="1">
      <alignment horizontal="right" vertical="top"/>
    </xf>
    <xf numFmtId="0" fontId="0" fillId="0" borderId="7" xfId="0" applyBorder="1" applyAlignment="1">
      <alignment horizontal="center" vertical="top"/>
    </xf>
    <xf numFmtId="3" fontId="0" fillId="0" borderId="7" xfId="0" applyNumberFormat="1" applyBorder="1" applyAlignment="1">
      <alignment vertical="top"/>
    </xf>
    <xf numFmtId="0" fontId="0" fillId="0" borderId="37" xfId="0" applyBorder="1" applyAlignment="1">
      <alignment vertical="center"/>
    </xf>
    <xf numFmtId="0" fontId="28" fillId="0" borderId="37" xfId="0" applyFont="1" applyBorder="1" applyAlignment="1">
      <alignment horizontal="center"/>
    </xf>
    <xf numFmtId="0" fontId="36" fillId="0" borderId="37" xfId="0" applyFont="1" applyBorder="1" applyAlignment="1">
      <alignment horizontal="left" vertical="center" indent="2"/>
    </xf>
    <xf numFmtId="3" fontId="0" fillId="0" borderId="37" xfId="0" applyNumberFormat="1" applyBorder="1" applyAlignment="1">
      <alignment vertical="center"/>
    </xf>
    <xf numFmtId="0" fontId="36" fillId="0" borderId="4" xfId="0" applyFont="1" applyBorder="1" applyAlignment="1">
      <alignment horizontal="left" vertical="center" wrapText="1" indent="2"/>
    </xf>
    <xf numFmtId="0" fontId="36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36" fillId="0" borderId="7" xfId="0" applyFont="1" applyBorder="1" applyAlignment="1">
      <alignment horizontal="left" vertical="center" indent="2"/>
    </xf>
    <xf numFmtId="3" fontId="0" fillId="0" borderId="7" xfId="0" applyNumberFormat="1" applyBorder="1" applyAlignment="1">
      <alignment vertical="center"/>
    </xf>
    <xf numFmtId="3" fontId="0" fillId="0" borderId="7" xfId="0" applyNumberFormat="1" applyBorder="1" applyAlignment="1">
      <alignment horizontal="right" vertical="center"/>
    </xf>
    <xf numFmtId="0" fontId="0" fillId="3" borderId="7" xfId="0" applyFill="1" applyBorder="1" applyAlignment="1">
      <alignment vertical="center"/>
    </xf>
    <xf numFmtId="0" fontId="38" fillId="3" borderId="37" xfId="0" applyFont="1" applyFill="1" applyBorder="1" applyAlignment="1">
      <alignment horizontal="left" vertical="center" indent="2"/>
    </xf>
    <xf numFmtId="3" fontId="38" fillId="3" borderId="7" xfId="0" applyNumberFormat="1" applyFont="1" applyFill="1" applyBorder="1" applyAlignment="1">
      <alignment vertical="center"/>
    </xf>
    <xf numFmtId="0" fontId="0" fillId="3" borderId="0" xfId="0" applyFill="1"/>
    <xf numFmtId="0" fontId="20" fillId="0" borderId="0" xfId="0" applyFont="1"/>
    <xf numFmtId="0" fontId="29" fillId="0" borderId="36" xfId="2" applyFont="1" applyBorder="1" applyAlignment="1">
      <alignment horizontal="center" vertical="center"/>
    </xf>
    <xf numFmtId="0" fontId="29" fillId="0" borderId="1" xfId="2" applyFont="1" applyBorder="1" applyAlignment="1">
      <alignment horizontal="center" vertical="center" wrapText="1"/>
    </xf>
    <xf numFmtId="0" fontId="29" fillId="0" borderId="4" xfId="2" applyFont="1" applyBorder="1" applyAlignment="1">
      <alignment horizontal="center" vertical="center" wrapText="1"/>
    </xf>
    <xf numFmtId="0" fontId="29" fillId="0" borderId="7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/>
    </xf>
    <xf numFmtId="0" fontId="29" fillId="0" borderId="4" xfId="2" applyFont="1" applyBorder="1" applyAlignment="1">
      <alignment horizontal="center" vertical="center"/>
    </xf>
    <xf numFmtId="0" fontId="29" fillId="0" borderId="7" xfId="2" applyFont="1" applyBorder="1" applyAlignment="1">
      <alignment horizontal="center" vertical="center"/>
    </xf>
    <xf numFmtId="0" fontId="30" fillId="0" borderId="1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29" fillId="0" borderId="36" xfId="2" applyFont="1" applyBorder="1" applyAlignment="1">
      <alignment horizontal="center" vertical="center"/>
    </xf>
    <xf numFmtId="0" fontId="29" fillId="0" borderId="35" xfId="2" applyFont="1" applyBorder="1" applyAlignment="1">
      <alignment horizontal="center" vertical="center"/>
    </xf>
    <xf numFmtId="0" fontId="0" fillId="0" borderId="0" xfId="0" applyFont="1" applyBorder="1"/>
    <xf numFmtId="0" fontId="8" fillId="0" borderId="16" xfId="0" applyFont="1" applyBorder="1" applyAlignment="1">
      <alignment vertical="center"/>
    </xf>
    <xf numFmtId="0" fontId="8" fillId="0" borderId="17" xfId="0" applyFont="1" applyBorder="1"/>
    <xf numFmtId="0" fontId="8" fillId="0" borderId="16" xfId="0" applyFont="1" applyBorder="1"/>
    <xf numFmtId="0" fontId="0" fillId="0" borderId="0" xfId="0" applyFont="1"/>
    <xf numFmtId="3" fontId="8" fillId="0" borderId="18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right"/>
    </xf>
    <xf numFmtId="3" fontId="8" fillId="0" borderId="18" xfId="0" applyNumberFormat="1" applyFont="1" applyBorder="1"/>
    <xf numFmtId="3" fontId="8" fillId="0" borderId="19" xfId="0" applyNumberFormat="1" applyFont="1" applyBorder="1"/>
    <xf numFmtId="0" fontId="8" fillId="0" borderId="23" xfId="0" applyFont="1" applyBorder="1"/>
    <xf numFmtId="0" fontId="8" fillId="0" borderId="20" xfId="0" applyFont="1" applyBorder="1"/>
    <xf numFmtId="3" fontId="6" fillId="0" borderId="18" xfId="0" applyNumberFormat="1" applyFont="1" applyBorder="1"/>
    <xf numFmtId="0" fontId="8" fillId="0" borderId="28" xfId="0" applyFont="1" applyBorder="1"/>
    <xf numFmtId="0" fontId="8" fillId="0" borderId="23" xfId="0" applyNumberFormat="1" applyFont="1" applyBorder="1"/>
    <xf numFmtId="0" fontId="8" fillId="0" borderId="16" xfId="0" applyNumberFormat="1" applyFont="1" applyBorder="1"/>
    <xf numFmtId="0" fontId="8" fillId="0" borderId="27" xfId="0" applyFont="1" applyBorder="1"/>
    <xf numFmtId="3" fontId="6" fillId="0" borderId="18" xfId="0" applyNumberFormat="1" applyFont="1" applyBorder="1" applyAlignment="1">
      <alignment horizontal="center"/>
    </xf>
    <xf numFmtId="0" fontId="0" fillId="0" borderId="0" xfId="0" applyFont="1" applyFill="1" applyBorder="1"/>
    <xf numFmtId="3" fontId="6" fillId="0" borderId="18" xfId="0" applyNumberFormat="1" applyFont="1" applyBorder="1" applyAlignment="1">
      <alignment horizontal="right"/>
    </xf>
    <xf numFmtId="3" fontId="6" fillId="0" borderId="27" xfId="0" applyNumberFormat="1" applyFont="1" applyBorder="1"/>
    <xf numFmtId="0" fontId="8" fillId="0" borderId="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/>
    </xf>
    <xf numFmtId="0" fontId="6" fillId="0" borderId="2" xfId="0" applyFont="1" applyBorder="1"/>
    <xf numFmtId="0" fontId="8" fillId="0" borderId="3" xfId="0" applyFont="1" applyBorder="1"/>
    <xf numFmtId="3" fontId="8" fillId="0" borderId="1" xfId="0" applyNumberFormat="1" applyFont="1" applyBorder="1"/>
    <xf numFmtId="0" fontId="0" fillId="0" borderId="21" xfId="0" applyFont="1" applyBorder="1"/>
    <xf numFmtId="0" fontId="2" fillId="0" borderId="5" xfId="0" applyFont="1" applyBorder="1" applyAlignment="1">
      <alignment vertical="center"/>
    </xf>
    <xf numFmtId="3" fontId="8" fillId="0" borderId="23" xfId="0" applyNumberFormat="1" applyFont="1" applyBorder="1"/>
    <xf numFmtId="3" fontId="8" fillId="0" borderId="2" xfId="0" applyNumberFormat="1" applyFont="1" applyBorder="1"/>
    <xf numFmtId="0" fontId="0" fillId="0" borderId="9" xfId="0" applyFont="1" applyBorder="1"/>
    <xf numFmtId="0" fontId="12" fillId="0" borderId="0" xfId="0" applyFont="1"/>
    <xf numFmtId="0" fontId="12" fillId="0" borderId="16" xfId="0" applyFont="1" applyBorder="1"/>
    <xf numFmtId="0" fontId="8" fillId="0" borderId="30" xfId="0" applyFont="1" applyBorder="1"/>
    <xf numFmtId="0" fontId="8" fillId="0" borderId="31" xfId="0" applyFont="1" applyBorder="1"/>
    <xf numFmtId="3" fontId="8" fillId="0" borderId="29" xfId="0" applyNumberFormat="1" applyFont="1" applyBorder="1" applyAlignment="1">
      <alignment horizontal="right"/>
    </xf>
    <xf numFmtId="3" fontId="8" fillId="0" borderId="29" xfId="0" applyNumberFormat="1" applyFont="1" applyBorder="1" applyAlignment="1">
      <alignment horizontal="center"/>
    </xf>
    <xf numFmtId="0" fontId="8" fillId="0" borderId="18" xfId="0" applyFont="1" applyBorder="1" applyAlignment="1">
      <alignment vertical="center"/>
    </xf>
    <xf numFmtId="0" fontId="27" fillId="0" borderId="43" xfId="2" applyFont="1" applyBorder="1" applyAlignment="1">
      <alignment vertical="center"/>
    </xf>
    <xf numFmtId="0" fontId="27" fillId="0" borderId="43" xfId="2" applyFont="1" applyBorder="1" applyAlignment="1">
      <alignment horizontal="center" vertical="center"/>
    </xf>
    <xf numFmtId="3" fontId="27" fillId="0" borderId="43" xfId="2" applyNumberFormat="1" applyFont="1" applyBorder="1" applyAlignment="1">
      <alignment vertical="center"/>
    </xf>
    <xf numFmtId="3" fontId="27" fillId="0" borderId="44" xfId="2" applyNumberFormat="1" applyFont="1" applyBorder="1" applyAlignment="1">
      <alignment vertical="center"/>
    </xf>
    <xf numFmtId="0" fontId="27" fillId="0" borderId="45" xfId="2" applyFont="1" applyBorder="1" applyAlignment="1">
      <alignment vertical="center"/>
    </xf>
    <xf numFmtId="0" fontId="27" fillId="0" borderId="45" xfId="2" applyFont="1" applyBorder="1" applyAlignment="1">
      <alignment horizontal="center" vertical="center"/>
    </xf>
    <xf numFmtId="3" fontId="27" fillId="0" borderId="45" xfId="2" applyNumberFormat="1" applyFont="1" applyBorder="1" applyAlignment="1">
      <alignment vertical="center"/>
    </xf>
    <xf numFmtId="3" fontId="27" fillId="0" borderId="46" xfId="2" applyNumberFormat="1" applyFont="1" applyBorder="1" applyAlignment="1">
      <alignment vertical="center"/>
    </xf>
    <xf numFmtId="0" fontId="5" fillId="0" borderId="37" xfId="0" applyFont="1" applyBorder="1" applyAlignment="1">
      <alignment horizontal="center" vertical="center" wrapText="1"/>
    </xf>
    <xf numFmtId="3" fontId="7" fillId="0" borderId="37" xfId="0" applyNumberFormat="1" applyFont="1" applyBorder="1" applyAlignment="1">
      <alignment horizontal="right" vertical="center" wrapText="1"/>
    </xf>
    <xf numFmtId="0" fontId="7" fillId="0" borderId="0" xfId="0" applyFont="1"/>
    <xf numFmtId="3" fontId="7" fillId="0" borderId="0" xfId="0" applyNumberFormat="1" applyFont="1"/>
    <xf numFmtId="0" fontId="39" fillId="0" borderId="37" xfId="0" applyFont="1" applyBorder="1" applyAlignment="1">
      <alignment vertical="center" wrapText="1"/>
    </xf>
    <xf numFmtId="0" fontId="39" fillId="3" borderId="37" xfId="0" applyFont="1" applyFill="1" applyBorder="1" applyAlignment="1">
      <alignment vertical="center" wrapText="1"/>
    </xf>
    <xf numFmtId="3" fontId="39" fillId="3" borderId="37" xfId="0" applyNumberFormat="1" applyFont="1" applyFill="1" applyBorder="1" applyAlignment="1">
      <alignment vertical="center" wrapText="1"/>
    </xf>
    <xf numFmtId="3" fontId="40" fillId="3" borderId="37" xfId="0" applyNumberFormat="1" applyFont="1" applyFill="1" applyBorder="1" applyAlignment="1">
      <alignment horizontal="center" vertical="center" wrapText="1"/>
    </xf>
    <xf numFmtId="3" fontId="35" fillId="3" borderId="36" xfId="0" applyNumberFormat="1" applyFont="1" applyFill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3" fontId="2" fillId="3" borderId="37" xfId="0" applyNumberFormat="1" applyFont="1" applyFill="1" applyBorder="1" applyAlignment="1">
      <alignment horizontal="center" vertical="center" wrapText="1"/>
    </xf>
    <xf numFmtId="3" fontId="2" fillId="3" borderId="36" xfId="0" applyNumberFormat="1" applyFont="1" applyFill="1" applyBorder="1" applyAlignment="1">
      <alignment horizontal="center" vertical="center" wrapText="1"/>
    </xf>
    <xf numFmtId="3" fontId="43" fillId="3" borderId="37" xfId="0" applyNumberFormat="1" applyFont="1" applyFill="1" applyBorder="1" applyAlignment="1">
      <alignment horizontal="center" vertical="center" wrapText="1"/>
    </xf>
    <xf numFmtId="3" fontId="43" fillId="3" borderId="40" xfId="0" applyNumberFormat="1" applyFont="1" applyFill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8" fillId="0" borderId="33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36" fillId="0" borderId="36" xfId="0" applyFont="1" applyBorder="1" applyAlignment="1">
      <alignment horizontal="center"/>
    </xf>
    <xf numFmtId="3" fontId="8" fillId="0" borderId="37" xfId="0" applyNumberFormat="1" applyFont="1" applyBorder="1"/>
    <xf numFmtId="0" fontId="3" fillId="0" borderId="33" xfId="0" applyFont="1" applyBorder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29" fillId="0" borderId="33" xfId="2" applyFont="1" applyBorder="1" applyAlignment="1">
      <alignment vertical="center"/>
    </xf>
    <xf numFmtId="0" fontId="29" fillId="0" borderId="36" xfId="2" applyFont="1" applyBorder="1" applyAlignment="1">
      <alignment vertical="center"/>
    </xf>
    <xf numFmtId="0" fontId="29" fillId="0" borderId="37" xfId="2" applyFont="1" applyBorder="1" applyAlignment="1">
      <alignment vertical="center"/>
    </xf>
    <xf numFmtId="0" fontId="29" fillId="0" borderId="1" xfId="2" applyFont="1" applyBorder="1" applyAlignment="1">
      <alignment vertical="center" wrapText="1"/>
    </xf>
    <xf numFmtId="0" fontId="29" fillId="0" borderId="4" xfId="2" applyFont="1" applyBorder="1" applyAlignment="1">
      <alignment vertical="center" wrapText="1"/>
    </xf>
    <xf numFmtId="0" fontId="4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28" fillId="0" borderId="0" xfId="2" applyFont="1" applyAlignment="1">
      <alignment horizontal="center" vertical="center"/>
    </xf>
  </cellXfs>
  <cellStyles count="3">
    <cellStyle name="Dziesiętny" xfId="1" builtinId="3"/>
    <cellStyle name="Normalny" xfId="0" builtinId="0"/>
    <cellStyle name="Normalny_zal_Szczeci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1"/>
  <sheetViews>
    <sheetView tabSelected="1" zoomScale="130" zoomScaleNormal="130" workbookViewId="0">
      <selection activeCell="H22" sqref="H22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7109375" customWidth="1"/>
    <col min="6" max="6" width="10.5703125" customWidth="1"/>
    <col min="7" max="7" width="10.28515625" customWidth="1"/>
    <col min="8" max="8" width="11.85546875" customWidth="1"/>
    <col min="9" max="9" width="9.85546875" style="4" bestFit="1" customWidth="1"/>
    <col min="10" max="10" width="8.5703125" customWidth="1"/>
    <col min="11" max="11" width="10.5703125" style="116" customWidth="1"/>
    <col min="12" max="12" width="11" customWidth="1"/>
  </cols>
  <sheetData>
    <row r="1" spans="1:11" ht="12.75" customHeight="1" x14ac:dyDescent="0.25">
      <c r="A1" s="1"/>
      <c r="B1" s="1"/>
      <c r="C1" s="2"/>
      <c r="D1" s="3"/>
      <c r="E1" s="3"/>
      <c r="F1" s="3" t="s">
        <v>35</v>
      </c>
      <c r="G1" s="1"/>
      <c r="H1" s="1"/>
    </row>
    <row r="2" spans="1:11" ht="12.75" customHeight="1" x14ac:dyDescent="0.25">
      <c r="A2" s="1"/>
      <c r="B2" s="1"/>
      <c r="C2" s="2"/>
      <c r="D2" s="3"/>
      <c r="E2" s="3"/>
      <c r="F2" s="3" t="s">
        <v>476</v>
      </c>
      <c r="G2" s="1"/>
      <c r="H2" s="1"/>
    </row>
    <row r="3" spans="1:11" ht="12.75" customHeight="1" x14ac:dyDescent="0.25">
      <c r="A3" s="1"/>
      <c r="B3" s="1"/>
      <c r="C3" s="2"/>
      <c r="D3" s="3"/>
      <c r="E3" s="3"/>
      <c r="F3" s="3" t="s">
        <v>0</v>
      </c>
      <c r="G3" s="1"/>
      <c r="H3" s="1"/>
    </row>
    <row r="4" spans="1:11" ht="12.75" customHeight="1" x14ac:dyDescent="0.25">
      <c r="A4" s="1"/>
      <c r="B4" s="1"/>
      <c r="C4" s="2"/>
      <c r="D4" s="3"/>
      <c r="E4" s="3"/>
      <c r="F4" s="3" t="s">
        <v>477</v>
      </c>
      <c r="G4" s="1"/>
      <c r="H4" s="1"/>
    </row>
    <row r="5" spans="1:11" ht="29.25" customHeight="1" x14ac:dyDescent="0.25">
      <c r="A5" s="5" t="s">
        <v>16</v>
      </c>
      <c r="B5" s="6"/>
      <c r="C5" s="7"/>
      <c r="D5" s="7"/>
      <c r="E5" s="6"/>
      <c r="F5" s="6"/>
      <c r="G5" s="8"/>
      <c r="H5" s="6"/>
    </row>
    <row r="6" spans="1:11" ht="17.25" customHeight="1" x14ac:dyDescent="0.25">
      <c r="A6" s="1"/>
      <c r="B6" s="1"/>
      <c r="C6" s="2"/>
      <c r="D6" s="2"/>
      <c r="E6" s="9"/>
      <c r="F6" s="1"/>
      <c r="G6" s="10"/>
      <c r="H6" s="10" t="s">
        <v>1</v>
      </c>
    </row>
    <row r="7" spans="1:11" x14ac:dyDescent="0.25">
      <c r="A7" s="11"/>
      <c r="B7" s="11"/>
      <c r="C7" s="12"/>
      <c r="D7" s="13"/>
      <c r="E7" s="14"/>
      <c r="F7" s="15"/>
      <c r="G7" s="16"/>
      <c r="H7" s="17" t="s">
        <v>2</v>
      </c>
      <c r="K7" s="117"/>
    </row>
    <row r="8" spans="1:11" x14ac:dyDescent="0.25">
      <c r="A8" s="18" t="s">
        <v>3</v>
      </c>
      <c r="B8" s="18" t="s">
        <v>4</v>
      </c>
      <c r="C8" s="19" t="s">
        <v>5</v>
      </c>
      <c r="D8" s="65" t="s">
        <v>6</v>
      </c>
      <c r="E8" s="20"/>
      <c r="F8" s="21" t="s">
        <v>7</v>
      </c>
      <c r="G8" s="18" t="s">
        <v>8</v>
      </c>
      <c r="H8" s="18" t="s">
        <v>9</v>
      </c>
      <c r="K8" s="110"/>
    </row>
    <row r="9" spans="1:11" ht="4.5" customHeight="1" x14ac:dyDescent="0.25">
      <c r="A9" s="23"/>
      <c r="B9" s="23"/>
      <c r="C9" s="24"/>
      <c r="D9" s="25"/>
      <c r="E9" s="26"/>
      <c r="F9" s="27"/>
      <c r="G9" s="27"/>
      <c r="H9" s="23"/>
    </row>
    <row r="10" spans="1:11" ht="24" customHeight="1" thickBot="1" x14ac:dyDescent="0.3">
      <c r="A10" s="28"/>
      <c r="B10" s="28"/>
      <c r="C10" s="29"/>
      <c r="D10" s="30" t="s">
        <v>25</v>
      </c>
      <c r="E10" s="31"/>
      <c r="F10" s="32">
        <f>SUM(F11,F43,F71)</f>
        <v>1261730</v>
      </c>
      <c r="G10" s="32">
        <f>SUM(G11,G43,G71)</f>
        <v>182040</v>
      </c>
      <c r="H10" s="32">
        <v>780254999</v>
      </c>
      <c r="I10" s="22"/>
    </row>
    <row r="11" spans="1:11" ht="28.5" customHeight="1" thickBot="1" x14ac:dyDescent="0.3">
      <c r="A11" s="28"/>
      <c r="B11" s="28"/>
      <c r="C11" s="29"/>
      <c r="D11" s="34" t="s">
        <v>26</v>
      </c>
      <c r="E11" s="35"/>
      <c r="F11" s="37">
        <f>SUM(F12,F36)</f>
        <v>926692</v>
      </c>
      <c r="G11" s="37">
        <f>SUM(G12,G36)</f>
        <v>29833</v>
      </c>
      <c r="H11" s="37">
        <v>632237272</v>
      </c>
      <c r="I11" s="22"/>
    </row>
    <row r="12" spans="1:11" s="428" customFormat="1" ht="12.75" customHeight="1" thickTop="1" thickBot="1" x14ac:dyDescent="0.3">
      <c r="A12" s="100">
        <v>852</v>
      </c>
      <c r="B12" s="100"/>
      <c r="C12" s="129"/>
      <c r="D12" s="130" t="s">
        <v>50</v>
      </c>
      <c r="E12" s="148"/>
      <c r="F12" s="104">
        <f>SUM(F13,F17,F22)</f>
        <v>926692</v>
      </c>
      <c r="G12" s="104">
        <f>SUM(G13,G17,G22)</f>
        <v>24683</v>
      </c>
      <c r="H12" s="104">
        <v>24731918</v>
      </c>
      <c r="I12" s="85"/>
      <c r="K12" s="114"/>
    </row>
    <row r="13" spans="1:11" s="428" customFormat="1" ht="12.75" customHeight="1" thickTop="1" x14ac:dyDescent="0.25">
      <c r="A13" s="54"/>
      <c r="B13" s="149">
        <v>85202</v>
      </c>
      <c r="C13" s="90"/>
      <c r="D13" s="99" t="s">
        <v>136</v>
      </c>
      <c r="E13" s="136"/>
      <c r="F13" s="95">
        <f>SUM(F14)</f>
        <v>99398</v>
      </c>
      <c r="G13" s="95">
        <f>SUM(G14)</f>
        <v>24683</v>
      </c>
      <c r="H13" s="95">
        <v>1983214</v>
      </c>
      <c r="I13" s="85"/>
      <c r="K13" s="114"/>
    </row>
    <row r="14" spans="1:11" s="428" customFormat="1" ht="12.75" customHeight="1" x14ac:dyDescent="0.25">
      <c r="A14" s="54"/>
      <c r="B14" s="54"/>
      <c r="C14" s="90"/>
      <c r="D14" s="429" t="s">
        <v>148</v>
      </c>
      <c r="E14" s="430"/>
      <c r="F14" s="146">
        <f>SUM(F16)</f>
        <v>99398</v>
      </c>
      <c r="G14" s="146">
        <f>SUM(G16)</f>
        <v>24683</v>
      </c>
      <c r="H14" s="146">
        <v>538416</v>
      </c>
      <c r="I14" s="85"/>
      <c r="K14" s="114"/>
    </row>
    <row r="15" spans="1:11" s="428" customFormat="1" ht="12.75" customHeight="1" x14ac:dyDescent="0.25">
      <c r="A15" s="54"/>
      <c r="B15" s="54"/>
      <c r="C15" s="90">
        <v>2130</v>
      </c>
      <c r="D15" s="43" t="s">
        <v>110</v>
      </c>
      <c r="E15" s="77"/>
      <c r="F15" s="47"/>
      <c r="G15" s="53"/>
      <c r="H15" s="47"/>
      <c r="I15" s="85"/>
      <c r="K15" s="114"/>
    </row>
    <row r="16" spans="1:11" s="428" customFormat="1" ht="12.75" customHeight="1" x14ac:dyDescent="0.25">
      <c r="A16" s="54"/>
      <c r="B16" s="54"/>
      <c r="C16" s="90"/>
      <c r="D16" s="33" t="s">
        <v>199</v>
      </c>
      <c r="E16" s="77"/>
      <c r="F16" s="47">
        <v>99398</v>
      </c>
      <c r="G16" s="47">
        <v>24683</v>
      </c>
      <c r="H16" s="47">
        <v>538416</v>
      </c>
      <c r="I16" s="85"/>
      <c r="K16" s="114"/>
    </row>
    <row r="17" spans="1:11" s="428" customFormat="1" ht="12.75" customHeight="1" x14ac:dyDescent="0.25">
      <c r="A17" s="54"/>
      <c r="B17" s="149">
        <v>85216</v>
      </c>
      <c r="C17" s="90"/>
      <c r="D17" s="99" t="s">
        <v>180</v>
      </c>
      <c r="E17" s="136"/>
      <c r="F17" s="95">
        <f>SUM(F18)</f>
        <v>247345</v>
      </c>
      <c r="G17" s="96" t="s">
        <v>10</v>
      </c>
      <c r="H17" s="95">
        <v>4259765</v>
      </c>
      <c r="I17" s="85"/>
      <c r="K17" s="114"/>
    </row>
    <row r="18" spans="1:11" s="428" customFormat="1" ht="12.75" customHeight="1" x14ac:dyDescent="0.25">
      <c r="A18" s="54"/>
      <c r="B18" s="54"/>
      <c r="C18" s="90"/>
      <c r="D18" s="429" t="s">
        <v>148</v>
      </c>
      <c r="E18" s="430"/>
      <c r="F18" s="146">
        <f>SUM(F21)</f>
        <v>247345</v>
      </c>
      <c r="G18" s="145" t="s">
        <v>10</v>
      </c>
      <c r="H18" s="146">
        <v>4148145</v>
      </c>
      <c r="I18" s="85"/>
      <c r="K18" s="114"/>
    </row>
    <row r="19" spans="1:11" s="428" customFormat="1" ht="12.75" customHeight="1" x14ac:dyDescent="0.25">
      <c r="A19" s="54"/>
      <c r="B19" s="54"/>
      <c r="C19" s="29" t="s">
        <v>181</v>
      </c>
      <c r="D19" s="49" t="s">
        <v>110</v>
      </c>
      <c r="E19" s="77"/>
      <c r="F19" s="47"/>
      <c r="G19" s="53"/>
      <c r="H19" s="47"/>
      <c r="I19" s="85"/>
      <c r="K19" s="114"/>
    </row>
    <row r="20" spans="1:11" s="428" customFormat="1" ht="12.75" customHeight="1" x14ac:dyDescent="0.25">
      <c r="A20" s="54"/>
      <c r="B20" s="54"/>
      <c r="C20" s="48"/>
      <c r="D20" s="49" t="s">
        <v>182</v>
      </c>
      <c r="E20" s="77"/>
      <c r="F20" s="47"/>
      <c r="G20" s="53"/>
      <c r="H20" s="47"/>
      <c r="I20" s="85"/>
      <c r="K20" s="114"/>
    </row>
    <row r="21" spans="1:11" s="428" customFormat="1" ht="12.75" customHeight="1" x14ac:dyDescent="0.25">
      <c r="A21" s="54"/>
      <c r="B21" s="54"/>
      <c r="C21" s="48"/>
      <c r="D21" s="49" t="s">
        <v>183</v>
      </c>
      <c r="E21" s="77"/>
      <c r="F21" s="47">
        <v>247345</v>
      </c>
      <c r="G21" s="53" t="s">
        <v>10</v>
      </c>
      <c r="H21" s="47">
        <v>4148145</v>
      </c>
      <c r="I21" s="85"/>
      <c r="K21" s="114"/>
    </row>
    <row r="22" spans="1:11" s="428" customFormat="1" ht="12.75" customHeight="1" x14ac:dyDescent="0.25">
      <c r="A22" s="54"/>
      <c r="B22" s="149">
        <v>85295</v>
      </c>
      <c r="C22" s="48"/>
      <c r="D22" s="50" t="s">
        <v>27</v>
      </c>
      <c r="E22" s="160"/>
      <c r="F22" s="95">
        <f>SUM(F23)</f>
        <v>579949</v>
      </c>
      <c r="G22" s="96" t="s">
        <v>10</v>
      </c>
      <c r="H22" s="95"/>
      <c r="I22" s="85"/>
      <c r="K22" s="114"/>
    </row>
    <row r="23" spans="1:11" s="428" customFormat="1" ht="12.75" customHeight="1" x14ac:dyDescent="0.25">
      <c r="A23" s="54"/>
      <c r="B23" s="54"/>
      <c r="C23" s="74"/>
      <c r="D23" s="431" t="s">
        <v>215</v>
      </c>
      <c r="E23" s="430"/>
      <c r="F23" s="146">
        <f>SUM(F24:F35)</f>
        <v>579949</v>
      </c>
      <c r="G23" s="145" t="s">
        <v>10</v>
      </c>
      <c r="H23" s="146">
        <v>579949</v>
      </c>
      <c r="I23" s="85"/>
      <c r="K23" s="114"/>
    </row>
    <row r="24" spans="1:11" s="428" customFormat="1" ht="12.75" customHeight="1" x14ac:dyDescent="0.25">
      <c r="A24" s="54"/>
      <c r="B24" s="54"/>
      <c r="C24" s="29" t="s">
        <v>208</v>
      </c>
      <c r="D24" s="49" t="s">
        <v>209</v>
      </c>
      <c r="E24" s="77"/>
      <c r="F24" s="47"/>
      <c r="G24" s="53"/>
      <c r="H24" s="47"/>
      <c r="I24" s="85"/>
      <c r="K24" s="114"/>
    </row>
    <row r="25" spans="1:11" s="428" customFormat="1" ht="12.75" customHeight="1" x14ac:dyDescent="0.25">
      <c r="A25" s="54"/>
      <c r="B25" s="54"/>
      <c r="C25" s="29"/>
      <c r="D25" s="49" t="s">
        <v>210</v>
      </c>
      <c r="E25" s="77"/>
      <c r="F25" s="47"/>
      <c r="G25" s="53"/>
      <c r="H25" s="47"/>
      <c r="I25" s="85"/>
      <c r="K25" s="114"/>
    </row>
    <row r="26" spans="1:11" s="428" customFormat="1" ht="12.75" customHeight="1" x14ac:dyDescent="0.25">
      <c r="A26" s="54"/>
      <c r="B26" s="54"/>
      <c r="C26" s="29"/>
      <c r="D26" s="49" t="s">
        <v>211</v>
      </c>
      <c r="E26" s="77"/>
      <c r="F26" s="47"/>
      <c r="G26" s="53"/>
      <c r="H26" s="47"/>
      <c r="I26" s="85"/>
      <c r="K26" s="114"/>
    </row>
    <row r="27" spans="1:11" s="428" customFormat="1" ht="12.75" customHeight="1" x14ac:dyDescent="0.25">
      <c r="A27" s="54"/>
      <c r="B27" s="54"/>
      <c r="C27" s="29"/>
      <c r="D27" s="49" t="s">
        <v>212</v>
      </c>
      <c r="E27" s="77"/>
      <c r="F27" s="47"/>
      <c r="G27" s="53"/>
      <c r="H27" s="47"/>
      <c r="I27" s="85"/>
      <c r="K27" s="114"/>
    </row>
    <row r="28" spans="1:11" s="428" customFormat="1" ht="12.75" customHeight="1" x14ac:dyDescent="0.25">
      <c r="A28" s="54"/>
      <c r="B28" s="54"/>
      <c r="C28" s="29"/>
      <c r="D28" s="33" t="s">
        <v>213</v>
      </c>
      <c r="E28" s="77"/>
      <c r="F28" s="47"/>
      <c r="G28" s="53"/>
      <c r="H28" s="47"/>
      <c r="I28" s="85"/>
      <c r="K28" s="114"/>
    </row>
    <row r="29" spans="1:11" s="428" customFormat="1" ht="12.75" customHeight="1" x14ac:dyDescent="0.25">
      <c r="A29" s="54"/>
      <c r="B29" s="54"/>
      <c r="C29" s="29"/>
      <c r="D29" s="33" t="s">
        <v>28</v>
      </c>
      <c r="E29" s="77"/>
      <c r="F29" s="47">
        <v>488781</v>
      </c>
      <c r="G29" s="53" t="s">
        <v>10</v>
      </c>
      <c r="H29" s="47">
        <v>488781</v>
      </c>
      <c r="I29" s="85"/>
      <c r="K29" s="114"/>
    </row>
    <row r="30" spans="1:11" s="428" customFormat="1" ht="12.75" customHeight="1" x14ac:dyDescent="0.25">
      <c r="A30" s="54"/>
      <c r="B30" s="54"/>
      <c r="C30" s="29" t="s">
        <v>214</v>
      </c>
      <c r="D30" s="49" t="s">
        <v>209</v>
      </c>
      <c r="E30" s="77"/>
      <c r="F30" s="47"/>
      <c r="G30" s="53"/>
      <c r="H30" s="47"/>
      <c r="I30" s="85"/>
      <c r="K30" s="114"/>
    </row>
    <row r="31" spans="1:11" s="428" customFormat="1" ht="12.75" customHeight="1" x14ac:dyDescent="0.25">
      <c r="A31" s="54"/>
      <c r="B31" s="54"/>
      <c r="C31" s="29"/>
      <c r="D31" s="49" t="s">
        <v>210</v>
      </c>
      <c r="E31" s="77"/>
      <c r="F31" s="47"/>
      <c r="G31" s="53"/>
      <c r="H31" s="47"/>
      <c r="I31" s="85"/>
      <c r="K31" s="114"/>
    </row>
    <row r="32" spans="1:11" s="428" customFormat="1" ht="12.75" customHeight="1" x14ac:dyDescent="0.25">
      <c r="A32" s="54"/>
      <c r="B32" s="54"/>
      <c r="C32" s="29"/>
      <c r="D32" s="49" t="s">
        <v>211</v>
      </c>
      <c r="E32" s="77"/>
      <c r="F32" s="47"/>
      <c r="G32" s="53"/>
      <c r="H32" s="47"/>
      <c r="I32" s="85"/>
      <c r="K32" s="114"/>
    </row>
    <row r="33" spans="1:11" s="428" customFormat="1" ht="12.75" customHeight="1" x14ac:dyDescent="0.25">
      <c r="A33" s="54"/>
      <c r="B33" s="54"/>
      <c r="C33" s="29"/>
      <c r="D33" s="49" t="s">
        <v>212</v>
      </c>
      <c r="E33" s="77"/>
      <c r="F33" s="47"/>
      <c r="G33" s="53"/>
      <c r="H33" s="47"/>
      <c r="I33" s="85"/>
      <c r="K33" s="114"/>
    </row>
    <row r="34" spans="1:11" s="428" customFormat="1" ht="12.75" customHeight="1" x14ac:dyDescent="0.25">
      <c r="A34" s="54"/>
      <c r="B34" s="54"/>
      <c r="C34" s="29"/>
      <c r="D34" s="33" t="s">
        <v>213</v>
      </c>
      <c r="E34" s="77"/>
      <c r="F34" s="47"/>
      <c r="G34" s="53"/>
      <c r="H34" s="47"/>
      <c r="I34" s="85"/>
      <c r="K34" s="114"/>
    </row>
    <row r="35" spans="1:11" s="428" customFormat="1" ht="12.75" customHeight="1" x14ac:dyDescent="0.25">
      <c r="A35" s="54"/>
      <c r="B35" s="54"/>
      <c r="C35" s="29"/>
      <c r="D35" s="33" t="s">
        <v>28</v>
      </c>
      <c r="E35" s="77"/>
      <c r="F35" s="47">
        <v>91168</v>
      </c>
      <c r="G35" s="53" t="s">
        <v>10</v>
      </c>
      <c r="H35" s="47">
        <v>91168</v>
      </c>
      <c r="I35" s="85"/>
      <c r="K35" s="114"/>
    </row>
    <row r="36" spans="1:11" s="119" customFormat="1" ht="12.75" customHeight="1" thickBot="1" x14ac:dyDescent="0.3">
      <c r="A36" s="40" t="s">
        <v>58</v>
      </c>
      <c r="B36" s="39"/>
      <c r="C36" s="40"/>
      <c r="D36" s="41" t="s">
        <v>59</v>
      </c>
      <c r="E36" s="432"/>
      <c r="F36" s="36" t="s">
        <v>10</v>
      </c>
      <c r="G36" s="76">
        <f>SUM(G37)</f>
        <v>5150</v>
      </c>
      <c r="H36" s="37">
        <v>74375</v>
      </c>
      <c r="I36" s="120"/>
      <c r="K36" s="121"/>
    </row>
    <row r="37" spans="1:11" s="119" customFormat="1" ht="12.75" customHeight="1" thickTop="1" x14ac:dyDescent="0.25">
      <c r="A37" s="40"/>
      <c r="B37" s="89" t="s">
        <v>60</v>
      </c>
      <c r="C37" s="48"/>
      <c r="D37" s="50" t="s">
        <v>61</v>
      </c>
      <c r="E37" s="83"/>
      <c r="F37" s="56" t="s">
        <v>10</v>
      </c>
      <c r="G37" s="44">
        <f>SUM(G38)</f>
        <v>5150</v>
      </c>
      <c r="H37" s="45">
        <v>1738455</v>
      </c>
      <c r="I37" s="120"/>
      <c r="K37" s="121"/>
    </row>
    <row r="38" spans="1:11" s="119" customFormat="1" ht="12.75" customHeight="1" x14ac:dyDescent="0.25">
      <c r="A38" s="40"/>
      <c r="B38" s="89"/>
      <c r="C38" s="48"/>
      <c r="D38" s="429" t="s">
        <v>148</v>
      </c>
      <c r="E38" s="430"/>
      <c r="F38" s="433" t="s">
        <v>10</v>
      </c>
      <c r="G38" s="434">
        <f>SUM(G42)</f>
        <v>5150</v>
      </c>
      <c r="H38" s="435">
        <v>1738455</v>
      </c>
      <c r="I38" s="120"/>
      <c r="K38" s="121"/>
    </row>
    <row r="39" spans="1:11" s="119" customFormat="1" ht="12.75" customHeight="1" x14ac:dyDescent="0.25">
      <c r="A39" s="28"/>
      <c r="B39" s="28"/>
      <c r="C39" s="29" t="s">
        <v>158</v>
      </c>
      <c r="D39" s="33" t="s">
        <v>105</v>
      </c>
      <c r="E39" s="77"/>
      <c r="F39" s="28"/>
      <c r="G39" s="21"/>
      <c r="H39" s="28"/>
      <c r="I39" s="120"/>
      <c r="K39" s="121"/>
    </row>
    <row r="40" spans="1:11" s="119" customFormat="1" ht="12.75" customHeight="1" x14ac:dyDescent="0.25">
      <c r="A40" s="28"/>
      <c r="B40" s="28"/>
      <c r="C40" s="29"/>
      <c r="D40" s="33" t="s">
        <v>159</v>
      </c>
      <c r="E40" s="77"/>
      <c r="F40" s="28"/>
      <c r="G40" s="21"/>
      <c r="H40" s="28"/>
      <c r="I40" s="120"/>
      <c r="K40" s="121"/>
    </row>
    <row r="41" spans="1:11" s="119" customFormat="1" ht="12.75" customHeight="1" x14ac:dyDescent="0.25">
      <c r="A41" s="28"/>
      <c r="B41" s="28"/>
      <c r="C41" s="29"/>
      <c r="D41" s="33" t="s">
        <v>160</v>
      </c>
      <c r="E41" s="77"/>
      <c r="F41" s="28"/>
      <c r="G41" s="21"/>
      <c r="H41" s="28"/>
      <c r="I41" s="120"/>
      <c r="K41" s="121"/>
    </row>
    <row r="42" spans="1:11" s="119" customFormat="1" ht="12.75" customHeight="1" x14ac:dyDescent="0.25">
      <c r="A42" s="28"/>
      <c r="B42" s="28"/>
      <c r="C42" s="29"/>
      <c r="D42" s="33" t="s">
        <v>161</v>
      </c>
      <c r="E42" s="77"/>
      <c r="F42" s="38" t="s">
        <v>10</v>
      </c>
      <c r="G42" s="47">
        <v>5150</v>
      </c>
      <c r="H42" s="28">
        <v>91255</v>
      </c>
      <c r="I42" s="120"/>
      <c r="K42" s="121"/>
    </row>
    <row r="43" spans="1:11" s="119" customFormat="1" ht="22.5" customHeight="1" thickBot="1" x14ac:dyDescent="0.3">
      <c r="A43" s="28"/>
      <c r="B43" s="28"/>
      <c r="C43" s="29"/>
      <c r="D43" s="34" t="s">
        <v>102</v>
      </c>
      <c r="E43" s="35"/>
      <c r="F43" s="76">
        <f>SUM(F44,F51,F58)</f>
        <v>267285</v>
      </c>
      <c r="G43" s="76">
        <f>SUM(G44,G51,G58)</f>
        <v>111207</v>
      </c>
      <c r="H43" s="37">
        <v>129024141</v>
      </c>
      <c r="I43" s="110"/>
      <c r="K43" s="121"/>
    </row>
    <row r="44" spans="1:11" s="119" customFormat="1" ht="22.5" customHeight="1" thickTop="1" thickBot="1" x14ac:dyDescent="0.3">
      <c r="A44" s="154" t="s">
        <v>195</v>
      </c>
      <c r="B44" s="100"/>
      <c r="C44" s="134"/>
      <c r="D44" s="130" t="s">
        <v>196</v>
      </c>
      <c r="E44" s="131"/>
      <c r="F44" s="104">
        <f>SUM(F45)</f>
        <v>2351</v>
      </c>
      <c r="G44" s="105" t="s">
        <v>10</v>
      </c>
      <c r="H44" s="102">
        <v>7767</v>
      </c>
      <c r="I44" s="110"/>
      <c r="K44" s="121"/>
    </row>
    <row r="45" spans="1:11" s="119" customFormat="1" ht="12.75" customHeight="1" thickTop="1" x14ac:dyDescent="0.25">
      <c r="A45" s="54"/>
      <c r="B45" s="108" t="s">
        <v>197</v>
      </c>
      <c r="C45" s="74"/>
      <c r="D45" s="99" t="s">
        <v>27</v>
      </c>
      <c r="E45" s="112"/>
      <c r="F45" s="155">
        <f>SUM(F46)</f>
        <v>2351</v>
      </c>
      <c r="G45" s="144" t="s">
        <v>10</v>
      </c>
      <c r="H45" s="135">
        <v>7767</v>
      </c>
      <c r="I45" s="110"/>
      <c r="K45" s="121"/>
    </row>
    <row r="46" spans="1:11" s="119" customFormat="1" ht="12.75" customHeight="1" x14ac:dyDescent="0.25">
      <c r="A46" s="54"/>
      <c r="B46" s="54"/>
      <c r="C46" s="69"/>
      <c r="D46" s="429" t="s">
        <v>148</v>
      </c>
      <c r="E46" s="430"/>
      <c r="F46" s="146">
        <f>SUM(F50)</f>
        <v>2351</v>
      </c>
      <c r="G46" s="145" t="s">
        <v>10</v>
      </c>
      <c r="H46" s="436">
        <v>7767</v>
      </c>
      <c r="I46" s="110"/>
      <c r="K46" s="121"/>
    </row>
    <row r="47" spans="1:11" s="119" customFormat="1" ht="12.75" customHeight="1" x14ac:dyDescent="0.25">
      <c r="A47" s="54"/>
      <c r="B47" s="54"/>
      <c r="C47" s="29" t="s">
        <v>104</v>
      </c>
      <c r="D47" s="43" t="s">
        <v>105</v>
      </c>
      <c r="E47" s="77"/>
      <c r="F47" s="47"/>
      <c r="G47" s="47"/>
      <c r="H47" s="54"/>
      <c r="I47" s="110"/>
      <c r="K47" s="121"/>
    </row>
    <row r="48" spans="1:11" s="119" customFormat="1" ht="12.75" customHeight="1" x14ac:dyDescent="0.25">
      <c r="A48" s="54"/>
      <c r="B48" s="54"/>
      <c r="C48" s="48"/>
      <c r="D48" s="43" t="s">
        <v>106</v>
      </c>
      <c r="E48" s="77"/>
      <c r="F48" s="47"/>
      <c r="G48" s="47"/>
      <c r="H48" s="54"/>
      <c r="I48" s="110"/>
      <c r="K48" s="121"/>
    </row>
    <row r="49" spans="1:11" s="119" customFormat="1" ht="12.75" customHeight="1" x14ac:dyDescent="0.25">
      <c r="A49" s="54"/>
      <c r="B49" s="54"/>
      <c r="C49" s="48"/>
      <c r="D49" s="43" t="s">
        <v>107</v>
      </c>
      <c r="E49" s="77"/>
      <c r="F49" s="47"/>
      <c r="G49" s="47"/>
      <c r="H49" s="54"/>
      <c r="I49" s="110"/>
      <c r="K49" s="121"/>
    </row>
    <row r="50" spans="1:11" s="119" customFormat="1" ht="12.75" customHeight="1" x14ac:dyDescent="0.25">
      <c r="A50" s="84"/>
      <c r="B50" s="84"/>
      <c r="C50" s="93"/>
      <c r="D50" s="50" t="s">
        <v>480</v>
      </c>
      <c r="E50" s="55"/>
      <c r="F50" s="95">
        <v>2351</v>
      </c>
      <c r="G50" s="96" t="s">
        <v>10</v>
      </c>
      <c r="H50" s="84">
        <v>7767</v>
      </c>
      <c r="I50" s="110"/>
      <c r="K50" s="121"/>
    </row>
    <row r="51" spans="1:11" s="119" customFormat="1" ht="24" customHeight="1" thickBot="1" x14ac:dyDescent="0.3">
      <c r="A51" s="21">
        <v>750</v>
      </c>
      <c r="B51" s="39"/>
      <c r="C51" s="40"/>
      <c r="D51" s="41" t="s">
        <v>29</v>
      </c>
      <c r="E51" s="111"/>
      <c r="F51" s="105" t="s">
        <v>10</v>
      </c>
      <c r="G51" s="102">
        <f>SUM(G52)</f>
        <v>111207</v>
      </c>
      <c r="H51" s="104">
        <v>1690059</v>
      </c>
      <c r="I51" s="120"/>
      <c r="K51" s="121"/>
    </row>
    <row r="52" spans="1:11" s="119" customFormat="1" ht="12.75" customHeight="1" thickTop="1" x14ac:dyDescent="0.25">
      <c r="A52" s="54"/>
      <c r="B52" s="69">
        <v>75011</v>
      </c>
      <c r="C52" s="69"/>
      <c r="D52" s="109" t="s">
        <v>137</v>
      </c>
      <c r="E52" s="66"/>
      <c r="F52" s="96" t="s">
        <v>10</v>
      </c>
      <c r="G52" s="84">
        <f>SUM(G53)</f>
        <v>111207</v>
      </c>
      <c r="H52" s="95">
        <v>1663003</v>
      </c>
      <c r="I52" s="120"/>
      <c r="K52" s="121"/>
    </row>
    <row r="53" spans="1:11" s="119" customFormat="1" ht="12.75" customHeight="1" x14ac:dyDescent="0.25">
      <c r="A53" s="54"/>
      <c r="B53" s="69"/>
      <c r="C53" s="69"/>
      <c r="D53" s="429" t="s">
        <v>148</v>
      </c>
      <c r="E53" s="430"/>
      <c r="F53" s="433" t="s">
        <v>10</v>
      </c>
      <c r="G53" s="434">
        <f>SUM(G57)</f>
        <v>111207</v>
      </c>
      <c r="H53" s="435">
        <v>1663003</v>
      </c>
      <c r="I53" s="120"/>
      <c r="K53" s="121"/>
    </row>
    <row r="54" spans="1:11" s="119" customFormat="1" ht="12.75" customHeight="1" x14ac:dyDescent="0.25">
      <c r="A54" s="39"/>
      <c r="B54" s="39"/>
      <c r="C54" s="29" t="s">
        <v>104</v>
      </c>
      <c r="D54" s="43" t="s">
        <v>105</v>
      </c>
      <c r="E54" s="77"/>
      <c r="F54" s="38"/>
      <c r="G54" s="38"/>
      <c r="H54" s="46"/>
      <c r="I54" s="120"/>
      <c r="K54" s="121"/>
    </row>
    <row r="55" spans="1:11" s="119" customFormat="1" ht="12.75" customHeight="1" x14ac:dyDescent="0.25">
      <c r="A55" s="39"/>
      <c r="B55" s="39"/>
      <c r="C55" s="48"/>
      <c r="D55" s="43" t="s">
        <v>106</v>
      </c>
      <c r="E55" s="77"/>
      <c r="F55" s="38"/>
      <c r="G55" s="38"/>
      <c r="H55" s="46"/>
      <c r="I55" s="120"/>
      <c r="K55" s="121"/>
    </row>
    <row r="56" spans="1:11" s="119" customFormat="1" ht="12.75" customHeight="1" x14ac:dyDescent="0.25">
      <c r="A56" s="39"/>
      <c r="B56" s="39"/>
      <c r="C56" s="48"/>
      <c r="D56" s="43" t="s">
        <v>107</v>
      </c>
      <c r="E56" s="77"/>
      <c r="F56" s="38"/>
      <c r="G56" s="38"/>
      <c r="H56" s="46"/>
      <c r="I56" s="120"/>
      <c r="K56" s="121"/>
    </row>
    <row r="57" spans="1:11" s="119" customFormat="1" ht="12.75" customHeight="1" x14ac:dyDescent="0.25">
      <c r="A57" s="39"/>
      <c r="B57" s="39"/>
      <c r="C57" s="48"/>
      <c r="D57" s="49" t="s">
        <v>480</v>
      </c>
      <c r="E57" s="77"/>
      <c r="F57" s="38" t="s">
        <v>10</v>
      </c>
      <c r="G57" s="46">
        <v>111207</v>
      </c>
      <c r="H57" s="46">
        <v>1663003</v>
      </c>
      <c r="I57" s="120"/>
      <c r="K57" s="121"/>
    </row>
    <row r="58" spans="1:11" s="119" customFormat="1" ht="12.75" customHeight="1" thickBot="1" x14ac:dyDescent="0.3">
      <c r="A58" s="40" t="s">
        <v>49</v>
      </c>
      <c r="B58" s="100"/>
      <c r="C58" s="129"/>
      <c r="D58" s="130" t="s">
        <v>50</v>
      </c>
      <c r="E58" s="148"/>
      <c r="F58" s="104">
        <f>SUM(F59,F65)</f>
        <v>264934</v>
      </c>
      <c r="G58" s="105" t="s">
        <v>10</v>
      </c>
      <c r="H58" s="104">
        <v>3440698</v>
      </c>
      <c r="I58" s="120"/>
      <c r="K58" s="121"/>
    </row>
    <row r="59" spans="1:11" s="119" customFormat="1" ht="12.75" customHeight="1" thickTop="1" x14ac:dyDescent="0.25">
      <c r="A59" s="54"/>
      <c r="B59" s="69">
        <v>85219</v>
      </c>
      <c r="C59" s="90"/>
      <c r="D59" s="99" t="s">
        <v>56</v>
      </c>
      <c r="E59" s="136"/>
      <c r="F59" s="95">
        <f>SUM(F60)</f>
        <v>4588</v>
      </c>
      <c r="G59" s="96" t="s">
        <v>10</v>
      </c>
      <c r="H59" s="95">
        <v>20741</v>
      </c>
      <c r="I59" s="120"/>
      <c r="K59" s="121"/>
    </row>
    <row r="60" spans="1:11" s="119" customFormat="1" ht="12.75" customHeight="1" x14ac:dyDescent="0.25">
      <c r="A60" s="54"/>
      <c r="B60" s="54"/>
      <c r="C60" s="74"/>
      <c r="D60" s="429" t="s">
        <v>148</v>
      </c>
      <c r="E60" s="430"/>
      <c r="F60" s="146">
        <f>SUM(F64)</f>
        <v>4588</v>
      </c>
      <c r="G60" s="145" t="s">
        <v>10</v>
      </c>
      <c r="H60" s="146">
        <v>20741</v>
      </c>
      <c r="I60" s="120"/>
      <c r="K60" s="121"/>
    </row>
    <row r="61" spans="1:11" s="119" customFormat="1" ht="12.75" customHeight="1" x14ac:dyDescent="0.25">
      <c r="A61" s="54"/>
      <c r="B61" s="54"/>
      <c r="C61" s="29" t="s">
        <v>104</v>
      </c>
      <c r="D61" s="43" t="s">
        <v>105</v>
      </c>
      <c r="E61" s="77"/>
      <c r="F61" s="47"/>
      <c r="G61" s="53"/>
      <c r="H61" s="47"/>
      <c r="I61" s="120"/>
      <c r="K61" s="121"/>
    </row>
    <row r="62" spans="1:11" s="119" customFormat="1" ht="12.75" customHeight="1" x14ac:dyDescent="0.25">
      <c r="A62" s="54"/>
      <c r="B62" s="54"/>
      <c r="C62" s="48"/>
      <c r="D62" s="43" t="s">
        <v>106</v>
      </c>
      <c r="E62" s="77"/>
      <c r="F62" s="47"/>
      <c r="G62" s="53"/>
      <c r="H62" s="47"/>
      <c r="I62" s="120"/>
      <c r="K62" s="121"/>
    </row>
    <row r="63" spans="1:11" s="119" customFormat="1" ht="12.75" customHeight="1" x14ac:dyDescent="0.25">
      <c r="A63" s="54"/>
      <c r="B63" s="54"/>
      <c r="C63" s="48"/>
      <c r="D63" s="43" t="s">
        <v>107</v>
      </c>
      <c r="E63" s="77"/>
      <c r="F63" s="47"/>
      <c r="G63" s="53"/>
      <c r="H63" s="47"/>
      <c r="I63" s="120"/>
      <c r="K63" s="121"/>
    </row>
    <row r="64" spans="1:11" s="119" customFormat="1" ht="12.75" customHeight="1" x14ac:dyDescent="0.25">
      <c r="A64" s="54"/>
      <c r="B64" s="54"/>
      <c r="C64" s="48"/>
      <c r="D64" s="49" t="s">
        <v>480</v>
      </c>
      <c r="E64" s="77"/>
      <c r="F64" s="47">
        <v>4588</v>
      </c>
      <c r="G64" s="53" t="s">
        <v>10</v>
      </c>
      <c r="H64" s="47">
        <v>20741</v>
      </c>
      <c r="I64" s="120"/>
      <c r="K64" s="121"/>
    </row>
    <row r="65" spans="1:11" s="119" customFormat="1" ht="12.75" customHeight="1" x14ac:dyDescent="0.25">
      <c r="A65" s="54"/>
      <c r="B65" s="69">
        <v>85228</v>
      </c>
      <c r="C65" s="90"/>
      <c r="D65" s="99" t="s">
        <v>188</v>
      </c>
      <c r="E65" s="136"/>
      <c r="F65" s="95">
        <f>SUM(F66)</f>
        <v>260346</v>
      </c>
      <c r="G65" s="96" t="s">
        <v>10</v>
      </c>
      <c r="H65" s="95">
        <v>2439044</v>
      </c>
      <c r="I65" s="120"/>
      <c r="K65" s="121"/>
    </row>
    <row r="66" spans="1:11" s="119" customFormat="1" ht="12.75" customHeight="1" x14ac:dyDescent="0.25">
      <c r="A66" s="54"/>
      <c r="B66" s="54"/>
      <c r="C66" s="74"/>
      <c r="D66" s="429" t="s">
        <v>148</v>
      </c>
      <c r="E66" s="430"/>
      <c r="F66" s="146">
        <f>SUM(F70)</f>
        <v>260346</v>
      </c>
      <c r="G66" s="145" t="s">
        <v>10</v>
      </c>
      <c r="H66" s="146">
        <v>2439044</v>
      </c>
      <c r="I66" s="120"/>
      <c r="K66" s="121"/>
    </row>
    <row r="67" spans="1:11" s="119" customFormat="1" ht="12.75" customHeight="1" x14ac:dyDescent="0.25">
      <c r="A67" s="54"/>
      <c r="B67" s="54"/>
      <c r="C67" s="29" t="s">
        <v>104</v>
      </c>
      <c r="D67" s="43" t="s">
        <v>105</v>
      </c>
      <c r="E67" s="77"/>
      <c r="F67" s="47"/>
      <c r="G67" s="53"/>
      <c r="H67" s="47"/>
      <c r="I67" s="120"/>
      <c r="K67" s="121"/>
    </row>
    <row r="68" spans="1:11" s="119" customFormat="1" ht="12.75" customHeight="1" x14ac:dyDescent="0.25">
      <c r="A68" s="54"/>
      <c r="B68" s="54"/>
      <c r="C68" s="48"/>
      <c r="D68" s="43" t="s">
        <v>106</v>
      </c>
      <c r="E68" s="77"/>
      <c r="F68" s="47"/>
      <c r="G68" s="53"/>
      <c r="H68" s="47"/>
      <c r="I68" s="120"/>
      <c r="K68" s="121"/>
    </row>
    <row r="69" spans="1:11" s="119" customFormat="1" ht="12.75" customHeight="1" x14ac:dyDescent="0.25">
      <c r="A69" s="54"/>
      <c r="B69" s="54"/>
      <c r="C69" s="48"/>
      <c r="D69" s="43" t="s">
        <v>107</v>
      </c>
      <c r="E69" s="77"/>
      <c r="F69" s="47"/>
      <c r="G69" s="53"/>
      <c r="H69" s="47"/>
      <c r="I69" s="120"/>
      <c r="K69" s="121"/>
    </row>
    <row r="70" spans="1:11" s="119" customFormat="1" ht="12.75" customHeight="1" x14ac:dyDescent="0.25">
      <c r="A70" s="54"/>
      <c r="B70" s="54"/>
      <c r="C70" s="48"/>
      <c r="D70" s="49" t="s">
        <v>480</v>
      </c>
      <c r="E70" s="77"/>
      <c r="F70" s="47">
        <v>260346</v>
      </c>
      <c r="G70" s="53" t="s">
        <v>10</v>
      </c>
      <c r="H70" s="47">
        <v>2439044</v>
      </c>
      <c r="I70" s="120"/>
      <c r="K70" s="121"/>
    </row>
    <row r="71" spans="1:11" s="432" customFormat="1" ht="21.75" customHeight="1" thickBot="1" x14ac:dyDescent="0.3">
      <c r="A71" s="28"/>
      <c r="B71" s="28"/>
      <c r="C71" s="29"/>
      <c r="D71" s="34" t="s">
        <v>108</v>
      </c>
      <c r="E71" s="35"/>
      <c r="F71" s="37">
        <f>SUM(F72,F79,F87,F94)</f>
        <v>67753</v>
      </c>
      <c r="G71" s="37">
        <f>SUM(G72,G79,G87,G94)</f>
        <v>41000</v>
      </c>
      <c r="H71" s="37">
        <v>18993586</v>
      </c>
      <c r="I71" s="22"/>
      <c r="K71" s="116"/>
    </row>
    <row r="72" spans="1:11" s="432" customFormat="1" ht="21.75" customHeight="1" thickTop="1" thickBot="1" x14ac:dyDescent="0.3">
      <c r="A72" s="100">
        <v>752</v>
      </c>
      <c r="B72" s="28"/>
      <c r="C72" s="29"/>
      <c r="D72" s="106" t="s">
        <v>167</v>
      </c>
      <c r="E72" s="115"/>
      <c r="F72" s="36" t="s">
        <v>10</v>
      </c>
      <c r="G72" s="76">
        <f>SUM(G73)</f>
        <v>6000</v>
      </c>
      <c r="H72" s="37">
        <v>171100</v>
      </c>
      <c r="I72" s="22"/>
      <c r="K72" s="116"/>
    </row>
    <row r="73" spans="1:11" s="432" customFormat="1" ht="12.75" customHeight="1" thickTop="1" x14ac:dyDescent="0.25">
      <c r="A73" s="54"/>
      <c r="B73" s="143">
        <v>75212</v>
      </c>
      <c r="C73" s="74"/>
      <c r="D73" s="99" t="s">
        <v>178</v>
      </c>
      <c r="E73" s="112"/>
      <c r="F73" s="144" t="s">
        <v>10</v>
      </c>
      <c r="G73" s="155">
        <f>SUM(G74)</f>
        <v>6000</v>
      </c>
      <c r="H73" s="144" t="s">
        <v>10</v>
      </c>
      <c r="I73" s="22"/>
      <c r="K73" s="116"/>
    </row>
    <row r="74" spans="1:11" s="432" customFormat="1" ht="12.75" customHeight="1" x14ac:dyDescent="0.25">
      <c r="A74" s="54"/>
      <c r="B74" s="54"/>
      <c r="C74" s="40"/>
      <c r="D74" s="429" t="s">
        <v>148</v>
      </c>
      <c r="E74" s="430"/>
      <c r="F74" s="145" t="s">
        <v>10</v>
      </c>
      <c r="G74" s="146">
        <f>SUM(G78)</f>
        <v>6000</v>
      </c>
      <c r="H74" s="145" t="s">
        <v>10</v>
      </c>
      <c r="I74" s="22"/>
      <c r="K74" s="116"/>
    </row>
    <row r="75" spans="1:11" s="432" customFormat="1" ht="12.75" customHeight="1" x14ac:dyDescent="0.25">
      <c r="A75" s="54"/>
      <c r="B75" s="54"/>
      <c r="C75" s="48">
        <v>2110</v>
      </c>
      <c r="D75" s="49" t="s">
        <v>110</v>
      </c>
      <c r="E75" s="77"/>
      <c r="F75" s="54"/>
      <c r="G75" s="53"/>
      <c r="H75" s="54"/>
      <c r="I75" s="22"/>
      <c r="K75" s="116"/>
    </row>
    <row r="76" spans="1:11" s="432" customFormat="1" ht="12.75" customHeight="1" x14ac:dyDescent="0.25">
      <c r="A76" s="54"/>
      <c r="B76" s="54"/>
      <c r="C76" s="48"/>
      <c r="D76" s="49" t="s">
        <v>111</v>
      </c>
      <c r="E76" s="77"/>
      <c r="F76" s="54"/>
      <c r="G76" s="53"/>
      <c r="H76" s="54"/>
      <c r="I76" s="22"/>
      <c r="K76" s="116"/>
    </row>
    <row r="77" spans="1:11" s="432" customFormat="1" ht="12.75" customHeight="1" x14ac:dyDescent="0.25">
      <c r="A77" s="54"/>
      <c r="B77" s="54"/>
      <c r="C77" s="48"/>
      <c r="D77" s="49" t="s">
        <v>112</v>
      </c>
      <c r="E77" s="77"/>
      <c r="F77" s="54"/>
      <c r="G77" s="53"/>
      <c r="H77" s="54"/>
      <c r="I77" s="22"/>
      <c r="K77" s="116"/>
    </row>
    <row r="78" spans="1:11" s="432" customFormat="1" ht="12.75" customHeight="1" x14ac:dyDescent="0.25">
      <c r="A78" s="54"/>
      <c r="B78" s="54"/>
      <c r="C78" s="48"/>
      <c r="D78" s="49" t="s">
        <v>113</v>
      </c>
      <c r="E78" s="77"/>
      <c r="F78" s="53" t="s">
        <v>10</v>
      </c>
      <c r="G78" s="47">
        <v>6000</v>
      </c>
      <c r="H78" s="53" t="s">
        <v>10</v>
      </c>
      <c r="I78" s="22"/>
      <c r="K78" s="116"/>
    </row>
    <row r="79" spans="1:11" s="432" customFormat="1" ht="18.75" customHeight="1" thickBot="1" x14ac:dyDescent="0.3">
      <c r="A79" s="39">
        <v>852</v>
      </c>
      <c r="B79" s="100"/>
      <c r="C79" s="129"/>
      <c r="D79" s="130" t="s">
        <v>50</v>
      </c>
      <c r="E79" s="111"/>
      <c r="F79" s="105" t="s">
        <v>10</v>
      </c>
      <c r="G79" s="104">
        <f>SUM(G81)</f>
        <v>35000</v>
      </c>
      <c r="H79" s="104">
        <v>416350</v>
      </c>
      <c r="I79" s="22"/>
      <c r="K79" s="116"/>
    </row>
    <row r="80" spans="1:11" s="432" customFormat="1" ht="12.75" customHeight="1" thickTop="1" x14ac:dyDescent="0.25">
      <c r="A80" s="54"/>
      <c r="B80" s="43">
        <v>85205</v>
      </c>
      <c r="C80" s="90"/>
      <c r="D80" s="67" t="s">
        <v>184</v>
      </c>
      <c r="E80" s="103"/>
      <c r="F80" s="53"/>
      <c r="G80" s="47"/>
      <c r="H80" s="47"/>
      <c r="I80" s="22"/>
      <c r="K80" s="116"/>
    </row>
    <row r="81" spans="1:11" s="432" customFormat="1" ht="12.75" customHeight="1" x14ac:dyDescent="0.25">
      <c r="A81" s="54"/>
      <c r="B81" s="54"/>
      <c r="C81" s="90"/>
      <c r="D81" s="99" t="s">
        <v>185</v>
      </c>
      <c r="E81" s="66"/>
      <c r="F81" s="96" t="s">
        <v>10</v>
      </c>
      <c r="G81" s="95">
        <f>SUM(G82)</f>
        <v>35000</v>
      </c>
      <c r="H81" s="95">
        <v>416350</v>
      </c>
      <c r="I81" s="22"/>
      <c r="K81" s="116"/>
    </row>
    <row r="82" spans="1:11" s="432" customFormat="1" ht="12.75" customHeight="1" x14ac:dyDescent="0.25">
      <c r="A82" s="54"/>
      <c r="B82" s="54"/>
      <c r="C82" s="40"/>
      <c r="D82" s="429" t="s">
        <v>148</v>
      </c>
      <c r="E82" s="430"/>
      <c r="F82" s="145" t="s">
        <v>10</v>
      </c>
      <c r="G82" s="146">
        <f>SUM(G86)</f>
        <v>35000</v>
      </c>
      <c r="H82" s="146">
        <v>416350</v>
      </c>
      <c r="I82" s="22"/>
      <c r="K82" s="116"/>
    </row>
    <row r="83" spans="1:11" s="432" customFormat="1" ht="12.75" customHeight="1" x14ac:dyDescent="0.25">
      <c r="A83" s="54"/>
      <c r="B83" s="54"/>
      <c r="C83" s="48">
        <v>2110</v>
      </c>
      <c r="D83" s="49" t="s">
        <v>110</v>
      </c>
      <c r="E83" s="77"/>
      <c r="F83" s="53"/>
      <c r="G83" s="47"/>
      <c r="H83" s="53"/>
      <c r="I83" s="22"/>
      <c r="K83" s="116"/>
    </row>
    <row r="84" spans="1:11" s="432" customFormat="1" ht="12.75" customHeight="1" x14ac:dyDescent="0.25">
      <c r="A84" s="54"/>
      <c r="B84" s="54"/>
      <c r="C84" s="48"/>
      <c r="D84" s="49" t="s">
        <v>111</v>
      </c>
      <c r="E84" s="77"/>
      <c r="F84" s="53"/>
      <c r="G84" s="47"/>
      <c r="H84" s="53"/>
      <c r="I84" s="22"/>
      <c r="K84" s="116"/>
    </row>
    <row r="85" spans="1:11" s="432" customFormat="1" ht="12.75" customHeight="1" x14ac:dyDescent="0.25">
      <c r="A85" s="54"/>
      <c r="B85" s="54"/>
      <c r="C85" s="48"/>
      <c r="D85" s="49" t="s">
        <v>112</v>
      </c>
      <c r="E85" s="77"/>
      <c r="F85" s="53"/>
      <c r="G85" s="47"/>
      <c r="H85" s="53"/>
      <c r="I85" s="22"/>
      <c r="K85" s="116"/>
    </row>
    <row r="86" spans="1:11" s="432" customFormat="1" ht="12.75" customHeight="1" x14ac:dyDescent="0.25">
      <c r="A86" s="54"/>
      <c r="B86" s="54"/>
      <c r="C86" s="48"/>
      <c r="D86" s="49" t="s">
        <v>113</v>
      </c>
      <c r="E86" s="77"/>
      <c r="F86" s="53" t="s">
        <v>10</v>
      </c>
      <c r="G86" s="47">
        <v>35000</v>
      </c>
      <c r="H86" s="47">
        <v>416350</v>
      </c>
      <c r="I86" s="22"/>
      <c r="K86" s="116"/>
    </row>
    <row r="87" spans="1:11" s="432" customFormat="1" ht="21.6" customHeight="1" thickBot="1" x14ac:dyDescent="0.3">
      <c r="A87" s="39">
        <v>853</v>
      </c>
      <c r="B87" s="39"/>
      <c r="C87" s="40"/>
      <c r="D87" s="41" t="s">
        <v>121</v>
      </c>
      <c r="E87" s="77"/>
      <c r="F87" s="104">
        <f>SUM(F88)</f>
        <v>30000</v>
      </c>
      <c r="G87" s="105" t="s">
        <v>10</v>
      </c>
      <c r="H87" s="102">
        <v>475961</v>
      </c>
      <c r="I87" s="4"/>
      <c r="K87" s="116"/>
    </row>
    <row r="88" spans="1:11" s="432" customFormat="1" ht="12.75" customHeight="1" thickTop="1" x14ac:dyDescent="0.25">
      <c r="A88" s="147"/>
      <c r="B88" s="43">
        <v>85321</v>
      </c>
      <c r="C88" s="40"/>
      <c r="D88" s="82" t="s">
        <v>130</v>
      </c>
      <c r="E88" s="83"/>
      <c r="F88" s="45">
        <f>SUM(F89)</f>
        <v>30000</v>
      </c>
      <c r="G88" s="56" t="s">
        <v>10</v>
      </c>
      <c r="H88" s="45">
        <v>468536</v>
      </c>
      <c r="I88" s="4"/>
      <c r="K88" s="116"/>
    </row>
    <row r="89" spans="1:11" s="432" customFormat="1" ht="12.75" customHeight="1" x14ac:dyDescent="0.25">
      <c r="A89" s="147"/>
      <c r="B89" s="43"/>
      <c r="C89" s="40"/>
      <c r="D89" s="429" t="s">
        <v>148</v>
      </c>
      <c r="E89" s="430"/>
      <c r="F89" s="434">
        <f>SUM(F93)</f>
        <v>30000</v>
      </c>
      <c r="G89" s="433" t="s">
        <v>10</v>
      </c>
      <c r="H89" s="435">
        <v>468536</v>
      </c>
      <c r="I89" s="4"/>
      <c r="K89" s="116"/>
    </row>
    <row r="90" spans="1:11" s="432" customFormat="1" ht="12.75" customHeight="1" x14ac:dyDescent="0.25">
      <c r="A90" s="51"/>
      <c r="B90" s="43"/>
      <c r="C90" s="48">
        <v>2110</v>
      </c>
      <c r="D90" s="49" t="s">
        <v>110</v>
      </c>
      <c r="E90" s="77"/>
      <c r="F90" s="28"/>
      <c r="G90" s="38"/>
      <c r="H90" s="28"/>
      <c r="I90" s="4"/>
      <c r="K90" s="116"/>
    </row>
    <row r="91" spans="1:11" s="432" customFormat="1" ht="12.75" customHeight="1" x14ac:dyDescent="0.25">
      <c r="A91" s="51"/>
      <c r="B91" s="43"/>
      <c r="C91" s="48"/>
      <c r="D91" s="49" t="s">
        <v>111</v>
      </c>
      <c r="E91" s="77"/>
      <c r="F91" s="28"/>
      <c r="G91" s="38"/>
      <c r="H91" s="28"/>
      <c r="I91" s="4"/>
      <c r="K91" s="116"/>
    </row>
    <row r="92" spans="1:11" s="432" customFormat="1" ht="12.75" customHeight="1" x14ac:dyDescent="0.25">
      <c r="A92" s="51"/>
      <c r="B92" s="43"/>
      <c r="C92" s="48"/>
      <c r="D92" s="49" t="s">
        <v>112</v>
      </c>
      <c r="E92" s="77"/>
      <c r="F92" s="28"/>
      <c r="G92" s="38"/>
      <c r="H92" s="28"/>
      <c r="I92" s="4"/>
      <c r="K92" s="116"/>
    </row>
    <row r="93" spans="1:11" s="432" customFormat="1" ht="12.75" customHeight="1" x14ac:dyDescent="0.25">
      <c r="A93" s="51"/>
      <c r="B93" s="43"/>
      <c r="C93" s="48"/>
      <c r="D93" s="49" t="s">
        <v>113</v>
      </c>
      <c r="E93" s="77"/>
      <c r="F93" s="46">
        <v>30000</v>
      </c>
      <c r="G93" s="38" t="s">
        <v>10</v>
      </c>
      <c r="H93" s="46">
        <v>468536</v>
      </c>
      <c r="I93" s="4"/>
      <c r="K93" s="116"/>
    </row>
    <row r="94" spans="1:11" s="432" customFormat="1" ht="12.75" customHeight="1" thickBot="1" x14ac:dyDescent="0.3">
      <c r="A94" s="39">
        <v>855</v>
      </c>
      <c r="B94" s="128"/>
      <c r="C94" s="129"/>
      <c r="D94" s="130" t="s">
        <v>103</v>
      </c>
      <c r="E94" s="111"/>
      <c r="F94" s="104">
        <f>SUM(F95)</f>
        <v>37753</v>
      </c>
      <c r="G94" s="105" t="s">
        <v>10</v>
      </c>
      <c r="H94" s="104"/>
      <c r="I94" s="4"/>
      <c r="K94" s="116"/>
    </row>
    <row r="95" spans="1:11" s="432" customFormat="1" ht="12.75" customHeight="1" thickTop="1" x14ac:dyDescent="0.25">
      <c r="A95" s="51"/>
      <c r="B95" s="43">
        <v>85510</v>
      </c>
      <c r="C95" s="48"/>
      <c r="D95" s="50" t="s">
        <v>190</v>
      </c>
      <c r="E95" s="55"/>
      <c r="F95" s="44">
        <f>SUM(F96)</f>
        <v>37753</v>
      </c>
      <c r="G95" s="56" t="s">
        <v>10</v>
      </c>
      <c r="H95" s="44">
        <v>478153</v>
      </c>
      <c r="I95" s="4"/>
      <c r="K95" s="116"/>
    </row>
    <row r="96" spans="1:11" s="432" customFormat="1" ht="12.75" customHeight="1" x14ac:dyDescent="0.25">
      <c r="A96" s="51"/>
      <c r="B96" s="43"/>
      <c r="C96" s="48"/>
      <c r="D96" s="429" t="s">
        <v>148</v>
      </c>
      <c r="E96" s="430"/>
      <c r="F96" s="146">
        <f>SUM(F101)</f>
        <v>37753</v>
      </c>
      <c r="G96" s="145" t="s">
        <v>10</v>
      </c>
      <c r="H96" s="146">
        <v>478153</v>
      </c>
      <c r="I96" s="4"/>
      <c r="K96" s="116"/>
    </row>
    <row r="97" spans="1:11" s="432" customFormat="1" ht="12.75" customHeight="1" x14ac:dyDescent="0.25">
      <c r="A97" s="51"/>
      <c r="B97" s="43"/>
      <c r="C97" s="48">
        <v>2160</v>
      </c>
      <c r="D97" s="49" t="s">
        <v>150</v>
      </c>
      <c r="E97" s="77"/>
      <c r="F97" s="46"/>
      <c r="G97" s="38"/>
      <c r="H97" s="46"/>
      <c r="I97" s="4"/>
      <c r="K97" s="116"/>
    </row>
    <row r="98" spans="1:11" s="432" customFormat="1" ht="12.75" customHeight="1" x14ac:dyDescent="0.25">
      <c r="A98" s="51"/>
      <c r="B98" s="43"/>
      <c r="C98" s="48"/>
      <c r="D98" s="49" t="s">
        <v>191</v>
      </c>
      <c r="E98" s="77"/>
      <c r="F98" s="46"/>
      <c r="G98" s="38"/>
      <c r="H98" s="46"/>
      <c r="I98" s="4"/>
      <c r="K98" s="116"/>
    </row>
    <row r="99" spans="1:11" s="432" customFormat="1" ht="12.75" customHeight="1" x14ac:dyDescent="0.25">
      <c r="A99" s="51"/>
      <c r="B99" s="43"/>
      <c r="C99" s="48"/>
      <c r="D99" s="49" t="s">
        <v>192</v>
      </c>
      <c r="E99" s="77"/>
      <c r="F99" s="46"/>
      <c r="G99" s="38"/>
      <c r="H99" s="46"/>
      <c r="I99" s="4"/>
      <c r="K99" s="116"/>
    </row>
    <row r="100" spans="1:11" s="432" customFormat="1" ht="12.75" customHeight="1" x14ac:dyDescent="0.25">
      <c r="A100" s="51"/>
      <c r="B100" s="43"/>
      <c r="C100" s="48"/>
      <c r="D100" s="49" t="s">
        <v>193</v>
      </c>
      <c r="E100" s="77"/>
      <c r="F100" s="46"/>
      <c r="G100" s="38"/>
      <c r="H100" s="46"/>
      <c r="I100" s="4"/>
      <c r="K100" s="116"/>
    </row>
    <row r="101" spans="1:11" s="432" customFormat="1" ht="12.75" customHeight="1" x14ac:dyDescent="0.25">
      <c r="A101" s="167"/>
      <c r="B101" s="58"/>
      <c r="C101" s="93"/>
      <c r="D101" s="50" t="s">
        <v>194</v>
      </c>
      <c r="E101" s="55"/>
      <c r="F101" s="44">
        <v>37753</v>
      </c>
      <c r="G101" s="56" t="s">
        <v>10</v>
      </c>
      <c r="H101" s="44">
        <v>478153</v>
      </c>
      <c r="I101" s="4"/>
      <c r="K101" s="116"/>
    </row>
    <row r="102" spans="1:11" s="432" customFormat="1" ht="27" customHeight="1" thickBot="1" x14ac:dyDescent="0.3">
      <c r="A102" s="43"/>
      <c r="B102" s="43"/>
      <c r="C102" s="29"/>
      <c r="D102" s="30" t="s">
        <v>11</v>
      </c>
      <c r="E102" s="31"/>
      <c r="F102" s="32">
        <f>SUM(F103,F578,F609)</f>
        <v>3394926</v>
      </c>
      <c r="G102" s="32">
        <f>SUM(G103,G578,G609)</f>
        <v>2315236</v>
      </c>
      <c r="H102" s="32">
        <v>825720499</v>
      </c>
      <c r="I102" s="22"/>
      <c r="K102" s="116"/>
    </row>
    <row r="103" spans="1:11" s="432" customFormat="1" ht="24" customHeight="1" thickBot="1" x14ac:dyDescent="0.3">
      <c r="A103" s="43"/>
      <c r="B103" s="43"/>
      <c r="C103" s="29"/>
      <c r="D103" s="34" t="s">
        <v>12</v>
      </c>
      <c r="E103" s="35"/>
      <c r="F103" s="37">
        <f>SUM(F104,F112,F122,F127,F138,F179,F184,F332,F451,F465,F500,F540,F563,F571)</f>
        <v>2856720</v>
      </c>
      <c r="G103" s="37">
        <f>SUM(G104,G112,G122,G127,G138,G179,G184,G332,G451,G465,G500,G540,G563,G571)</f>
        <v>1959861</v>
      </c>
      <c r="H103" s="37">
        <v>677773951</v>
      </c>
      <c r="I103" s="22"/>
      <c r="K103" s="116"/>
    </row>
    <row r="104" spans="1:11" s="432" customFormat="1" ht="18.75" customHeight="1" thickTop="1" thickBot="1" x14ac:dyDescent="0.3">
      <c r="A104" s="134" t="s">
        <v>168</v>
      </c>
      <c r="B104" s="128"/>
      <c r="C104" s="134"/>
      <c r="D104" s="130" t="s">
        <v>169</v>
      </c>
      <c r="E104" s="131"/>
      <c r="F104" s="102">
        <f>SUM(F105)</f>
        <v>1064</v>
      </c>
      <c r="G104" s="102">
        <f>SUM(G105)</f>
        <v>1064</v>
      </c>
      <c r="H104" s="102">
        <v>359051</v>
      </c>
      <c r="I104" s="22"/>
      <c r="K104" s="116"/>
    </row>
    <row r="105" spans="1:11" s="432" customFormat="1" ht="12" customHeight="1" thickTop="1" x14ac:dyDescent="0.25">
      <c r="A105" s="73"/>
      <c r="B105" s="74" t="s">
        <v>170</v>
      </c>
      <c r="C105" s="74"/>
      <c r="D105" s="99" t="s">
        <v>171</v>
      </c>
      <c r="E105" s="112"/>
      <c r="F105" s="135">
        <f>SUM(F106)</f>
        <v>1064</v>
      </c>
      <c r="G105" s="135">
        <f>SUM(G106)</f>
        <v>1064</v>
      </c>
      <c r="H105" s="135">
        <v>356051</v>
      </c>
      <c r="I105" s="22"/>
      <c r="K105" s="116"/>
    </row>
    <row r="106" spans="1:11" s="432" customFormat="1" ht="12.75" customHeight="1" x14ac:dyDescent="0.25">
      <c r="A106" s="73"/>
      <c r="B106" s="73"/>
      <c r="C106" s="74"/>
      <c r="D106" s="437" t="s">
        <v>129</v>
      </c>
      <c r="E106" s="438"/>
      <c r="F106" s="436">
        <f>SUM(F107:F111)</f>
        <v>1064</v>
      </c>
      <c r="G106" s="436">
        <f>SUM(G107:G111)</f>
        <v>1064</v>
      </c>
      <c r="H106" s="436">
        <v>356051</v>
      </c>
      <c r="I106" s="22"/>
      <c r="K106" s="116"/>
    </row>
    <row r="107" spans="1:11" s="432" customFormat="1" ht="12.75" customHeight="1" x14ac:dyDescent="0.25">
      <c r="A107" s="73"/>
      <c r="B107" s="73"/>
      <c r="C107" s="74" t="s">
        <v>40</v>
      </c>
      <c r="D107" s="67" t="s">
        <v>13</v>
      </c>
      <c r="E107" s="57"/>
      <c r="F107" s="54">
        <v>1064</v>
      </c>
      <c r="G107" s="53" t="s">
        <v>10</v>
      </c>
      <c r="H107" s="54">
        <v>36348</v>
      </c>
      <c r="I107" s="22"/>
      <c r="K107" s="116"/>
    </row>
    <row r="108" spans="1:11" s="432" customFormat="1" ht="12.75" customHeight="1" x14ac:dyDescent="0.25">
      <c r="A108" s="73"/>
      <c r="B108" s="73"/>
      <c r="C108" s="48">
        <v>4280</v>
      </c>
      <c r="D108" s="49" t="s">
        <v>88</v>
      </c>
      <c r="E108" s="57"/>
      <c r="F108" s="53" t="s">
        <v>10</v>
      </c>
      <c r="G108" s="54">
        <v>64</v>
      </c>
      <c r="H108" s="54">
        <v>436</v>
      </c>
      <c r="I108" s="22"/>
      <c r="K108" s="116"/>
    </row>
    <row r="109" spans="1:11" s="432" customFormat="1" ht="12.75" customHeight="1" x14ac:dyDescent="0.25">
      <c r="A109" s="73"/>
      <c r="B109" s="73"/>
      <c r="C109" s="48">
        <v>4440</v>
      </c>
      <c r="D109" s="49" t="s">
        <v>41</v>
      </c>
      <c r="E109" s="57"/>
      <c r="F109" s="53" t="s">
        <v>10</v>
      </c>
      <c r="G109" s="54">
        <v>500</v>
      </c>
      <c r="H109" s="54">
        <v>5856</v>
      </c>
      <c r="I109" s="22"/>
      <c r="K109" s="116"/>
    </row>
    <row r="110" spans="1:11" s="432" customFormat="1" ht="12.75" customHeight="1" x14ac:dyDescent="0.25">
      <c r="A110" s="73"/>
      <c r="B110" s="73"/>
      <c r="C110" s="48">
        <v>4700</v>
      </c>
      <c r="D110" s="67" t="s">
        <v>98</v>
      </c>
      <c r="E110" s="57"/>
      <c r="F110" s="54"/>
      <c r="G110" s="54"/>
      <c r="H110" s="54"/>
      <c r="I110" s="22"/>
      <c r="K110" s="116"/>
    </row>
    <row r="111" spans="1:11" s="432" customFormat="1" ht="12.75" customHeight="1" x14ac:dyDescent="0.25">
      <c r="A111" s="73"/>
      <c r="B111" s="73"/>
      <c r="C111" s="48"/>
      <c r="D111" s="67" t="s">
        <v>99</v>
      </c>
      <c r="E111" s="57"/>
      <c r="F111" s="53" t="s">
        <v>10</v>
      </c>
      <c r="G111" s="54">
        <v>500</v>
      </c>
      <c r="H111" s="54">
        <v>2350</v>
      </c>
      <c r="I111" s="22"/>
      <c r="K111" s="116"/>
    </row>
    <row r="112" spans="1:11" s="428" customFormat="1" ht="18.75" customHeight="1" thickBot="1" x14ac:dyDescent="0.3">
      <c r="A112" s="51">
        <v>600</v>
      </c>
      <c r="B112" s="39"/>
      <c r="C112" s="40"/>
      <c r="D112" s="41" t="s">
        <v>36</v>
      </c>
      <c r="E112" s="42"/>
      <c r="F112" s="76">
        <f>SUM(F113)</f>
        <v>48760</v>
      </c>
      <c r="G112" s="76">
        <f>SUM(G113)</f>
        <v>48760</v>
      </c>
      <c r="H112" s="37">
        <v>104294132</v>
      </c>
      <c r="I112" s="85"/>
      <c r="K112" s="114"/>
    </row>
    <row r="113" spans="1:11" s="428" customFormat="1" ht="12.75" customHeight="1" thickTop="1" x14ac:dyDescent="0.25">
      <c r="A113" s="51"/>
      <c r="B113" s="43">
        <v>60015</v>
      </c>
      <c r="C113" s="29"/>
      <c r="D113" s="50" t="s">
        <v>39</v>
      </c>
      <c r="E113" s="72"/>
      <c r="F113" s="44">
        <f>SUM(F114)</f>
        <v>48760</v>
      </c>
      <c r="G113" s="44">
        <f>SUM(G114)</f>
        <v>48760</v>
      </c>
      <c r="H113" s="45">
        <v>48239377</v>
      </c>
      <c r="I113" s="85"/>
      <c r="K113" s="114"/>
    </row>
    <row r="114" spans="1:11" s="428" customFormat="1" ht="12.75" customHeight="1" x14ac:dyDescent="0.25">
      <c r="A114" s="51"/>
      <c r="B114" s="43"/>
      <c r="C114" s="29"/>
      <c r="D114" s="360" t="s">
        <v>42</v>
      </c>
      <c r="E114" s="52"/>
      <c r="F114" s="439">
        <f>SUM(F115:F121)</f>
        <v>48760</v>
      </c>
      <c r="G114" s="439">
        <f>SUM(G115:G121)</f>
        <v>48760</v>
      </c>
      <c r="H114" s="439">
        <v>9699877</v>
      </c>
      <c r="I114" s="85"/>
      <c r="K114" s="114"/>
    </row>
    <row r="115" spans="1:11" s="428" customFormat="1" ht="12.75" customHeight="1" x14ac:dyDescent="0.25">
      <c r="A115" s="51"/>
      <c r="B115" s="43"/>
      <c r="C115" s="48">
        <v>4260</v>
      </c>
      <c r="D115" s="49" t="s">
        <v>37</v>
      </c>
      <c r="E115" s="57"/>
      <c r="F115" s="53" t="s">
        <v>10</v>
      </c>
      <c r="G115" s="47">
        <v>18760</v>
      </c>
      <c r="H115" s="54">
        <v>293240</v>
      </c>
      <c r="I115" s="85"/>
      <c r="K115" s="114"/>
    </row>
    <row r="116" spans="1:11" s="428" customFormat="1" ht="12.75" customHeight="1" x14ac:dyDescent="0.25">
      <c r="A116" s="51"/>
      <c r="B116" s="43"/>
      <c r="C116" s="48">
        <v>4360</v>
      </c>
      <c r="D116" s="49" t="s">
        <v>38</v>
      </c>
      <c r="E116" s="57"/>
      <c r="F116" s="53" t="s">
        <v>10</v>
      </c>
      <c r="G116" s="47">
        <v>5000</v>
      </c>
      <c r="H116" s="54">
        <v>26000</v>
      </c>
      <c r="I116" s="85"/>
      <c r="K116" s="114"/>
    </row>
    <row r="117" spans="1:11" s="428" customFormat="1" ht="12.75" customHeight="1" x14ac:dyDescent="0.25">
      <c r="A117" s="51"/>
      <c r="B117" s="43"/>
      <c r="C117" s="48">
        <v>4430</v>
      </c>
      <c r="D117" s="49" t="s">
        <v>51</v>
      </c>
      <c r="E117" s="57"/>
      <c r="F117" s="53" t="s">
        <v>10</v>
      </c>
      <c r="G117" s="47">
        <v>25000</v>
      </c>
      <c r="H117" s="54">
        <v>380000</v>
      </c>
      <c r="I117" s="85"/>
      <c r="K117" s="114"/>
    </row>
    <row r="118" spans="1:11" s="428" customFormat="1" ht="12.75" customHeight="1" x14ac:dyDescent="0.25">
      <c r="A118" s="51"/>
      <c r="B118" s="43"/>
      <c r="C118" s="48">
        <v>4580</v>
      </c>
      <c r="D118" s="49" t="s">
        <v>54</v>
      </c>
      <c r="E118" s="57"/>
      <c r="F118" s="47">
        <v>7450</v>
      </c>
      <c r="G118" s="53" t="s">
        <v>10</v>
      </c>
      <c r="H118" s="54">
        <v>7950</v>
      </c>
      <c r="I118" s="85"/>
      <c r="K118" s="114"/>
    </row>
    <row r="119" spans="1:11" s="428" customFormat="1" ht="12.75" customHeight="1" x14ac:dyDescent="0.25">
      <c r="A119" s="51"/>
      <c r="B119" s="43"/>
      <c r="C119" s="48">
        <v>4600</v>
      </c>
      <c r="D119" s="49" t="s">
        <v>96</v>
      </c>
      <c r="E119" s="57"/>
      <c r="F119" s="53"/>
      <c r="G119" s="53"/>
      <c r="H119" s="54"/>
      <c r="I119" s="85"/>
      <c r="K119" s="114"/>
    </row>
    <row r="120" spans="1:11" s="428" customFormat="1" ht="12.75" customHeight="1" x14ac:dyDescent="0.25">
      <c r="A120" s="51"/>
      <c r="B120" s="43"/>
      <c r="C120" s="48"/>
      <c r="D120" s="49" t="s">
        <v>97</v>
      </c>
      <c r="E120" s="57"/>
      <c r="F120" s="47">
        <v>33310</v>
      </c>
      <c r="G120" s="53" t="s">
        <v>10</v>
      </c>
      <c r="H120" s="54">
        <v>33710</v>
      </c>
      <c r="I120" s="85"/>
      <c r="K120" s="114"/>
    </row>
    <row r="121" spans="1:11" s="428" customFormat="1" ht="12.75" customHeight="1" x14ac:dyDescent="0.25">
      <c r="A121" s="51"/>
      <c r="B121" s="43"/>
      <c r="C121" s="48">
        <v>4610</v>
      </c>
      <c r="D121" s="88" t="s">
        <v>55</v>
      </c>
      <c r="E121" s="57"/>
      <c r="F121" s="47">
        <v>8000</v>
      </c>
      <c r="G121" s="53" t="s">
        <v>10</v>
      </c>
      <c r="H121" s="54">
        <v>11343</v>
      </c>
      <c r="I121" s="85"/>
      <c r="K121" s="114"/>
    </row>
    <row r="122" spans="1:11" s="428" customFormat="1" ht="12.75" customHeight="1" thickBot="1" x14ac:dyDescent="0.3">
      <c r="A122" s="51">
        <v>700</v>
      </c>
      <c r="B122" s="128"/>
      <c r="C122" s="129"/>
      <c r="D122" s="130" t="s">
        <v>230</v>
      </c>
      <c r="E122" s="141"/>
      <c r="F122" s="104">
        <f>SUM(F123)</f>
        <v>99500</v>
      </c>
      <c r="G122" s="105" t="s">
        <v>10</v>
      </c>
      <c r="H122" s="104">
        <v>33263777</v>
      </c>
      <c r="I122" s="85"/>
      <c r="K122" s="114"/>
    </row>
    <row r="123" spans="1:11" s="428" customFormat="1" ht="12.75" customHeight="1" thickTop="1" x14ac:dyDescent="0.25">
      <c r="A123" s="47"/>
      <c r="B123" s="29" t="s">
        <v>231</v>
      </c>
      <c r="C123" s="90"/>
      <c r="D123" s="99" t="s">
        <v>232</v>
      </c>
      <c r="E123" s="142"/>
      <c r="F123" s="95">
        <f>SUM(F124)</f>
        <v>99500</v>
      </c>
      <c r="G123" s="96" t="s">
        <v>10</v>
      </c>
      <c r="H123" s="95">
        <v>3390263</v>
      </c>
      <c r="I123" s="85"/>
      <c r="K123" s="114"/>
    </row>
    <row r="124" spans="1:11" s="428" customFormat="1" ht="12.75" customHeight="1" x14ac:dyDescent="0.25">
      <c r="A124" s="47"/>
      <c r="C124" s="90"/>
      <c r="D124" s="437" t="s">
        <v>233</v>
      </c>
      <c r="E124" s="440"/>
      <c r="F124" s="146">
        <f>SUM(F126)</f>
        <v>99500</v>
      </c>
      <c r="G124" s="145" t="s">
        <v>10</v>
      </c>
      <c r="H124" s="146">
        <v>3390263</v>
      </c>
      <c r="I124" s="85"/>
      <c r="K124" s="114"/>
    </row>
    <row r="125" spans="1:11" s="428" customFormat="1" ht="12.75" customHeight="1" x14ac:dyDescent="0.25">
      <c r="A125" s="47"/>
      <c r="B125" s="73"/>
      <c r="C125" s="48">
        <v>6060</v>
      </c>
      <c r="D125" s="49" t="s">
        <v>100</v>
      </c>
      <c r="E125" s="57"/>
      <c r="F125" s="47"/>
      <c r="G125" s="53"/>
      <c r="H125" s="47"/>
      <c r="I125" s="85"/>
      <c r="K125" s="114"/>
    </row>
    <row r="126" spans="1:11" s="428" customFormat="1" ht="12.75" customHeight="1" x14ac:dyDescent="0.25">
      <c r="A126" s="47"/>
      <c r="B126" s="73"/>
      <c r="C126" s="48"/>
      <c r="D126" s="49" t="s">
        <v>101</v>
      </c>
      <c r="E126" s="57"/>
      <c r="F126" s="47">
        <v>99500</v>
      </c>
      <c r="G126" s="53" t="s">
        <v>10</v>
      </c>
      <c r="H126" s="47">
        <v>1767545</v>
      </c>
      <c r="I126" s="85"/>
      <c r="K126" s="114"/>
    </row>
    <row r="127" spans="1:11" s="432" customFormat="1" ht="12.75" customHeight="1" thickBot="1" x14ac:dyDescent="0.3">
      <c r="A127" s="51">
        <v>750</v>
      </c>
      <c r="B127" s="39"/>
      <c r="C127" s="40"/>
      <c r="D127" s="41" t="s">
        <v>29</v>
      </c>
      <c r="E127" s="42"/>
      <c r="F127" s="76">
        <f>SUM(F128,F132)</f>
        <v>1500</v>
      </c>
      <c r="G127" s="76">
        <f>SUM(G128,G132)</f>
        <v>1500</v>
      </c>
      <c r="H127" s="37">
        <v>54326414</v>
      </c>
      <c r="I127" s="4"/>
      <c r="K127" s="116"/>
    </row>
    <row r="128" spans="1:11" s="432" customFormat="1" ht="12.75" customHeight="1" thickTop="1" x14ac:dyDescent="0.25">
      <c r="A128" s="18"/>
      <c r="B128" s="29" t="s">
        <v>234</v>
      </c>
      <c r="C128" s="48"/>
      <c r="D128" s="50" t="s">
        <v>235</v>
      </c>
      <c r="E128" s="136"/>
      <c r="F128" s="44">
        <f>SUM(F129)</f>
        <v>830</v>
      </c>
      <c r="G128" s="44">
        <f>SUM(G129)</f>
        <v>830</v>
      </c>
      <c r="H128" s="45">
        <v>5673543</v>
      </c>
      <c r="I128" s="4"/>
      <c r="K128" s="116"/>
    </row>
    <row r="129" spans="1:11" s="432" customFormat="1" ht="12.75" customHeight="1" x14ac:dyDescent="0.25">
      <c r="A129" s="18"/>
      <c r="B129" s="29"/>
      <c r="C129" s="29"/>
      <c r="D129" s="360" t="s">
        <v>236</v>
      </c>
      <c r="E129" s="164"/>
      <c r="F129" s="434">
        <f>SUM(F130:F131)</f>
        <v>830</v>
      </c>
      <c r="G129" s="434">
        <f>SUM(G130:G131)</f>
        <v>830</v>
      </c>
      <c r="H129" s="439">
        <v>5673543</v>
      </c>
      <c r="I129" s="4"/>
      <c r="K129" s="116"/>
    </row>
    <row r="130" spans="1:11" s="432" customFormat="1" ht="12.75" customHeight="1" x14ac:dyDescent="0.25">
      <c r="A130" s="18"/>
      <c r="B130" s="29"/>
      <c r="C130" s="48">
        <v>4280</v>
      </c>
      <c r="D130" s="49" t="s">
        <v>88</v>
      </c>
      <c r="E130" s="107"/>
      <c r="F130" s="47">
        <v>830</v>
      </c>
      <c r="G130" s="53" t="s">
        <v>10</v>
      </c>
      <c r="H130" s="47">
        <v>3630</v>
      </c>
      <c r="I130" s="4"/>
      <c r="K130" s="116"/>
    </row>
    <row r="131" spans="1:11" s="432" customFormat="1" ht="12.75" customHeight="1" x14ac:dyDescent="0.25">
      <c r="A131" s="18"/>
      <c r="B131" s="29"/>
      <c r="C131" s="48">
        <v>4300</v>
      </c>
      <c r="D131" s="49" t="s">
        <v>14</v>
      </c>
      <c r="E131" s="107"/>
      <c r="F131" s="53" t="s">
        <v>237</v>
      </c>
      <c r="G131" s="47">
        <v>830</v>
      </c>
      <c r="H131" s="47">
        <v>145182</v>
      </c>
      <c r="I131" s="4"/>
      <c r="K131" s="116"/>
    </row>
    <row r="132" spans="1:11" s="432" customFormat="1" ht="12.75" customHeight="1" x14ac:dyDescent="0.25">
      <c r="A132" s="51"/>
      <c r="B132" s="43">
        <v>75095</v>
      </c>
      <c r="C132" s="40"/>
      <c r="D132" s="50" t="s">
        <v>27</v>
      </c>
      <c r="E132" s="66"/>
      <c r="F132" s="44">
        <f>SUM(F133)</f>
        <v>670</v>
      </c>
      <c r="G132" s="44">
        <f>SUM(G133)</f>
        <v>670</v>
      </c>
      <c r="H132" s="45">
        <v>14961163</v>
      </c>
      <c r="I132" s="4"/>
      <c r="K132" s="116"/>
    </row>
    <row r="133" spans="1:11" s="432" customFormat="1" ht="12.75" customHeight="1" x14ac:dyDescent="0.25">
      <c r="A133" s="51"/>
      <c r="B133" s="43"/>
      <c r="C133" s="29"/>
      <c r="D133" s="358" t="s">
        <v>172</v>
      </c>
      <c r="E133" s="52"/>
      <c r="F133" s="434">
        <f>SUM(F134:F136)</f>
        <v>670</v>
      </c>
      <c r="G133" s="434">
        <f>SUM(G134:G136)</f>
        <v>670</v>
      </c>
      <c r="H133" s="439">
        <v>101630</v>
      </c>
      <c r="I133" s="4"/>
      <c r="K133" s="116"/>
    </row>
    <row r="134" spans="1:11" s="432" customFormat="1" ht="12.75" customHeight="1" x14ac:dyDescent="0.25">
      <c r="A134" s="51"/>
      <c r="B134" s="43"/>
      <c r="C134" s="48">
        <v>4110</v>
      </c>
      <c r="D134" s="49" t="s">
        <v>67</v>
      </c>
      <c r="E134" s="57"/>
      <c r="F134" s="47">
        <v>600</v>
      </c>
      <c r="G134" s="53" t="s">
        <v>10</v>
      </c>
      <c r="H134" s="47">
        <v>700</v>
      </c>
      <c r="I134" s="4"/>
      <c r="K134" s="116"/>
    </row>
    <row r="135" spans="1:11" s="432" customFormat="1" ht="12.75" customHeight="1" x14ac:dyDescent="0.25">
      <c r="A135" s="51"/>
      <c r="B135" s="43"/>
      <c r="C135" s="48">
        <v>4120</v>
      </c>
      <c r="D135" s="49" t="s">
        <v>155</v>
      </c>
      <c r="E135" s="57"/>
      <c r="F135" s="47">
        <v>70</v>
      </c>
      <c r="G135" s="53" t="s">
        <v>10</v>
      </c>
      <c r="H135" s="47">
        <v>100</v>
      </c>
      <c r="I135" s="4"/>
      <c r="K135" s="116"/>
    </row>
    <row r="136" spans="1:11" s="432" customFormat="1" ht="12.75" customHeight="1" x14ac:dyDescent="0.25">
      <c r="A136" s="51"/>
      <c r="B136" s="43"/>
      <c r="C136" s="79">
        <v>4170</v>
      </c>
      <c r="D136" s="59" t="s">
        <v>15</v>
      </c>
      <c r="E136" s="57"/>
      <c r="F136" s="53" t="s">
        <v>10</v>
      </c>
      <c r="G136" s="47">
        <v>670</v>
      </c>
      <c r="H136" s="47">
        <v>230</v>
      </c>
      <c r="I136" s="4"/>
      <c r="K136" s="116"/>
    </row>
    <row r="137" spans="1:11" s="432" customFormat="1" ht="15" customHeight="1" x14ac:dyDescent="0.25">
      <c r="A137" s="138">
        <v>754</v>
      </c>
      <c r="B137" s="128"/>
      <c r="C137" s="139"/>
      <c r="D137" s="140" t="s">
        <v>115</v>
      </c>
      <c r="E137" s="141"/>
      <c r="F137" s="127"/>
      <c r="G137" s="138"/>
      <c r="H137" s="138"/>
      <c r="I137" s="4"/>
      <c r="K137" s="116"/>
    </row>
    <row r="138" spans="1:11" s="432" customFormat="1" ht="12.75" customHeight="1" thickBot="1" x14ac:dyDescent="0.3">
      <c r="A138" s="138"/>
      <c r="B138" s="128"/>
      <c r="C138" s="139"/>
      <c r="D138" s="140" t="s">
        <v>109</v>
      </c>
      <c r="E138" s="141"/>
      <c r="F138" s="104">
        <f>SUM(F139,F157)</f>
        <v>91830</v>
      </c>
      <c r="G138" s="104">
        <f>SUM(G139,G157)</f>
        <v>17205</v>
      </c>
      <c r="H138" s="104">
        <v>5662067</v>
      </c>
      <c r="I138" s="4"/>
      <c r="K138" s="116"/>
    </row>
    <row r="139" spans="1:11" s="432" customFormat="1" ht="12.75" customHeight="1" thickTop="1" x14ac:dyDescent="0.25">
      <c r="A139" s="47"/>
      <c r="B139" s="73">
        <v>75416</v>
      </c>
      <c r="C139" s="137"/>
      <c r="D139" s="91" t="s">
        <v>220</v>
      </c>
      <c r="E139" s="142"/>
      <c r="F139" s="95">
        <f>SUM(F152,F140)</f>
        <v>13690</v>
      </c>
      <c r="G139" s="95">
        <f>SUM(G152,G140)</f>
        <v>13690</v>
      </c>
      <c r="H139" s="95">
        <v>4611283</v>
      </c>
      <c r="I139" s="4"/>
      <c r="K139" s="116"/>
    </row>
    <row r="140" spans="1:11" s="432" customFormat="1" ht="12.75" customHeight="1" x14ac:dyDescent="0.25">
      <c r="A140" s="47"/>
      <c r="B140" s="73"/>
      <c r="C140" s="137"/>
      <c r="D140" s="441" t="s">
        <v>221</v>
      </c>
      <c r="E140" s="440"/>
      <c r="F140" s="146">
        <f>SUM(F141:F151)</f>
        <v>12800</v>
      </c>
      <c r="G140" s="146">
        <f>SUM(G141:G151)</f>
        <v>12800</v>
      </c>
      <c r="H140" s="146">
        <v>3920475</v>
      </c>
      <c r="I140" s="4"/>
      <c r="K140" s="116"/>
    </row>
    <row r="141" spans="1:11" s="432" customFormat="1" ht="12.75" customHeight="1" x14ac:dyDescent="0.25">
      <c r="A141" s="47"/>
      <c r="B141" s="73"/>
      <c r="C141" s="48">
        <v>4260</v>
      </c>
      <c r="D141" s="49" t="s">
        <v>37</v>
      </c>
      <c r="E141" s="57"/>
      <c r="F141" s="47">
        <v>12800</v>
      </c>
      <c r="G141" s="53" t="s">
        <v>10</v>
      </c>
      <c r="H141" s="47">
        <v>44800</v>
      </c>
      <c r="I141" s="4"/>
      <c r="K141" s="116"/>
    </row>
    <row r="142" spans="1:11" s="432" customFormat="1" ht="12.75" customHeight="1" x14ac:dyDescent="0.25">
      <c r="A142" s="47"/>
      <c r="B142" s="73"/>
      <c r="C142" s="48">
        <v>4280</v>
      </c>
      <c r="D142" s="49" t="s">
        <v>88</v>
      </c>
      <c r="E142" s="57"/>
      <c r="F142" s="53" t="s">
        <v>10</v>
      </c>
      <c r="G142" s="47">
        <v>2850</v>
      </c>
      <c r="H142" s="47">
        <v>5150</v>
      </c>
      <c r="I142" s="4"/>
      <c r="K142" s="116"/>
    </row>
    <row r="143" spans="1:11" s="432" customFormat="1" ht="12.75" customHeight="1" x14ac:dyDescent="0.25">
      <c r="A143" s="47"/>
      <c r="B143" s="73"/>
      <c r="C143" s="48">
        <v>4360</v>
      </c>
      <c r="D143" s="49" t="s">
        <v>38</v>
      </c>
      <c r="E143" s="57"/>
      <c r="F143" s="53" t="s">
        <v>10</v>
      </c>
      <c r="G143" s="47">
        <v>2500</v>
      </c>
      <c r="H143" s="47">
        <v>17585</v>
      </c>
      <c r="I143" s="4"/>
      <c r="K143" s="116"/>
    </row>
    <row r="144" spans="1:11" s="432" customFormat="1" ht="12.75" customHeight="1" x14ac:dyDescent="0.25">
      <c r="A144" s="47"/>
      <c r="B144" s="73"/>
      <c r="C144" s="48">
        <v>4410</v>
      </c>
      <c r="D144" s="67" t="s">
        <v>94</v>
      </c>
      <c r="E144" s="57"/>
      <c r="F144" s="53" t="s">
        <v>10</v>
      </c>
      <c r="G144" s="47">
        <v>2200</v>
      </c>
      <c r="H144" s="47">
        <v>1705</v>
      </c>
      <c r="I144" s="4"/>
      <c r="K144" s="116"/>
    </row>
    <row r="145" spans="1:11" s="432" customFormat="1" ht="12.75" customHeight="1" x14ac:dyDescent="0.25">
      <c r="A145" s="47"/>
      <c r="B145" s="73"/>
      <c r="C145" s="48">
        <v>4430</v>
      </c>
      <c r="D145" s="49" t="s">
        <v>51</v>
      </c>
      <c r="E145" s="57"/>
      <c r="F145" s="53" t="s">
        <v>10</v>
      </c>
      <c r="G145" s="47">
        <v>2500</v>
      </c>
      <c r="H145" s="47">
        <v>22500</v>
      </c>
      <c r="I145" s="4"/>
      <c r="K145" s="116"/>
    </row>
    <row r="146" spans="1:11" s="432" customFormat="1" ht="12.75" customHeight="1" x14ac:dyDescent="0.25">
      <c r="A146" s="47"/>
      <c r="B146" s="73"/>
      <c r="C146" s="48">
        <v>4510</v>
      </c>
      <c r="D146" s="49" t="s">
        <v>95</v>
      </c>
      <c r="E146" s="57"/>
      <c r="F146" s="53" t="s">
        <v>10</v>
      </c>
      <c r="G146" s="47">
        <v>300</v>
      </c>
      <c r="H146" s="53" t="s">
        <v>10</v>
      </c>
      <c r="I146" s="4"/>
      <c r="K146" s="116"/>
    </row>
    <row r="147" spans="1:11" s="432" customFormat="1" ht="12.75" customHeight="1" x14ac:dyDescent="0.25">
      <c r="A147" s="47"/>
      <c r="B147" s="73"/>
      <c r="C147" s="48">
        <v>4520</v>
      </c>
      <c r="D147" s="43" t="s">
        <v>57</v>
      </c>
      <c r="E147" s="57"/>
      <c r="F147" s="53"/>
      <c r="G147" s="47"/>
      <c r="H147" s="47"/>
      <c r="I147" s="4"/>
      <c r="K147" s="116"/>
    </row>
    <row r="148" spans="1:11" s="432" customFormat="1" ht="12.75" customHeight="1" x14ac:dyDescent="0.25">
      <c r="A148" s="47"/>
      <c r="B148" s="73"/>
      <c r="C148" s="48"/>
      <c r="D148" s="49" t="s">
        <v>28</v>
      </c>
      <c r="E148" s="57"/>
      <c r="F148" s="53" t="s">
        <v>10</v>
      </c>
      <c r="G148" s="47">
        <v>150</v>
      </c>
      <c r="H148" s="47">
        <v>3007</v>
      </c>
      <c r="I148" s="4"/>
      <c r="K148" s="116"/>
    </row>
    <row r="149" spans="1:11" s="432" customFormat="1" ht="12.75" customHeight="1" x14ac:dyDescent="0.25">
      <c r="A149" s="47"/>
      <c r="B149" s="73"/>
      <c r="C149" s="48">
        <v>4610</v>
      </c>
      <c r="D149" s="88" t="s">
        <v>55</v>
      </c>
      <c r="E149" s="57"/>
      <c r="F149" s="53" t="s">
        <v>10</v>
      </c>
      <c r="G149" s="47">
        <v>280</v>
      </c>
      <c r="H149" s="47">
        <v>720</v>
      </c>
      <c r="I149" s="4"/>
      <c r="K149" s="116"/>
    </row>
    <row r="150" spans="1:11" s="432" customFormat="1" ht="12.75" customHeight="1" x14ac:dyDescent="0.25">
      <c r="A150" s="47"/>
      <c r="B150" s="73"/>
      <c r="C150" s="48">
        <v>4700</v>
      </c>
      <c r="D150" s="67" t="s">
        <v>98</v>
      </c>
      <c r="E150" s="57"/>
      <c r="F150" s="53"/>
      <c r="G150" s="47"/>
      <c r="H150" s="47"/>
      <c r="I150" s="4"/>
      <c r="K150" s="116"/>
    </row>
    <row r="151" spans="1:11" s="432" customFormat="1" ht="12.75" customHeight="1" x14ac:dyDescent="0.25">
      <c r="A151" s="47"/>
      <c r="B151" s="73"/>
      <c r="C151" s="48"/>
      <c r="D151" s="67" t="s">
        <v>99</v>
      </c>
      <c r="E151" s="57"/>
      <c r="F151" s="53" t="s">
        <v>10</v>
      </c>
      <c r="G151" s="47">
        <v>2020</v>
      </c>
      <c r="H151" s="47">
        <v>17980</v>
      </c>
      <c r="I151" s="4"/>
      <c r="K151" s="116"/>
    </row>
    <row r="152" spans="1:11" s="432" customFormat="1" ht="12.75" customHeight="1" x14ac:dyDescent="0.25">
      <c r="A152" s="47"/>
      <c r="B152" s="73"/>
      <c r="C152" s="137"/>
      <c r="D152" s="442" t="s">
        <v>222</v>
      </c>
      <c r="E152" s="443"/>
      <c r="F152" s="434">
        <f>SUM(F153:F156)</f>
        <v>890</v>
      </c>
      <c r="G152" s="434">
        <f>SUM(G153:G156)</f>
        <v>890</v>
      </c>
      <c r="H152" s="434">
        <v>687908</v>
      </c>
      <c r="I152" s="4"/>
      <c r="K152" s="116"/>
    </row>
    <row r="153" spans="1:11" s="432" customFormat="1" ht="12.75" customHeight="1" x14ac:dyDescent="0.25">
      <c r="A153" s="47"/>
      <c r="B153" s="73"/>
      <c r="C153" s="48">
        <v>4260</v>
      </c>
      <c r="D153" s="49" t="s">
        <v>37</v>
      </c>
      <c r="E153" s="57"/>
      <c r="F153" s="47">
        <v>890</v>
      </c>
      <c r="G153" s="53" t="s">
        <v>10</v>
      </c>
      <c r="H153" s="47">
        <v>41890</v>
      </c>
      <c r="I153" s="4"/>
      <c r="K153" s="116"/>
    </row>
    <row r="154" spans="1:11" s="432" customFormat="1" ht="12.75" customHeight="1" x14ac:dyDescent="0.25">
      <c r="A154" s="95"/>
      <c r="B154" s="87"/>
      <c r="C154" s="93">
        <v>4280</v>
      </c>
      <c r="D154" s="50" t="s">
        <v>88</v>
      </c>
      <c r="E154" s="94"/>
      <c r="F154" s="96" t="s">
        <v>10</v>
      </c>
      <c r="G154" s="95">
        <v>630</v>
      </c>
      <c r="H154" s="95">
        <v>370</v>
      </c>
      <c r="I154" s="4"/>
      <c r="K154" s="116"/>
    </row>
    <row r="155" spans="1:11" s="432" customFormat="1" ht="12.75" customHeight="1" x14ac:dyDescent="0.25">
      <c r="A155" s="47"/>
      <c r="B155" s="73"/>
      <c r="C155" s="48">
        <v>4700</v>
      </c>
      <c r="D155" s="67" t="s">
        <v>98</v>
      </c>
      <c r="E155" s="57"/>
      <c r="F155" s="53"/>
      <c r="G155" s="47"/>
      <c r="H155" s="47"/>
      <c r="I155" s="4"/>
      <c r="K155" s="116"/>
    </row>
    <row r="156" spans="1:11" s="432" customFormat="1" ht="12.75" customHeight="1" x14ac:dyDescent="0.25">
      <c r="A156" s="47"/>
      <c r="B156" s="73"/>
      <c r="C156" s="48"/>
      <c r="D156" s="67" t="s">
        <v>99</v>
      </c>
      <c r="E156" s="57"/>
      <c r="F156" s="53" t="s">
        <v>10</v>
      </c>
      <c r="G156" s="47">
        <v>260</v>
      </c>
      <c r="H156" s="47">
        <v>740</v>
      </c>
      <c r="I156" s="4"/>
      <c r="K156" s="116"/>
    </row>
    <row r="157" spans="1:11" s="432" customFormat="1" ht="12.75" customHeight="1" x14ac:dyDescent="0.25">
      <c r="A157" s="47"/>
      <c r="B157" s="73">
        <v>75421</v>
      </c>
      <c r="C157" s="137"/>
      <c r="D157" s="91" t="s">
        <v>144</v>
      </c>
      <c r="E157" s="142"/>
      <c r="F157" s="95">
        <f>SUM(F158,F160,F162,F165,F168,F171,F176)</f>
        <v>78140</v>
      </c>
      <c r="G157" s="95">
        <f>SUM(G158,G160,G162,G165,G168,G171,G176)</f>
        <v>3515</v>
      </c>
      <c r="H157" s="95">
        <v>782784</v>
      </c>
      <c r="I157" s="4"/>
      <c r="K157" s="116"/>
    </row>
    <row r="158" spans="1:11" s="432" customFormat="1" ht="12.75" customHeight="1" x14ac:dyDescent="0.25">
      <c r="A158" s="47"/>
      <c r="B158" s="73"/>
      <c r="C158" s="137"/>
      <c r="D158" s="441" t="s">
        <v>23</v>
      </c>
      <c r="E158" s="440"/>
      <c r="F158" s="146">
        <f>SUM(F159)</f>
        <v>42906</v>
      </c>
      <c r="G158" s="145" t="s">
        <v>10</v>
      </c>
      <c r="H158" s="146">
        <v>164645</v>
      </c>
      <c r="I158" s="4"/>
      <c r="K158" s="116"/>
    </row>
    <row r="159" spans="1:11" s="432" customFormat="1" ht="12.75" customHeight="1" x14ac:dyDescent="0.25">
      <c r="A159" s="47"/>
      <c r="B159" s="73"/>
      <c r="C159" s="74" t="s">
        <v>40</v>
      </c>
      <c r="D159" s="67" t="s">
        <v>13</v>
      </c>
      <c r="E159" s="57"/>
      <c r="F159" s="163">
        <v>42906</v>
      </c>
      <c r="G159" s="162" t="s">
        <v>10</v>
      </c>
      <c r="H159" s="163">
        <v>164645</v>
      </c>
      <c r="I159" s="4"/>
      <c r="K159" s="116"/>
    </row>
    <row r="160" spans="1:11" s="432" customFormat="1" ht="12.75" customHeight="1" x14ac:dyDescent="0.25">
      <c r="A160" s="47"/>
      <c r="B160" s="73"/>
      <c r="C160" s="74"/>
      <c r="D160" s="431" t="s">
        <v>129</v>
      </c>
      <c r="E160" s="443"/>
      <c r="F160" s="434">
        <f>SUM(F161)</f>
        <v>468</v>
      </c>
      <c r="G160" s="433" t="s">
        <v>10</v>
      </c>
      <c r="H160" s="434">
        <v>5731</v>
      </c>
      <c r="I160" s="4"/>
      <c r="K160" s="116"/>
    </row>
    <row r="161" spans="1:11" s="432" customFormat="1" ht="12.75" customHeight="1" x14ac:dyDescent="0.25">
      <c r="A161" s="47"/>
      <c r="B161" s="73"/>
      <c r="C161" s="74" t="s">
        <v>40</v>
      </c>
      <c r="D161" s="67" t="s">
        <v>13</v>
      </c>
      <c r="E161" s="57"/>
      <c r="F161" s="47">
        <v>468</v>
      </c>
      <c r="G161" s="53" t="s">
        <v>10</v>
      </c>
      <c r="H161" s="47">
        <v>5731</v>
      </c>
      <c r="I161" s="4"/>
      <c r="K161" s="116"/>
    </row>
    <row r="162" spans="1:11" s="432" customFormat="1" ht="12.75" customHeight="1" x14ac:dyDescent="0.25">
      <c r="A162" s="47"/>
      <c r="B162" s="73"/>
      <c r="C162" s="74"/>
      <c r="D162" s="431" t="s">
        <v>221</v>
      </c>
      <c r="E162" s="443"/>
      <c r="F162" s="434">
        <f>SUM(F163:F164)</f>
        <v>8081</v>
      </c>
      <c r="G162" s="433" t="s">
        <v>10</v>
      </c>
      <c r="H162" s="434">
        <v>12743</v>
      </c>
      <c r="I162" s="4"/>
      <c r="K162" s="116"/>
    </row>
    <row r="163" spans="1:11" s="432" customFormat="1" ht="12.75" customHeight="1" x14ac:dyDescent="0.25">
      <c r="A163" s="47"/>
      <c r="B163" s="73"/>
      <c r="C163" s="74" t="s">
        <v>40</v>
      </c>
      <c r="D163" s="67" t="s">
        <v>13</v>
      </c>
      <c r="E163" s="57"/>
      <c r="F163" s="47">
        <v>7060</v>
      </c>
      <c r="G163" s="53" t="s">
        <v>10</v>
      </c>
      <c r="H163" s="47">
        <v>11722</v>
      </c>
      <c r="I163" s="4"/>
      <c r="K163" s="116"/>
    </row>
    <row r="164" spans="1:11" s="432" customFormat="1" ht="12.75" customHeight="1" x14ac:dyDescent="0.25">
      <c r="A164" s="47"/>
      <c r="B164" s="73"/>
      <c r="C164" s="48">
        <v>4300</v>
      </c>
      <c r="D164" s="49" t="s">
        <v>14</v>
      </c>
      <c r="E164" s="57"/>
      <c r="F164" s="47">
        <v>1021</v>
      </c>
      <c r="G164" s="53" t="s">
        <v>10</v>
      </c>
      <c r="H164" s="47">
        <v>1021</v>
      </c>
      <c r="I164" s="4"/>
      <c r="K164" s="116"/>
    </row>
    <row r="165" spans="1:11" s="432" customFormat="1" ht="12.75" customHeight="1" x14ac:dyDescent="0.25">
      <c r="A165" s="47"/>
      <c r="B165" s="73"/>
      <c r="C165" s="48"/>
      <c r="D165" s="431" t="s">
        <v>133</v>
      </c>
      <c r="E165" s="443"/>
      <c r="F165" s="434">
        <f>SUM(F166:F167)</f>
        <v>8670</v>
      </c>
      <c r="G165" s="433" t="s">
        <v>10</v>
      </c>
      <c r="H165" s="434">
        <v>78920</v>
      </c>
      <c r="I165" s="4"/>
      <c r="K165" s="116"/>
    </row>
    <row r="166" spans="1:11" s="432" customFormat="1" ht="12.75" customHeight="1" x14ac:dyDescent="0.25">
      <c r="A166" s="47"/>
      <c r="B166" s="73"/>
      <c r="C166" s="74" t="s">
        <v>40</v>
      </c>
      <c r="D166" s="67" t="s">
        <v>13</v>
      </c>
      <c r="E166" s="57"/>
      <c r="F166" s="47">
        <v>8200</v>
      </c>
      <c r="G166" s="53" t="s">
        <v>10</v>
      </c>
      <c r="H166" s="47">
        <v>55950</v>
      </c>
      <c r="I166" s="4"/>
      <c r="K166" s="116"/>
    </row>
    <row r="167" spans="1:11" s="432" customFormat="1" ht="12.75" customHeight="1" x14ac:dyDescent="0.25">
      <c r="A167" s="47"/>
      <c r="B167" s="73"/>
      <c r="C167" s="48">
        <v>4300</v>
      </c>
      <c r="D167" s="49" t="s">
        <v>14</v>
      </c>
      <c r="E167" s="57"/>
      <c r="F167" s="47">
        <v>470</v>
      </c>
      <c r="G167" s="53" t="s">
        <v>10</v>
      </c>
      <c r="H167" s="47">
        <v>22970</v>
      </c>
      <c r="I167" s="4"/>
      <c r="K167" s="116"/>
    </row>
    <row r="168" spans="1:11" s="432" customFormat="1" ht="12.75" customHeight="1" x14ac:dyDescent="0.25">
      <c r="A168" s="47"/>
      <c r="B168" s="73"/>
      <c r="C168" s="137"/>
      <c r="D168" s="442" t="s">
        <v>227</v>
      </c>
      <c r="E168" s="443"/>
      <c r="F168" s="434">
        <f>SUM(F169)</f>
        <v>14500</v>
      </c>
      <c r="G168" s="433" t="s">
        <v>10</v>
      </c>
      <c r="H168" s="434">
        <v>79500</v>
      </c>
      <c r="I168" s="4"/>
      <c r="K168" s="116"/>
    </row>
    <row r="169" spans="1:11" s="432" customFormat="1" ht="12.75" customHeight="1" x14ac:dyDescent="0.25">
      <c r="A169" s="47"/>
      <c r="B169" s="73"/>
      <c r="C169" s="74" t="s">
        <v>40</v>
      </c>
      <c r="D169" s="67" t="s">
        <v>13</v>
      </c>
      <c r="E169" s="57"/>
      <c r="F169" s="47">
        <v>14500</v>
      </c>
      <c r="G169" s="53" t="s">
        <v>10</v>
      </c>
      <c r="H169" s="47">
        <v>44500</v>
      </c>
      <c r="I169" s="4"/>
      <c r="K169" s="116"/>
    </row>
    <row r="170" spans="1:11" s="432" customFormat="1" ht="12.75" customHeight="1" x14ac:dyDescent="0.25">
      <c r="A170" s="47"/>
      <c r="B170" s="73"/>
      <c r="C170" s="137"/>
      <c r="D170" s="67" t="s">
        <v>177</v>
      </c>
      <c r="E170" s="70"/>
      <c r="F170" s="53"/>
      <c r="G170" s="47"/>
      <c r="H170" s="47"/>
      <c r="I170" s="4"/>
      <c r="K170" s="116"/>
    </row>
    <row r="171" spans="1:11" s="432" customFormat="1" ht="12.75" customHeight="1" x14ac:dyDescent="0.25">
      <c r="A171" s="47"/>
      <c r="B171" s="73"/>
      <c r="C171" s="137"/>
      <c r="D171" s="360" t="s">
        <v>176</v>
      </c>
      <c r="E171" s="52"/>
      <c r="F171" s="434">
        <f>SUM(F172:F174)</f>
        <v>1815</v>
      </c>
      <c r="G171" s="434">
        <f>SUM(G172:G174)</f>
        <v>1815</v>
      </c>
      <c r="H171" s="434">
        <v>17300</v>
      </c>
      <c r="I171" s="4"/>
      <c r="K171" s="116"/>
    </row>
    <row r="172" spans="1:11" s="432" customFormat="1" ht="12.75" customHeight="1" x14ac:dyDescent="0.25">
      <c r="A172" s="47"/>
      <c r="B172" s="73"/>
      <c r="C172" s="74" t="s">
        <v>40</v>
      </c>
      <c r="D172" s="67" t="s">
        <v>13</v>
      </c>
      <c r="E172" s="57"/>
      <c r="F172" s="47">
        <v>1786</v>
      </c>
      <c r="G172" s="53" t="s">
        <v>10</v>
      </c>
      <c r="H172" s="47">
        <v>13233</v>
      </c>
      <c r="I172" s="4"/>
      <c r="K172" s="116"/>
    </row>
    <row r="173" spans="1:11" s="432" customFormat="1" ht="12.75" customHeight="1" x14ac:dyDescent="0.25">
      <c r="A173" s="47"/>
      <c r="B173" s="73"/>
      <c r="C173" s="79">
        <v>4220</v>
      </c>
      <c r="D173" s="59" t="s">
        <v>22</v>
      </c>
      <c r="E173" s="57"/>
      <c r="F173" s="53" t="s">
        <v>10</v>
      </c>
      <c r="G173" s="47">
        <v>1815</v>
      </c>
      <c r="H173" s="47" t="s">
        <v>10</v>
      </c>
      <c r="I173" s="4"/>
      <c r="K173" s="116"/>
    </row>
    <row r="174" spans="1:11" s="432" customFormat="1" ht="12.75" customHeight="1" x14ac:dyDescent="0.25">
      <c r="A174" s="47"/>
      <c r="B174" s="73"/>
      <c r="C174" s="48">
        <v>4300</v>
      </c>
      <c r="D174" s="49" t="s">
        <v>14</v>
      </c>
      <c r="E174" s="57"/>
      <c r="F174" s="47">
        <v>29</v>
      </c>
      <c r="G174" s="53" t="s">
        <v>10</v>
      </c>
      <c r="H174" s="47">
        <v>94</v>
      </c>
      <c r="I174" s="4"/>
      <c r="K174" s="116"/>
    </row>
    <row r="175" spans="1:11" s="432" customFormat="1" ht="12.75" customHeight="1" x14ac:dyDescent="0.25">
      <c r="A175" s="47"/>
      <c r="B175" s="73"/>
      <c r="C175" s="137"/>
      <c r="D175" s="67" t="s">
        <v>175</v>
      </c>
      <c r="E175" s="70"/>
      <c r="F175" s="53"/>
      <c r="G175" s="47"/>
      <c r="H175" s="47"/>
      <c r="I175" s="4"/>
      <c r="K175" s="116"/>
    </row>
    <row r="176" spans="1:11" s="432" customFormat="1" ht="12.75" customHeight="1" x14ac:dyDescent="0.25">
      <c r="A176" s="47"/>
      <c r="B176" s="73"/>
      <c r="C176" s="137"/>
      <c r="D176" s="360" t="s">
        <v>176</v>
      </c>
      <c r="E176" s="52"/>
      <c r="F176" s="434">
        <f>SUM(F177:F178)</f>
        <v>1700</v>
      </c>
      <c r="G176" s="434">
        <f>SUM(G177:G178)</f>
        <v>1700</v>
      </c>
      <c r="H176" s="434">
        <v>10700</v>
      </c>
      <c r="I176" s="4"/>
      <c r="K176" s="116"/>
    </row>
    <row r="177" spans="1:11" s="432" customFormat="1" ht="12.75" customHeight="1" x14ac:dyDescent="0.25">
      <c r="A177" s="47"/>
      <c r="B177" s="73"/>
      <c r="C177" s="74" t="s">
        <v>40</v>
      </c>
      <c r="D177" s="67" t="s">
        <v>13</v>
      </c>
      <c r="E177" s="57"/>
      <c r="F177" s="47">
        <v>1700</v>
      </c>
      <c r="G177" s="53" t="s">
        <v>10</v>
      </c>
      <c r="H177" s="47">
        <v>9052</v>
      </c>
      <c r="I177" s="4"/>
      <c r="K177" s="116"/>
    </row>
    <row r="178" spans="1:11" s="432" customFormat="1" ht="12.75" customHeight="1" x14ac:dyDescent="0.25">
      <c r="A178" s="47"/>
      <c r="B178" s="73"/>
      <c r="C178" s="79">
        <v>4220</v>
      </c>
      <c r="D178" s="59" t="s">
        <v>22</v>
      </c>
      <c r="E178" s="57"/>
      <c r="F178" s="53" t="s">
        <v>10</v>
      </c>
      <c r="G178" s="47">
        <v>1700</v>
      </c>
      <c r="H178" s="53" t="s">
        <v>10</v>
      </c>
      <c r="I178" s="4"/>
      <c r="K178" s="116"/>
    </row>
    <row r="179" spans="1:11" s="428" customFormat="1" ht="12.75" customHeight="1" thickBot="1" x14ac:dyDescent="0.3">
      <c r="A179" s="39">
        <v>758</v>
      </c>
      <c r="B179" s="39"/>
      <c r="C179" s="40"/>
      <c r="D179" s="41" t="s">
        <v>17</v>
      </c>
      <c r="E179" s="42"/>
      <c r="F179" s="36" t="s">
        <v>10</v>
      </c>
      <c r="G179" s="37">
        <f>SUM(G180)</f>
        <v>174125</v>
      </c>
      <c r="H179" s="37">
        <v>4239102</v>
      </c>
      <c r="I179" s="60"/>
      <c r="K179" s="118"/>
    </row>
    <row r="180" spans="1:11" s="428" customFormat="1" ht="12.75" customHeight="1" thickTop="1" x14ac:dyDescent="0.25">
      <c r="A180" s="39"/>
      <c r="B180" s="43">
        <v>75818</v>
      </c>
      <c r="C180" s="29"/>
      <c r="D180" s="68" t="s">
        <v>18</v>
      </c>
      <c r="E180" s="55"/>
      <c r="F180" s="56" t="s">
        <v>10</v>
      </c>
      <c r="G180" s="45">
        <f>SUM(G181,G183)</f>
        <v>174125</v>
      </c>
      <c r="H180" s="45">
        <v>4239102</v>
      </c>
      <c r="I180" s="60"/>
      <c r="K180" s="114"/>
    </row>
    <row r="181" spans="1:11" s="428" customFormat="1" ht="12.75" customHeight="1" x14ac:dyDescent="0.25">
      <c r="A181" s="39"/>
      <c r="B181" s="43"/>
      <c r="C181" s="29" t="s">
        <v>19</v>
      </c>
      <c r="D181" s="33" t="s">
        <v>20</v>
      </c>
      <c r="E181" s="70"/>
      <c r="F181" s="38" t="s">
        <v>10</v>
      </c>
      <c r="G181" s="46">
        <f>SUM(G182:G182)</f>
        <v>74625</v>
      </c>
      <c r="H181" s="28">
        <v>1963048</v>
      </c>
      <c r="I181" s="60"/>
      <c r="K181" s="114"/>
    </row>
    <row r="182" spans="1:11" s="428" customFormat="1" ht="12.75" customHeight="1" x14ac:dyDescent="0.25">
      <c r="A182" s="39"/>
      <c r="B182" s="43"/>
      <c r="C182" s="29"/>
      <c r="D182" s="67" t="s">
        <v>21</v>
      </c>
      <c r="E182" s="71"/>
      <c r="F182" s="53" t="s">
        <v>10</v>
      </c>
      <c r="G182" s="46">
        <v>74625</v>
      </c>
      <c r="H182" s="28">
        <v>1839453</v>
      </c>
      <c r="I182" s="60"/>
      <c r="K182" s="114"/>
    </row>
    <row r="183" spans="1:11" s="428" customFormat="1" ht="12.75" customHeight="1" x14ac:dyDescent="0.25">
      <c r="A183" s="39"/>
      <c r="B183" s="43"/>
      <c r="C183" s="29" t="s">
        <v>228</v>
      </c>
      <c r="D183" s="67" t="s">
        <v>229</v>
      </c>
      <c r="E183" s="71"/>
      <c r="F183" s="53" t="s">
        <v>10</v>
      </c>
      <c r="G183" s="46">
        <v>99500</v>
      </c>
      <c r="H183" s="28">
        <v>2276054</v>
      </c>
      <c r="I183" s="60"/>
      <c r="K183" s="114"/>
    </row>
    <row r="184" spans="1:11" s="428" customFormat="1" ht="12.75" customHeight="1" thickBot="1" x14ac:dyDescent="0.3">
      <c r="A184" s="21">
        <v>801</v>
      </c>
      <c r="B184" s="39"/>
      <c r="C184" s="40"/>
      <c r="D184" s="41" t="s">
        <v>34</v>
      </c>
      <c r="E184" s="42"/>
      <c r="F184" s="76">
        <f>SUM(F185,F203,F211,F231,F234,F237,F250,F254,F265,F272,F279,F287,F295,F307,F310)</f>
        <v>391947</v>
      </c>
      <c r="G184" s="76">
        <f>SUM(G185,G203,G211,G231,G234,G237,G250,G254,G265,G272,G279,G287,G295,G307,G310)</f>
        <v>391947</v>
      </c>
      <c r="H184" s="37">
        <v>263864398</v>
      </c>
      <c r="I184" s="85"/>
      <c r="K184" s="114"/>
    </row>
    <row r="185" spans="1:11" s="428" customFormat="1" ht="12.75" customHeight="1" thickTop="1" x14ac:dyDescent="0.25">
      <c r="A185" s="21"/>
      <c r="B185" s="43">
        <v>80101</v>
      </c>
      <c r="C185" s="29"/>
      <c r="D185" s="50" t="s">
        <v>44</v>
      </c>
      <c r="E185" s="94"/>
      <c r="F185" s="44">
        <f>SUM(F186)</f>
        <v>104030</v>
      </c>
      <c r="G185" s="44">
        <f>SUM(G186)</f>
        <v>63465</v>
      </c>
      <c r="H185" s="45">
        <v>75448099</v>
      </c>
      <c r="I185" s="60"/>
      <c r="K185" s="114"/>
    </row>
    <row r="186" spans="1:11" s="428" customFormat="1" ht="12.75" customHeight="1" x14ac:dyDescent="0.25">
      <c r="A186" s="21"/>
      <c r="B186" s="43"/>
      <c r="C186" s="29"/>
      <c r="D186" s="360" t="s">
        <v>23</v>
      </c>
      <c r="E186" s="164"/>
      <c r="F186" s="439">
        <f>SUM(F187:F202)</f>
        <v>104030</v>
      </c>
      <c r="G186" s="439">
        <f>SUM(G187:G202)</f>
        <v>63465</v>
      </c>
      <c r="H186" s="439">
        <v>67683881</v>
      </c>
      <c r="I186" s="60"/>
      <c r="K186" s="114"/>
    </row>
    <row r="187" spans="1:11" s="428" customFormat="1" ht="12.75" customHeight="1" x14ac:dyDescent="0.25">
      <c r="A187" s="21"/>
      <c r="B187" s="43"/>
      <c r="C187" s="48">
        <v>4010</v>
      </c>
      <c r="D187" s="49" t="s">
        <v>45</v>
      </c>
      <c r="E187" s="107"/>
      <c r="F187" s="47">
        <v>41407</v>
      </c>
      <c r="G187" s="53" t="s">
        <v>10</v>
      </c>
      <c r="H187" s="54">
        <v>46398706</v>
      </c>
      <c r="I187" s="60"/>
      <c r="K187" s="114"/>
    </row>
    <row r="188" spans="1:11" s="428" customFormat="1" ht="12.75" customHeight="1" x14ac:dyDescent="0.25">
      <c r="A188" s="21"/>
      <c r="B188" s="43"/>
      <c r="C188" s="48">
        <v>4110</v>
      </c>
      <c r="D188" s="49" t="s">
        <v>67</v>
      </c>
      <c r="E188" s="107"/>
      <c r="F188" s="47">
        <v>4171</v>
      </c>
      <c r="G188" s="53" t="s">
        <v>10</v>
      </c>
      <c r="H188" s="54">
        <v>8624241</v>
      </c>
      <c r="I188" s="60"/>
      <c r="K188" s="114"/>
    </row>
    <row r="189" spans="1:11" s="428" customFormat="1" ht="12.75" customHeight="1" x14ac:dyDescent="0.25">
      <c r="A189" s="21"/>
      <c r="B189" s="43"/>
      <c r="C189" s="48">
        <v>4120</v>
      </c>
      <c r="D189" s="49" t="s">
        <v>155</v>
      </c>
      <c r="E189" s="107"/>
      <c r="F189" s="47">
        <v>169</v>
      </c>
      <c r="G189" s="53" t="s">
        <v>10</v>
      </c>
      <c r="H189" s="54">
        <v>953099</v>
      </c>
      <c r="I189" s="60"/>
      <c r="K189" s="114"/>
    </row>
    <row r="190" spans="1:11" s="428" customFormat="1" ht="12.75" customHeight="1" x14ac:dyDescent="0.25">
      <c r="A190" s="21"/>
      <c r="B190" s="43"/>
      <c r="C190" s="90">
        <v>4140</v>
      </c>
      <c r="D190" s="67" t="s">
        <v>65</v>
      </c>
      <c r="E190" s="107"/>
      <c r="F190" s="47"/>
      <c r="G190" s="53"/>
      <c r="H190" s="54"/>
      <c r="I190" s="60"/>
      <c r="K190" s="114"/>
    </row>
    <row r="191" spans="1:11" s="428" customFormat="1" ht="12.75" customHeight="1" x14ac:dyDescent="0.25">
      <c r="A191" s="21"/>
      <c r="B191" s="43"/>
      <c r="C191" s="48"/>
      <c r="D191" s="49" t="s">
        <v>66</v>
      </c>
      <c r="E191" s="107"/>
      <c r="F191" s="53" t="s">
        <v>10</v>
      </c>
      <c r="G191" s="47">
        <v>4000</v>
      </c>
      <c r="H191" s="54">
        <v>9327</v>
      </c>
      <c r="I191" s="60"/>
      <c r="K191" s="114"/>
    </row>
    <row r="192" spans="1:11" s="428" customFormat="1" ht="12.75" customHeight="1" x14ac:dyDescent="0.25">
      <c r="A192" s="21"/>
      <c r="B192" s="43"/>
      <c r="C192" s="74" t="s">
        <v>40</v>
      </c>
      <c r="D192" s="67" t="s">
        <v>13</v>
      </c>
      <c r="E192" s="107"/>
      <c r="F192" s="53" t="s">
        <v>10</v>
      </c>
      <c r="G192" s="47">
        <v>11100</v>
      </c>
      <c r="H192" s="47">
        <v>609152</v>
      </c>
      <c r="I192" s="60"/>
      <c r="K192" s="114"/>
    </row>
    <row r="193" spans="1:11" s="428" customFormat="1" ht="12.75" customHeight="1" x14ac:dyDescent="0.25">
      <c r="A193" s="21"/>
      <c r="B193" s="43"/>
      <c r="C193" s="48">
        <v>4240</v>
      </c>
      <c r="D193" s="49" t="s">
        <v>24</v>
      </c>
      <c r="E193" s="107"/>
      <c r="F193" s="53" t="s">
        <v>10</v>
      </c>
      <c r="G193" s="47">
        <v>34000</v>
      </c>
      <c r="H193" s="47">
        <v>363659</v>
      </c>
      <c r="I193" s="60"/>
      <c r="K193" s="114"/>
    </row>
    <row r="194" spans="1:11" s="428" customFormat="1" ht="12.75" customHeight="1" x14ac:dyDescent="0.25">
      <c r="A194" s="21"/>
      <c r="B194" s="43"/>
      <c r="C194" s="48">
        <v>4260</v>
      </c>
      <c r="D194" s="49" t="s">
        <v>37</v>
      </c>
      <c r="E194" s="107"/>
      <c r="F194" s="47">
        <v>45000</v>
      </c>
      <c r="G194" s="53" t="s">
        <v>10</v>
      </c>
      <c r="H194" s="47">
        <v>3578623</v>
      </c>
      <c r="I194" s="60"/>
      <c r="K194" s="114"/>
    </row>
    <row r="195" spans="1:11" s="428" customFormat="1" ht="12.75" customHeight="1" x14ac:dyDescent="0.25">
      <c r="A195" s="21"/>
      <c r="B195" s="43"/>
      <c r="C195" s="48">
        <v>4270</v>
      </c>
      <c r="D195" s="49" t="s">
        <v>43</v>
      </c>
      <c r="E195" s="107"/>
      <c r="F195" s="47">
        <v>1200</v>
      </c>
      <c r="G195" s="53" t="s">
        <v>10</v>
      </c>
      <c r="H195" s="47">
        <v>179069</v>
      </c>
      <c r="I195" s="60"/>
      <c r="K195" s="114"/>
    </row>
    <row r="196" spans="1:11" s="428" customFormat="1" ht="12.75" customHeight="1" x14ac:dyDescent="0.25">
      <c r="A196" s="21"/>
      <c r="B196" s="43"/>
      <c r="C196" s="48">
        <v>4280</v>
      </c>
      <c r="D196" s="49" t="s">
        <v>88</v>
      </c>
      <c r="E196" s="107"/>
      <c r="F196" s="47">
        <v>1733</v>
      </c>
      <c r="G196" s="53" t="s">
        <v>10</v>
      </c>
      <c r="H196" s="47">
        <v>42527</v>
      </c>
      <c r="I196" s="60"/>
      <c r="K196" s="114"/>
    </row>
    <row r="197" spans="1:11" s="428" customFormat="1" ht="12.75" customHeight="1" x14ac:dyDescent="0.25">
      <c r="A197" s="21"/>
      <c r="B197" s="43"/>
      <c r="C197" s="48">
        <v>4300</v>
      </c>
      <c r="D197" s="49" t="s">
        <v>14</v>
      </c>
      <c r="E197" s="107"/>
      <c r="F197" s="47">
        <v>9550</v>
      </c>
      <c r="G197" s="47">
        <v>8182</v>
      </c>
      <c r="H197" s="47">
        <v>833383</v>
      </c>
      <c r="I197" s="60"/>
      <c r="K197" s="114"/>
    </row>
    <row r="198" spans="1:11" s="428" customFormat="1" ht="12.75" customHeight="1" x14ac:dyDescent="0.25">
      <c r="A198" s="21"/>
      <c r="B198" s="43"/>
      <c r="C198" s="48">
        <v>4360</v>
      </c>
      <c r="D198" s="49" t="s">
        <v>38</v>
      </c>
      <c r="E198" s="107"/>
      <c r="F198" s="47">
        <v>600</v>
      </c>
      <c r="G198" s="53" t="s">
        <v>10</v>
      </c>
      <c r="H198" s="47">
        <v>56853</v>
      </c>
      <c r="I198" s="60"/>
      <c r="K198" s="114"/>
    </row>
    <row r="199" spans="1:11" s="428" customFormat="1" ht="12.75" customHeight="1" x14ac:dyDescent="0.25">
      <c r="A199" s="21"/>
      <c r="B199" s="43"/>
      <c r="C199" s="48">
        <v>4410</v>
      </c>
      <c r="D199" s="67" t="s">
        <v>94</v>
      </c>
      <c r="E199" s="107"/>
      <c r="F199" s="53" t="s">
        <v>10</v>
      </c>
      <c r="G199" s="47">
        <v>2183</v>
      </c>
      <c r="H199" s="47">
        <v>18707</v>
      </c>
      <c r="I199" s="60"/>
      <c r="K199" s="114"/>
    </row>
    <row r="200" spans="1:11" s="428" customFormat="1" ht="12.75" customHeight="1" x14ac:dyDescent="0.25">
      <c r="A200" s="21"/>
      <c r="B200" s="43"/>
      <c r="C200" s="48">
        <v>4610</v>
      </c>
      <c r="D200" s="88" t="s">
        <v>55</v>
      </c>
      <c r="E200" s="107"/>
      <c r="F200" s="47">
        <v>200</v>
      </c>
      <c r="G200" s="53" t="s">
        <v>10</v>
      </c>
      <c r="H200" s="47">
        <v>200</v>
      </c>
      <c r="I200" s="60"/>
      <c r="K200" s="114"/>
    </row>
    <row r="201" spans="1:11" s="428" customFormat="1" ht="12.75" customHeight="1" x14ac:dyDescent="0.25">
      <c r="A201" s="21"/>
      <c r="B201" s="43"/>
      <c r="C201" s="48">
        <v>4700</v>
      </c>
      <c r="D201" s="67" t="s">
        <v>98</v>
      </c>
      <c r="E201" s="107"/>
      <c r="F201" s="47"/>
      <c r="G201" s="53"/>
      <c r="H201" s="47"/>
      <c r="I201" s="60"/>
      <c r="K201" s="114"/>
    </row>
    <row r="202" spans="1:11" s="428" customFormat="1" ht="12.75" customHeight="1" x14ac:dyDescent="0.25">
      <c r="A202" s="21"/>
      <c r="B202" s="43"/>
      <c r="C202" s="48"/>
      <c r="D202" s="67" t="s">
        <v>99</v>
      </c>
      <c r="E202" s="107"/>
      <c r="F202" s="53" t="s">
        <v>10</v>
      </c>
      <c r="G202" s="47">
        <v>4000</v>
      </c>
      <c r="H202" s="47">
        <v>40017</v>
      </c>
      <c r="I202" s="60"/>
      <c r="K202" s="114"/>
    </row>
    <row r="203" spans="1:11" s="428" customFormat="1" ht="12.75" customHeight="1" x14ac:dyDescent="0.25">
      <c r="A203" s="21"/>
      <c r="B203" s="43">
        <v>80102</v>
      </c>
      <c r="C203" s="29"/>
      <c r="D203" s="50" t="s">
        <v>134</v>
      </c>
      <c r="E203" s="94"/>
      <c r="F203" s="44">
        <f>SUM(F204)</f>
        <v>10243</v>
      </c>
      <c r="G203" s="44">
        <f>SUM(G204)</f>
        <v>10400</v>
      </c>
      <c r="H203" s="45">
        <v>12716905</v>
      </c>
      <c r="I203" s="60"/>
      <c r="K203" s="114"/>
    </row>
    <row r="204" spans="1:11" s="428" customFormat="1" ht="12.75" customHeight="1" x14ac:dyDescent="0.25">
      <c r="A204" s="21"/>
      <c r="B204" s="43"/>
      <c r="C204" s="29"/>
      <c r="D204" s="360" t="s">
        <v>23</v>
      </c>
      <c r="E204" s="164"/>
      <c r="F204" s="439">
        <f>SUM(F205:F210)</f>
        <v>10243</v>
      </c>
      <c r="G204" s="439">
        <f>SUM(G205:G210)</f>
        <v>10400</v>
      </c>
      <c r="H204" s="439">
        <v>10216905</v>
      </c>
      <c r="I204" s="60"/>
      <c r="K204" s="114"/>
    </row>
    <row r="205" spans="1:11" s="428" customFormat="1" ht="12.75" customHeight="1" x14ac:dyDescent="0.25">
      <c r="A205" s="21"/>
      <c r="B205" s="43"/>
      <c r="C205" s="74" t="s">
        <v>40</v>
      </c>
      <c r="D205" s="67" t="s">
        <v>13</v>
      </c>
      <c r="E205" s="107"/>
      <c r="F205" s="54">
        <v>6543</v>
      </c>
      <c r="G205" s="53" t="s">
        <v>10</v>
      </c>
      <c r="H205" s="54">
        <v>37370</v>
      </c>
      <c r="I205" s="60"/>
      <c r="K205" s="114"/>
    </row>
    <row r="206" spans="1:11" s="428" customFormat="1" ht="12.75" customHeight="1" x14ac:dyDescent="0.25">
      <c r="A206" s="21"/>
      <c r="B206" s="43"/>
      <c r="C206" s="48">
        <v>4280</v>
      </c>
      <c r="D206" s="49" t="s">
        <v>88</v>
      </c>
      <c r="E206" s="107"/>
      <c r="F206" s="53" t="s">
        <v>10</v>
      </c>
      <c r="G206" s="47">
        <v>1400</v>
      </c>
      <c r="H206" s="54">
        <v>6562</v>
      </c>
      <c r="I206" s="60"/>
      <c r="K206" s="114"/>
    </row>
    <row r="207" spans="1:11" s="428" customFormat="1" ht="12.75" customHeight="1" x14ac:dyDescent="0.25">
      <c r="A207" s="21"/>
      <c r="B207" s="43"/>
      <c r="C207" s="48">
        <v>4300</v>
      </c>
      <c r="D207" s="49" t="s">
        <v>14</v>
      </c>
      <c r="E207" s="107"/>
      <c r="F207" s="47">
        <v>3700</v>
      </c>
      <c r="G207" s="53" t="s">
        <v>10</v>
      </c>
      <c r="H207" s="47">
        <v>38360</v>
      </c>
      <c r="I207" s="60"/>
      <c r="K207" s="114"/>
    </row>
    <row r="208" spans="1:11" s="428" customFormat="1" ht="12.75" customHeight="1" x14ac:dyDescent="0.25">
      <c r="A208" s="21"/>
      <c r="B208" s="43"/>
      <c r="C208" s="48">
        <v>4410</v>
      </c>
      <c r="D208" s="67" t="s">
        <v>94</v>
      </c>
      <c r="E208" s="107"/>
      <c r="F208" s="53" t="s">
        <v>10</v>
      </c>
      <c r="G208" s="47">
        <v>8000</v>
      </c>
      <c r="H208" s="47">
        <v>16700</v>
      </c>
      <c r="I208" s="60"/>
      <c r="K208" s="114"/>
    </row>
    <row r="209" spans="1:11" s="428" customFormat="1" ht="12.75" customHeight="1" x14ac:dyDescent="0.25">
      <c r="A209" s="21"/>
      <c r="B209" s="43"/>
      <c r="C209" s="48">
        <v>4700</v>
      </c>
      <c r="D209" s="67" t="s">
        <v>98</v>
      </c>
      <c r="E209" s="107"/>
      <c r="F209" s="53"/>
      <c r="G209" s="47"/>
      <c r="H209" s="47"/>
      <c r="I209" s="60"/>
      <c r="K209" s="114"/>
    </row>
    <row r="210" spans="1:11" s="428" customFormat="1" ht="12.75" customHeight="1" x14ac:dyDescent="0.25">
      <c r="A210" s="27"/>
      <c r="B210" s="58"/>
      <c r="C210" s="93"/>
      <c r="D210" s="99" t="s">
        <v>99</v>
      </c>
      <c r="E210" s="94"/>
      <c r="F210" s="96" t="s">
        <v>10</v>
      </c>
      <c r="G210" s="95">
        <v>1000</v>
      </c>
      <c r="H210" s="95">
        <v>4593</v>
      </c>
      <c r="I210" s="60"/>
      <c r="K210" s="114"/>
    </row>
    <row r="211" spans="1:11" s="428" customFormat="1" ht="12.75" customHeight="1" x14ac:dyDescent="0.25">
      <c r="A211" s="21"/>
      <c r="B211" s="43">
        <v>80104</v>
      </c>
      <c r="C211" s="29"/>
      <c r="D211" s="50" t="s">
        <v>64</v>
      </c>
      <c r="E211" s="94"/>
      <c r="F211" s="44">
        <f>SUM(F212)</f>
        <v>117202</v>
      </c>
      <c r="G211" s="44">
        <f>SUM(G212)</f>
        <v>88573</v>
      </c>
      <c r="H211" s="84">
        <v>36330950</v>
      </c>
      <c r="I211" s="60"/>
      <c r="K211" s="114"/>
    </row>
    <row r="212" spans="1:11" s="428" customFormat="1" ht="12.75" customHeight="1" x14ac:dyDescent="0.25">
      <c r="A212" s="21"/>
      <c r="B212" s="39"/>
      <c r="C212" s="29"/>
      <c r="D212" s="360" t="s">
        <v>23</v>
      </c>
      <c r="E212" s="164"/>
      <c r="F212" s="439">
        <f>SUM(F213:F230)</f>
        <v>117202</v>
      </c>
      <c r="G212" s="439">
        <f>SUM(G213:G230)</f>
        <v>88573</v>
      </c>
      <c r="H212" s="435">
        <v>26333598</v>
      </c>
      <c r="I212" s="60"/>
      <c r="K212" s="114"/>
    </row>
    <row r="213" spans="1:11" s="428" customFormat="1" ht="12.75" customHeight="1" x14ac:dyDescent="0.25">
      <c r="A213" s="21"/>
      <c r="B213" s="39"/>
      <c r="C213" s="48">
        <v>3020</v>
      </c>
      <c r="D213" s="49" t="s">
        <v>82</v>
      </c>
      <c r="E213" s="107"/>
      <c r="F213" s="47">
        <v>1300</v>
      </c>
      <c r="G213" s="53" t="s">
        <v>10</v>
      </c>
      <c r="H213" s="54">
        <v>19384</v>
      </c>
      <c r="I213" s="60"/>
      <c r="K213" s="114"/>
    </row>
    <row r="214" spans="1:11" s="428" customFormat="1" ht="12.75" customHeight="1" x14ac:dyDescent="0.25">
      <c r="A214" s="21"/>
      <c r="B214" s="39"/>
      <c r="C214" s="48">
        <v>4010</v>
      </c>
      <c r="D214" s="49" t="s">
        <v>45</v>
      </c>
      <c r="E214" s="107"/>
      <c r="F214" s="47">
        <v>42123</v>
      </c>
      <c r="G214" s="53" t="s">
        <v>10</v>
      </c>
      <c r="H214" s="54">
        <v>17732723</v>
      </c>
      <c r="I214" s="60"/>
      <c r="K214" s="114"/>
    </row>
    <row r="215" spans="1:11" s="428" customFormat="1" ht="12.75" customHeight="1" x14ac:dyDescent="0.25">
      <c r="A215" s="21"/>
      <c r="B215" s="39"/>
      <c r="C215" s="48">
        <v>4040</v>
      </c>
      <c r="D215" s="49" t="s">
        <v>46</v>
      </c>
      <c r="E215" s="107"/>
      <c r="F215" s="53" t="s">
        <v>10</v>
      </c>
      <c r="G215" s="47">
        <v>2463</v>
      </c>
      <c r="H215" s="54">
        <v>1205341</v>
      </c>
      <c r="I215" s="60"/>
      <c r="K215" s="114"/>
    </row>
    <row r="216" spans="1:11" s="428" customFormat="1" ht="12.75" customHeight="1" x14ac:dyDescent="0.25">
      <c r="A216" s="21"/>
      <c r="B216" s="39"/>
      <c r="C216" s="48">
        <v>4110</v>
      </c>
      <c r="D216" s="49" t="s">
        <v>67</v>
      </c>
      <c r="E216" s="107"/>
      <c r="F216" s="47">
        <v>925</v>
      </c>
      <c r="G216" s="53" t="s">
        <v>10</v>
      </c>
      <c r="H216" s="54">
        <v>3282442</v>
      </c>
      <c r="I216" s="60"/>
      <c r="K216" s="114"/>
    </row>
    <row r="217" spans="1:11" s="428" customFormat="1" ht="12.75" customHeight="1" x14ac:dyDescent="0.25">
      <c r="A217" s="21"/>
      <c r="B217" s="39"/>
      <c r="C217" s="48">
        <v>4120</v>
      </c>
      <c r="D217" s="49" t="s">
        <v>155</v>
      </c>
      <c r="E217" s="107"/>
      <c r="F217" s="47">
        <v>672</v>
      </c>
      <c r="G217" s="53" t="s">
        <v>10</v>
      </c>
      <c r="H217" s="54">
        <v>396085</v>
      </c>
      <c r="I217" s="60"/>
      <c r="K217" s="114"/>
    </row>
    <row r="218" spans="1:11" s="428" customFormat="1" ht="12.75" customHeight="1" x14ac:dyDescent="0.25">
      <c r="A218" s="21"/>
      <c r="B218" s="39"/>
      <c r="C218" s="90">
        <v>4140</v>
      </c>
      <c r="D218" s="67" t="s">
        <v>65</v>
      </c>
      <c r="E218" s="107"/>
      <c r="F218" s="47"/>
      <c r="G218" s="53"/>
      <c r="H218" s="54"/>
      <c r="I218" s="60"/>
      <c r="K218" s="114"/>
    </row>
    <row r="219" spans="1:11" s="428" customFormat="1" ht="12.75" customHeight="1" x14ac:dyDescent="0.25">
      <c r="A219" s="21"/>
      <c r="B219" s="39"/>
      <c r="C219" s="48"/>
      <c r="D219" s="49" t="s">
        <v>66</v>
      </c>
      <c r="E219" s="107"/>
      <c r="F219" s="47">
        <v>700</v>
      </c>
      <c r="G219" s="53" t="s">
        <v>10</v>
      </c>
      <c r="H219" s="54">
        <v>13588</v>
      </c>
      <c r="I219" s="60"/>
      <c r="K219" s="114"/>
    </row>
    <row r="220" spans="1:11" s="428" customFormat="1" ht="12.75" customHeight="1" x14ac:dyDescent="0.25">
      <c r="A220" s="21"/>
      <c r="B220" s="39"/>
      <c r="C220" s="48">
        <v>4170</v>
      </c>
      <c r="D220" s="49" t="s">
        <v>15</v>
      </c>
      <c r="E220" s="107"/>
      <c r="F220" s="47">
        <v>362</v>
      </c>
      <c r="G220" s="53" t="s">
        <v>10</v>
      </c>
      <c r="H220" s="54">
        <v>6871</v>
      </c>
      <c r="I220" s="60"/>
      <c r="K220" s="114"/>
    </row>
    <row r="221" spans="1:11" s="428" customFormat="1" ht="12.75" customHeight="1" x14ac:dyDescent="0.25">
      <c r="A221" s="21"/>
      <c r="B221" s="39"/>
      <c r="C221" s="74" t="s">
        <v>40</v>
      </c>
      <c r="D221" s="67" t="s">
        <v>13</v>
      </c>
      <c r="E221" s="107"/>
      <c r="F221" s="53" t="s">
        <v>10</v>
      </c>
      <c r="G221" s="47">
        <v>34016</v>
      </c>
      <c r="H221" s="54">
        <v>438448</v>
      </c>
      <c r="I221" s="60"/>
      <c r="K221" s="114"/>
    </row>
    <row r="222" spans="1:11" s="428" customFormat="1" ht="12.75" customHeight="1" x14ac:dyDescent="0.25">
      <c r="A222" s="21"/>
      <c r="B222" s="39"/>
      <c r="C222" s="48">
        <v>4240</v>
      </c>
      <c r="D222" s="49" t="s">
        <v>24</v>
      </c>
      <c r="E222" s="107"/>
      <c r="F222" s="53" t="s">
        <v>10</v>
      </c>
      <c r="G222" s="47">
        <v>7950</v>
      </c>
      <c r="H222" s="54">
        <v>69051</v>
      </c>
      <c r="I222" s="60"/>
      <c r="K222" s="114"/>
    </row>
    <row r="223" spans="1:11" s="428" customFormat="1" ht="12.75" customHeight="1" x14ac:dyDescent="0.25">
      <c r="A223" s="21"/>
      <c r="B223" s="39"/>
      <c r="C223" s="48">
        <v>4260</v>
      </c>
      <c r="D223" s="49" t="s">
        <v>37</v>
      </c>
      <c r="E223" s="107"/>
      <c r="F223" s="47">
        <v>70000</v>
      </c>
      <c r="G223" s="53" t="s">
        <v>10</v>
      </c>
      <c r="H223" s="54">
        <v>1242906</v>
      </c>
      <c r="I223" s="60"/>
      <c r="K223" s="114"/>
    </row>
    <row r="224" spans="1:11" s="428" customFormat="1" ht="12.75" customHeight="1" x14ac:dyDescent="0.25">
      <c r="A224" s="21"/>
      <c r="B224" s="39"/>
      <c r="C224" s="48">
        <v>4270</v>
      </c>
      <c r="D224" s="49" t="s">
        <v>43</v>
      </c>
      <c r="E224" s="107"/>
      <c r="F224" s="53" t="s">
        <v>10</v>
      </c>
      <c r="G224" s="47">
        <v>19300</v>
      </c>
      <c r="H224" s="54">
        <v>117807</v>
      </c>
      <c r="I224" s="60"/>
      <c r="K224" s="114"/>
    </row>
    <row r="225" spans="1:11" s="428" customFormat="1" ht="12.75" customHeight="1" x14ac:dyDescent="0.25">
      <c r="A225" s="21"/>
      <c r="B225" s="39"/>
      <c r="C225" s="48">
        <v>4280</v>
      </c>
      <c r="D225" s="49" t="s">
        <v>88</v>
      </c>
      <c r="E225" s="107"/>
      <c r="F225" s="53" t="s">
        <v>10</v>
      </c>
      <c r="G225" s="47">
        <v>1060</v>
      </c>
      <c r="H225" s="54">
        <v>22732</v>
      </c>
      <c r="I225" s="60"/>
      <c r="K225" s="114"/>
    </row>
    <row r="226" spans="1:11" s="428" customFormat="1" ht="12.75" customHeight="1" x14ac:dyDescent="0.25">
      <c r="A226" s="21"/>
      <c r="B226" s="39"/>
      <c r="C226" s="48">
        <v>4300</v>
      </c>
      <c r="D226" s="49" t="s">
        <v>14</v>
      </c>
      <c r="E226" s="107"/>
      <c r="F226" s="53" t="s">
        <v>10</v>
      </c>
      <c r="G226" s="47">
        <v>21900</v>
      </c>
      <c r="H226" s="54">
        <v>448500</v>
      </c>
      <c r="I226" s="60"/>
      <c r="K226" s="114"/>
    </row>
    <row r="227" spans="1:11" s="428" customFormat="1" ht="12.75" customHeight="1" x14ac:dyDescent="0.25">
      <c r="A227" s="21"/>
      <c r="B227" s="39"/>
      <c r="C227" s="48">
        <v>4360</v>
      </c>
      <c r="D227" s="49" t="s">
        <v>38</v>
      </c>
      <c r="E227" s="107"/>
      <c r="F227" s="47">
        <v>1020</v>
      </c>
      <c r="G227" s="53" t="s">
        <v>10</v>
      </c>
      <c r="H227" s="54">
        <v>24639</v>
      </c>
      <c r="I227" s="60"/>
      <c r="K227" s="114"/>
    </row>
    <row r="228" spans="1:11" s="428" customFormat="1" ht="12.75" customHeight="1" x14ac:dyDescent="0.25">
      <c r="A228" s="21"/>
      <c r="B228" s="39"/>
      <c r="C228" s="48">
        <v>4410</v>
      </c>
      <c r="D228" s="67" t="s">
        <v>94</v>
      </c>
      <c r="E228" s="107"/>
      <c r="F228" s="53" t="s">
        <v>10</v>
      </c>
      <c r="G228" s="47">
        <v>1884</v>
      </c>
      <c r="H228" s="54">
        <v>4669</v>
      </c>
      <c r="I228" s="60"/>
      <c r="K228" s="114"/>
    </row>
    <row r="229" spans="1:11" s="428" customFormat="1" ht="12.75" customHeight="1" x14ac:dyDescent="0.25">
      <c r="A229" s="21"/>
      <c r="B229" s="39"/>
      <c r="C229" s="48">
        <v>4700</v>
      </c>
      <c r="D229" s="67" t="s">
        <v>98</v>
      </c>
      <c r="E229" s="107"/>
      <c r="F229" s="53"/>
      <c r="G229" s="47"/>
      <c r="H229" s="54"/>
      <c r="I229" s="60"/>
      <c r="K229" s="114"/>
    </row>
    <row r="230" spans="1:11" s="428" customFormat="1" ht="12.75" customHeight="1" x14ac:dyDescent="0.25">
      <c r="A230" s="21"/>
      <c r="B230" s="39"/>
      <c r="C230" s="48"/>
      <c r="D230" s="67" t="s">
        <v>99</v>
      </c>
      <c r="E230" s="107"/>
      <c r="F230" s="47">
        <v>100</v>
      </c>
      <c r="G230" s="53" t="s">
        <v>10</v>
      </c>
      <c r="H230" s="54">
        <v>20847</v>
      </c>
      <c r="I230" s="60"/>
      <c r="K230" s="114"/>
    </row>
    <row r="231" spans="1:11" s="428" customFormat="1" ht="12.75" customHeight="1" x14ac:dyDescent="0.25">
      <c r="A231" s="21"/>
      <c r="B231" s="43">
        <v>80105</v>
      </c>
      <c r="C231" s="29"/>
      <c r="D231" s="50" t="s">
        <v>151</v>
      </c>
      <c r="E231" s="94"/>
      <c r="F231" s="56" t="s">
        <v>10</v>
      </c>
      <c r="G231" s="44">
        <f>SUM(G232)</f>
        <v>1138</v>
      </c>
      <c r="H231" s="45">
        <v>565296</v>
      </c>
      <c r="I231" s="60"/>
      <c r="K231" s="114"/>
    </row>
    <row r="232" spans="1:11" s="428" customFormat="1" ht="12.75" customHeight="1" x14ac:dyDescent="0.25">
      <c r="A232" s="21"/>
      <c r="B232" s="43"/>
      <c r="C232" s="29"/>
      <c r="D232" s="360" t="s">
        <v>23</v>
      </c>
      <c r="E232" s="164"/>
      <c r="F232" s="444" t="s">
        <v>10</v>
      </c>
      <c r="G232" s="439">
        <f>SUM(G233)</f>
        <v>1138</v>
      </c>
      <c r="H232" s="439">
        <v>565296</v>
      </c>
      <c r="I232" s="60"/>
      <c r="K232" s="114"/>
    </row>
    <row r="233" spans="1:11" s="428" customFormat="1" ht="12.75" customHeight="1" x14ac:dyDescent="0.25">
      <c r="A233" s="21"/>
      <c r="B233" s="43"/>
      <c r="C233" s="48">
        <v>4260</v>
      </c>
      <c r="D233" s="49" t="s">
        <v>37</v>
      </c>
      <c r="E233" s="107"/>
      <c r="F233" s="53" t="s">
        <v>10</v>
      </c>
      <c r="G233" s="47">
        <v>1138</v>
      </c>
      <c r="H233" s="54">
        <v>44135</v>
      </c>
      <c r="I233" s="60"/>
      <c r="K233" s="114"/>
    </row>
    <row r="234" spans="1:11" s="428" customFormat="1" ht="12.75" customHeight="1" x14ac:dyDescent="0.25">
      <c r="A234" s="21"/>
      <c r="B234" s="48">
        <v>80113</v>
      </c>
      <c r="C234" s="29"/>
      <c r="D234" s="68" t="s">
        <v>238</v>
      </c>
      <c r="E234" s="94"/>
      <c r="F234" s="44">
        <f>SUM(F235)</f>
        <v>1638</v>
      </c>
      <c r="G234" s="56" t="s">
        <v>10</v>
      </c>
      <c r="H234" s="45">
        <v>500052</v>
      </c>
      <c r="I234" s="60"/>
      <c r="K234" s="114"/>
    </row>
    <row r="235" spans="1:11" s="428" customFormat="1" ht="12.75" customHeight="1" x14ac:dyDescent="0.25">
      <c r="A235" s="21"/>
      <c r="B235" s="43"/>
      <c r="C235" s="29"/>
      <c r="D235" s="360" t="s">
        <v>23</v>
      </c>
      <c r="E235" s="164"/>
      <c r="F235" s="439">
        <f>SUM(F236:F236)</f>
        <v>1638</v>
      </c>
      <c r="G235" s="444" t="s">
        <v>10</v>
      </c>
      <c r="H235" s="439">
        <v>379120</v>
      </c>
      <c r="I235" s="60"/>
      <c r="K235" s="114"/>
    </row>
    <row r="236" spans="1:11" s="428" customFormat="1" ht="12.75" customHeight="1" x14ac:dyDescent="0.25">
      <c r="A236" s="21"/>
      <c r="B236" s="43"/>
      <c r="C236" s="48">
        <v>4300</v>
      </c>
      <c r="D236" s="49" t="s">
        <v>14</v>
      </c>
      <c r="E236" s="107"/>
      <c r="F236" s="47">
        <v>1638</v>
      </c>
      <c r="G236" s="53" t="s">
        <v>10</v>
      </c>
      <c r="H236" s="54">
        <v>33462</v>
      </c>
      <c r="I236" s="60"/>
      <c r="K236" s="114"/>
    </row>
    <row r="237" spans="1:11" s="428" customFormat="1" ht="12.75" customHeight="1" x14ac:dyDescent="0.25">
      <c r="A237" s="21"/>
      <c r="B237" s="43">
        <v>80115</v>
      </c>
      <c r="C237" s="29"/>
      <c r="D237" s="50" t="s">
        <v>68</v>
      </c>
      <c r="E237" s="94"/>
      <c r="F237" s="44">
        <f>SUM(F238)</f>
        <v>14677</v>
      </c>
      <c r="G237" s="44">
        <f>SUM(G238)</f>
        <v>20177</v>
      </c>
      <c r="H237" s="45">
        <v>41079350</v>
      </c>
      <c r="I237" s="60"/>
      <c r="K237" s="114"/>
    </row>
    <row r="238" spans="1:11" s="428" customFormat="1" ht="12.75" customHeight="1" x14ac:dyDescent="0.25">
      <c r="A238" s="21"/>
      <c r="B238" s="43"/>
      <c r="C238" s="29"/>
      <c r="D238" s="360" t="s">
        <v>23</v>
      </c>
      <c r="E238" s="164"/>
      <c r="F238" s="439">
        <f>SUM(F239:F249)</f>
        <v>14677</v>
      </c>
      <c r="G238" s="439">
        <f>SUM(G239:G249)</f>
        <v>20177</v>
      </c>
      <c r="H238" s="439">
        <v>36204116</v>
      </c>
      <c r="I238" s="60"/>
      <c r="K238" s="114"/>
    </row>
    <row r="239" spans="1:11" s="428" customFormat="1" ht="12.75" customHeight="1" x14ac:dyDescent="0.25">
      <c r="A239" s="21"/>
      <c r="B239" s="43"/>
      <c r="C239" s="48">
        <v>3020</v>
      </c>
      <c r="D239" s="49" t="s">
        <v>82</v>
      </c>
      <c r="E239" s="107"/>
      <c r="F239" s="47">
        <v>4677</v>
      </c>
      <c r="G239" s="53" t="s">
        <v>10</v>
      </c>
      <c r="H239" s="54">
        <v>64357</v>
      </c>
      <c r="I239" s="60"/>
      <c r="K239" s="114"/>
    </row>
    <row r="240" spans="1:11" s="428" customFormat="1" ht="12.75" customHeight="1" x14ac:dyDescent="0.25">
      <c r="A240" s="21"/>
      <c r="B240" s="43"/>
      <c r="C240" s="48">
        <v>4130</v>
      </c>
      <c r="D240" s="49" t="s">
        <v>84</v>
      </c>
      <c r="E240" s="107"/>
      <c r="F240" s="80" t="s">
        <v>10</v>
      </c>
      <c r="G240" s="81">
        <v>500</v>
      </c>
      <c r="H240" s="54">
        <v>2270</v>
      </c>
      <c r="I240" s="60"/>
      <c r="K240" s="114"/>
    </row>
    <row r="241" spans="1:11" s="428" customFormat="1" ht="12.75" customHeight="1" x14ac:dyDescent="0.25">
      <c r="A241" s="21"/>
      <c r="B241" s="43"/>
      <c r="C241" s="74" t="s">
        <v>40</v>
      </c>
      <c r="D241" s="67" t="s">
        <v>13</v>
      </c>
      <c r="E241" s="107"/>
      <c r="F241" s="81">
        <v>4000</v>
      </c>
      <c r="G241" s="80" t="s">
        <v>10</v>
      </c>
      <c r="H241" s="54">
        <v>298619</v>
      </c>
      <c r="I241" s="60"/>
      <c r="K241" s="114"/>
    </row>
    <row r="242" spans="1:11" s="428" customFormat="1" ht="12.75" customHeight="1" x14ac:dyDescent="0.25">
      <c r="A242" s="21"/>
      <c r="B242" s="43"/>
      <c r="C242" s="48">
        <v>4240</v>
      </c>
      <c r="D242" s="49" t="s">
        <v>24</v>
      </c>
      <c r="E242" s="107"/>
      <c r="F242" s="53" t="s">
        <v>10</v>
      </c>
      <c r="G242" s="47">
        <v>11000</v>
      </c>
      <c r="H242" s="54">
        <v>370690</v>
      </c>
      <c r="I242" s="60"/>
      <c r="K242" s="114"/>
    </row>
    <row r="243" spans="1:11" s="428" customFormat="1" ht="12" customHeight="1" x14ac:dyDescent="0.25">
      <c r="A243" s="21"/>
      <c r="B243" s="43"/>
      <c r="C243" s="48">
        <v>4270</v>
      </c>
      <c r="D243" s="49" t="s">
        <v>43</v>
      </c>
      <c r="E243" s="107"/>
      <c r="F243" s="47">
        <v>6000</v>
      </c>
      <c r="G243" s="53" t="s">
        <v>10</v>
      </c>
      <c r="H243" s="54">
        <v>86776</v>
      </c>
      <c r="I243" s="60"/>
      <c r="K243" s="114"/>
    </row>
    <row r="244" spans="1:11" s="428" customFormat="1" ht="12" customHeight="1" x14ac:dyDescent="0.25">
      <c r="A244" s="21"/>
      <c r="B244" s="43"/>
      <c r="C244" s="48">
        <v>4360</v>
      </c>
      <c r="D244" s="49" t="s">
        <v>38</v>
      </c>
      <c r="E244" s="107"/>
      <c r="F244" s="53" t="s">
        <v>10</v>
      </c>
      <c r="G244" s="47">
        <v>1500</v>
      </c>
      <c r="H244" s="54">
        <v>27478</v>
      </c>
      <c r="I244" s="60"/>
      <c r="K244" s="114"/>
    </row>
    <row r="245" spans="1:11" s="428" customFormat="1" ht="12" customHeight="1" x14ac:dyDescent="0.25">
      <c r="A245" s="21"/>
      <c r="B245" s="43"/>
      <c r="C245" s="48">
        <v>4390</v>
      </c>
      <c r="D245" s="49" t="s">
        <v>62</v>
      </c>
      <c r="E245" s="107"/>
      <c r="F245" s="53"/>
      <c r="G245" s="47"/>
      <c r="H245" s="54"/>
      <c r="I245" s="60"/>
      <c r="K245" s="114"/>
    </row>
    <row r="246" spans="1:11" s="428" customFormat="1" ht="12" customHeight="1" x14ac:dyDescent="0.25">
      <c r="A246" s="21"/>
      <c r="B246" s="43"/>
      <c r="C246" s="48"/>
      <c r="D246" s="67" t="s">
        <v>63</v>
      </c>
      <c r="E246" s="107"/>
      <c r="F246" s="53" t="s">
        <v>10</v>
      </c>
      <c r="G246" s="47">
        <v>4677</v>
      </c>
      <c r="H246" s="53" t="s">
        <v>10</v>
      </c>
      <c r="I246" s="60"/>
      <c r="K246" s="114"/>
    </row>
    <row r="247" spans="1:11" s="428" customFormat="1" ht="12" customHeight="1" x14ac:dyDescent="0.25">
      <c r="A247" s="21"/>
      <c r="B247" s="43"/>
      <c r="C247" s="48">
        <v>4410</v>
      </c>
      <c r="D247" s="67" t="s">
        <v>94</v>
      </c>
      <c r="E247" s="107"/>
      <c r="F247" s="53" t="s">
        <v>10</v>
      </c>
      <c r="G247" s="47">
        <v>1000</v>
      </c>
      <c r="H247" s="54">
        <v>13605</v>
      </c>
      <c r="I247" s="60"/>
      <c r="K247" s="114"/>
    </row>
    <row r="248" spans="1:11" s="428" customFormat="1" ht="12" customHeight="1" x14ac:dyDescent="0.25">
      <c r="A248" s="21"/>
      <c r="B248" s="43"/>
      <c r="C248" s="48">
        <v>4700</v>
      </c>
      <c r="D248" s="67" t="s">
        <v>98</v>
      </c>
      <c r="E248" s="107"/>
      <c r="F248" s="53"/>
      <c r="G248" s="47"/>
      <c r="H248" s="54"/>
      <c r="I248" s="60"/>
      <c r="K248" s="114"/>
    </row>
    <row r="249" spans="1:11" s="428" customFormat="1" ht="12" customHeight="1" x14ac:dyDescent="0.25">
      <c r="A249" s="21"/>
      <c r="B249" s="43"/>
      <c r="C249" s="48"/>
      <c r="D249" s="67" t="s">
        <v>99</v>
      </c>
      <c r="E249" s="107"/>
      <c r="F249" s="53" t="s">
        <v>10</v>
      </c>
      <c r="G249" s="47">
        <v>1500</v>
      </c>
      <c r="H249" s="54">
        <v>22211</v>
      </c>
      <c r="I249" s="60"/>
      <c r="K249" s="114"/>
    </row>
    <row r="250" spans="1:11" s="428" customFormat="1" ht="12" customHeight="1" x14ac:dyDescent="0.25">
      <c r="A250" s="21"/>
      <c r="B250" s="43">
        <v>80117</v>
      </c>
      <c r="C250" s="29"/>
      <c r="D250" s="50" t="s">
        <v>119</v>
      </c>
      <c r="E250" s="94"/>
      <c r="F250" s="56" t="s">
        <v>10</v>
      </c>
      <c r="G250" s="44">
        <f>SUM(G251)</f>
        <v>2840</v>
      </c>
      <c r="H250" s="45">
        <v>6737184</v>
      </c>
      <c r="I250" s="60"/>
      <c r="K250" s="114"/>
    </row>
    <row r="251" spans="1:11" s="428" customFormat="1" ht="12" customHeight="1" x14ac:dyDescent="0.25">
      <c r="A251" s="21"/>
      <c r="B251" s="43"/>
      <c r="C251" s="29"/>
      <c r="D251" s="360" t="s">
        <v>23</v>
      </c>
      <c r="E251" s="164"/>
      <c r="F251" s="444" t="s">
        <v>10</v>
      </c>
      <c r="G251" s="439">
        <f>SUM(G252:G253)</f>
        <v>2840</v>
      </c>
      <c r="H251" s="439">
        <v>4477338</v>
      </c>
      <c r="I251" s="60"/>
      <c r="K251" s="114"/>
    </row>
    <row r="252" spans="1:11" s="428" customFormat="1" ht="12" customHeight="1" x14ac:dyDescent="0.25">
      <c r="A252" s="21"/>
      <c r="B252" s="43"/>
      <c r="C252" s="48">
        <v>4240</v>
      </c>
      <c r="D252" s="49" t="s">
        <v>24</v>
      </c>
      <c r="E252" s="107"/>
      <c r="F252" s="53" t="s">
        <v>10</v>
      </c>
      <c r="G252" s="47">
        <v>2500</v>
      </c>
      <c r="H252" s="54">
        <v>17058</v>
      </c>
      <c r="I252" s="60"/>
      <c r="K252" s="114"/>
    </row>
    <row r="253" spans="1:11" s="428" customFormat="1" ht="12" customHeight="1" x14ac:dyDescent="0.25">
      <c r="A253" s="21"/>
      <c r="B253" s="43"/>
      <c r="C253" s="48">
        <v>4360</v>
      </c>
      <c r="D253" s="49" t="s">
        <v>38</v>
      </c>
      <c r="E253" s="107"/>
      <c r="F253" s="53" t="s">
        <v>10</v>
      </c>
      <c r="G253" s="47">
        <v>340</v>
      </c>
      <c r="H253" s="54">
        <v>2520</v>
      </c>
      <c r="I253" s="85"/>
      <c r="K253" s="114"/>
    </row>
    <row r="254" spans="1:11" s="428" customFormat="1" ht="12" customHeight="1" x14ac:dyDescent="0.25">
      <c r="A254" s="21"/>
      <c r="B254" s="48">
        <v>80120</v>
      </c>
      <c r="C254" s="29"/>
      <c r="D254" s="68" t="s">
        <v>69</v>
      </c>
      <c r="E254" s="94"/>
      <c r="F254" s="44">
        <f>SUM(F255)</f>
        <v>44775</v>
      </c>
      <c r="G254" s="44">
        <f>SUM(G255)</f>
        <v>67530</v>
      </c>
      <c r="H254" s="45">
        <v>28649830</v>
      </c>
      <c r="I254" s="60"/>
      <c r="K254" s="114"/>
    </row>
    <row r="255" spans="1:11" s="428" customFormat="1" ht="12" customHeight="1" x14ac:dyDescent="0.25">
      <c r="A255" s="21"/>
      <c r="B255" s="43"/>
      <c r="C255" s="29"/>
      <c r="D255" s="360" t="s">
        <v>23</v>
      </c>
      <c r="E255" s="164"/>
      <c r="F255" s="439">
        <f>SUM(F256:F264)</f>
        <v>44775</v>
      </c>
      <c r="G255" s="439">
        <f>SUM(G256:G264)</f>
        <v>67530</v>
      </c>
      <c r="H255" s="439">
        <v>20830990</v>
      </c>
      <c r="I255" s="60"/>
      <c r="K255" s="114"/>
    </row>
    <row r="256" spans="1:11" s="428" customFormat="1" ht="12" customHeight="1" x14ac:dyDescent="0.25">
      <c r="A256" s="21"/>
      <c r="B256" s="43"/>
      <c r="C256" s="48">
        <v>3020</v>
      </c>
      <c r="D256" s="49" t="s">
        <v>82</v>
      </c>
      <c r="E256" s="107"/>
      <c r="F256" s="53" t="s">
        <v>10</v>
      </c>
      <c r="G256" s="47">
        <v>1200</v>
      </c>
      <c r="H256" s="54">
        <v>18549</v>
      </c>
      <c r="I256" s="60"/>
      <c r="K256" s="114"/>
    </row>
    <row r="257" spans="1:11" s="428" customFormat="1" ht="12" customHeight="1" x14ac:dyDescent="0.25">
      <c r="A257" s="21"/>
      <c r="B257" s="43"/>
      <c r="C257" s="74" t="s">
        <v>40</v>
      </c>
      <c r="D257" s="67" t="s">
        <v>13</v>
      </c>
      <c r="E257" s="107"/>
      <c r="F257" s="53" t="s">
        <v>10</v>
      </c>
      <c r="G257" s="47">
        <v>4030</v>
      </c>
      <c r="H257" s="47">
        <v>134892</v>
      </c>
      <c r="I257" s="60"/>
      <c r="K257" s="114"/>
    </row>
    <row r="258" spans="1:11" s="428" customFormat="1" ht="12.75" customHeight="1" x14ac:dyDescent="0.25">
      <c r="A258" s="21"/>
      <c r="B258" s="43"/>
      <c r="C258" s="48">
        <v>4240</v>
      </c>
      <c r="D258" s="49" t="s">
        <v>24</v>
      </c>
      <c r="E258" s="107"/>
      <c r="F258" s="53" t="s">
        <v>10</v>
      </c>
      <c r="G258" s="47">
        <v>30000</v>
      </c>
      <c r="H258" s="47">
        <v>45780</v>
      </c>
      <c r="I258" s="60"/>
      <c r="K258" s="114"/>
    </row>
    <row r="259" spans="1:11" s="428" customFormat="1" ht="12.75" customHeight="1" x14ac:dyDescent="0.25">
      <c r="A259" s="21"/>
      <c r="B259" s="43"/>
      <c r="C259" s="48">
        <v>4260</v>
      </c>
      <c r="D259" s="49" t="s">
        <v>37</v>
      </c>
      <c r="E259" s="107"/>
      <c r="F259" s="47">
        <v>44775</v>
      </c>
      <c r="G259" s="53" t="s">
        <v>10</v>
      </c>
      <c r="H259" s="47">
        <v>1126986</v>
      </c>
      <c r="I259" s="60"/>
      <c r="K259" s="114"/>
    </row>
    <row r="260" spans="1:11" s="428" customFormat="1" ht="12.75" customHeight="1" x14ac:dyDescent="0.25">
      <c r="A260" s="21"/>
      <c r="B260" s="43"/>
      <c r="C260" s="48">
        <v>4270</v>
      </c>
      <c r="D260" s="49" t="s">
        <v>43</v>
      </c>
      <c r="E260" s="107"/>
      <c r="F260" s="53" t="s">
        <v>10</v>
      </c>
      <c r="G260" s="47">
        <v>8500</v>
      </c>
      <c r="H260" s="47">
        <v>47409</v>
      </c>
      <c r="I260" s="60"/>
      <c r="K260" s="114"/>
    </row>
    <row r="261" spans="1:11" s="428" customFormat="1" ht="12.75" customHeight="1" x14ac:dyDescent="0.25">
      <c r="A261" s="21"/>
      <c r="B261" s="43"/>
      <c r="C261" s="48">
        <v>4300</v>
      </c>
      <c r="D261" s="49" t="s">
        <v>14</v>
      </c>
      <c r="E261" s="107"/>
      <c r="F261" s="53" t="s">
        <v>10</v>
      </c>
      <c r="G261" s="47">
        <v>20800</v>
      </c>
      <c r="H261" s="47">
        <v>172744</v>
      </c>
      <c r="I261" s="60"/>
      <c r="K261" s="114"/>
    </row>
    <row r="262" spans="1:11" s="428" customFormat="1" ht="12.75" customHeight="1" x14ac:dyDescent="0.25">
      <c r="A262" s="21"/>
      <c r="B262" s="43"/>
      <c r="C262" s="48">
        <v>4360</v>
      </c>
      <c r="D262" s="49" t="s">
        <v>38</v>
      </c>
      <c r="E262" s="107"/>
      <c r="F262" s="53" t="s">
        <v>10</v>
      </c>
      <c r="G262" s="47">
        <v>2000</v>
      </c>
      <c r="H262" s="47">
        <v>16094</v>
      </c>
      <c r="I262" s="60"/>
      <c r="K262" s="114"/>
    </row>
    <row r="263" spans="1:11" s="428" customFormat="1" ht="12.75" customHeight="1" x14ac:dyDescent="0.25">
      <c r="A263" s="21"/>
      <c r="B263" s="43"/>
      <c r="C263" s="48">
        <v>4700</v>
      </c>
      <c r="D263" s="67" t="s">
        <v>98</v>
      </c>
      <c r="E263" s="107"/>
      <c r="F263" s="53"/>
      <c r="G263" s="47"/>
      <c r="H263" s="47"/>
      <c r="I263" s="60"/>
      <c r="K263" s="114"/>
    </row>
    <row r="264" spans="1:11" s="428" customFormat="1" ht="12.75" customHeight="1" x14ac:dyDescent="0.25">
      <c r="A264" s="21"/>
      <c r="B264" s="43"/>
      <c r="C264" s="48"/>
      <c r="D264" s="67" t="s">
        <v>99</v>
      </c>
      <c r="E264" s="107"/>
      <c r="F264" s="53" t="s">
        <v>10</v>
      </c>
      <c r="G264" s="47">
        <v>1000</v>
      </c>
      <c r="H264" s="47">
        <v>7560</v>
      </c>
      <c r="I264" s="60"/>
      <c r="K264" s="114"/>
    </row>
    <row r="265" spans="1:11" s="428" customFormat="1" ht="12.75" customHeight="1" x14ac:dyDescent="0.25">
      <c r="A265" s="21"/>
      <c r="B265" s="48">
        <v>80121</v>
      </c>
      <c r="C265" s="29"/>
      <c r="D265" s="68" t="s">
        <v>239</v>
      </c>
      <c r="E265" s="94"/>
      <c r="F265" s="56" t="s">
        <v>10</v>
      </c>
      <c r="G265" s="44">
        <f>SUM(G266)</f>
        <v>12168</v>
      </c>
      <c r="H265" s="45">
        <v>6373</v>
      </c>
      <c r="I265" s="60"/>
      <c r="K265" s="114"/>
    </row>
    <row r="266" spans="1:11" s="428" customFormat="1" ht="12.75" customHeight="1" x14ac:dyDescent="0.25">
      <c r="A266" s="21"/>
      <c r="B266" s="43"/>
      <c r="C266" s="29"/>
      <c r="D266" s="360" t="s">
        <v>23</v>
      </c>
      <c r="E266" s="164"/>
      <c r="F266" s="444" t="s">
        <v>10</v>
      </c>
      <c r="G266" s="439">
        <f>SUM(G267:G271)</f>
        <v>12168</v>
      </c>
      <c r="H266" s="439">
        <v>6373</v>
      </c>
      <c r="I266" s="60"/>
      <c r="K266" s="114"/>
    </row>
    <row r="267" spans="1:11" s="428" customFormat="1" ht="12.75" customHeight="1" x14ac:dyDescent="0.25">
      <c r="A267" s="21"/>
      <c r="B267" s="43"/>
      <c r="C267" s="48">
        <v>4010</v>
      </c>
      <c r="D267" s="49" t="s">
        <v>45</v>
      </c>
      <c r="E267" s="107"/>
      <c r="F267" s="53" t="s">
        <v>10</v>
      </c>
      <c r="G267" s="47">
        <v>9887</v>
      </c>
      <c r="H267" s="53" t="s">
        <v>10</v>
      </c>
      <c r="I267" s="60"/>
      <c r="K267" s="114"/>
    </row>
    <row r="268" spans="1:11" s="428" customFormat="1" ht="12.75" customHeight="1" x14ac:dyDescent="0.25">
      <c r="A268" s="27"/>
      <c r="B268" s="58"/>
      <c r="C268" s="93">
        <v>4110</v>
      </c>
      <c r="D268" s="50" t="s">
        <v>67</v>
      </c>
      <c r="E268" s="94"/>
      <c r="F268" s="96" t="s">
        <v>10</v>
      </c>
      <c r="G268" s="95">
        <v>1160</v>
      </c>
      <c r="H268" s="96" t="s">
        <v>10</v>
      </c>
      <c r="I268" s="60"/>
      <c r="K268" s="114"/>
    </row>
    <row r="269" spans="1:11" s="428" customFormat="1" ht="12.75" customHeight="1" x14ac:dyDescent="0.25">
      <c r="A269" s="21"/>
      <c r="B269" s="43"/>
      <c r="C269" s="48">
        <v>4120</v>
      </c>
      <c r="D269" s="49" t="s">
        <v>155</v>
      </c>
      <c r="E269" s="107"/>
      <c r="F269" s="53" t="s">
        <v>10</v>
      </c>
      <c r="G269" s="47">
        <v>740</v>
      </c>
      <c r="H269" s="53" t="s">
        <v>10</v>
      </c>
      <c r="I269" s="60"/>
      <c r="K269" s="114"/>
    </row>
    <row r="270" spans="1:11" s="428" customFormat="1" ht="12.75" customHeight="1" x14ac:dyDescent="0.25">
      <c r="A270" s="21"/>
      <c r="B270" s="43"/>
      <c r="C270" s="74" t="s">
        <v>40</v>
      </c>
      <c r="D270" s="67" t="s">
        <v>13</v>
      </c>
      <c r="E270" s="107"/>
      <c r="F270" s="53" t="s">
        <v>10</v>
      </c>
      <c r="G270" s="47">
        <v>250</v>
      </c>
      <c r="H270" s="53" t="s">
        <v>10</v>
      </c>
      <c r="I270" s="60"/>
      <c r="K270" s="114"/>
    </row>
    <row r="271" spans="1:11" s="428" customFormat="1" ht="12.75" customHeight="1" x14ac:dyDescent="0.25">
      <c r="A271" s="21"/>
      <c r="B271" s="43"/>
      <c r="C271" s="48">
        <v>4240</v>
      </c>
      <c r="D271" s="49" t="s">
        <v>24</v>
      </c>
      <c r="E271" s="107"/>
      <c r="F271" s="53" t="s">
        <v>10</v>
      </c>
      <c r="G271" s="47">
        <v>131</v>
      </c>
      <c r="H271" s="47">
        <v>304</v>
      </c>
      <c r="I271" s="60"/>
      <c r="K271" s="114"/>
    </row>
    <row r="272" spans="1:11" s="428" customFormat="1" ht="12.75" customHeight="1" x14ac:dyDescent="0.25">
      <c r="A272" s="21"/>
      <c r="B272" s="43">
        <v>80132</v>
      </c>
      <c r="C272" s="29"/>
      <c r="D272" s="68" t="s">
        <v>120</v>
      </c>
      <c r="E272" s="94"/>
      <c r="F272" s="44">
        <f>SUM(F273)</f>
        <v>2460</v>
      </c>
      <c r="G272" s="44">
        <f>SUM(G273)</f>
        <v>2460</v>
      </c>
      <c r="H272" s="45">
        <v>5464808</v>
      </c>
      <c r="I272" s="60"/>
      <c r="K272" s="114"/>
    </row>
    <row r="273" spans="1:11" s="428" customFormat="1" ht="12.75" customHeight="1" x14ac:dyDescent="0.25">
      <c r="A273" s="21"/>
      <c r="B273" s="43"/>
      <c r="C273" s="29"/>
      <c r="D273" s="360" t="s">
        <v>23</v>
      </c>
      <c r="E273" s="164"/>
      <c r="F273" s="439">
        <f>SUM(F274:F278)</f>
        <v>2460</v>
      </c>
      <c r="G273" s="439">
        <f>SUM(G274:G278)</f>
        <v>2460</v>
      </c>
      <c r="H273" s="439">
        <v>5464808</v>
      </c>
      <c r="I273" s="60"/>
      <c r="K273" s="114"/>
    </row>
    <row r="274" spans="1:11" s="428" customFormat="1" ht="12.75" customHeight="1" x14ac:dyDescent="0.25">
      <c r="A274" s="21"/>
      <c r="B274" s="43"/>
      <c r="C274" s="48">
        <v>3020</v>
      </c>
      <c r="D274" s="49" t="s">
        <v>82</v>
      </c>
      <c r="E274" s="107"/>
      <c r="F274" s="53" t="s">
        <v>10</v>
      </c>
      <c r="G274" s="47">
        <v>1000</v>
      </c>
      <c r="H274" s="47">
        <v>2375</v>
      </c>
      <c r="I274" s="60"/>
      <c r="K274" s="114"/>
    </row>
    <row r="275" spans="1:11" s="428" customFormat="1" ht="12.75" customHeight="1" x14ac:dyDescent="0.25">
      <c r="A275" s="21"/>
      <c r="B275" s="43"/>
      <c r="C275" s="48">
        <v>4280</v>
      </c>
      <c r="D275" s="49" t="s">
        <v>88</v>
      </c>
      <c r="E275" s="107"/>
      <c r="F275" s="47">
        <v>460</v>
      </c>
      <c r="G275" s="53" t="s">
        <v>10</v>
      </c>
      <c r="H275" s="47">
        <v>3460</v>
      </c>
      <c r="I275" s="60"/>
      <c r="K275" s="114"/>
    </row>
    <row r="276" spans="1:11" s="428" customFormat="1" ht="12.75" customHeight="1" x14ac:dyDescent="0.25">
      <c r="A276" s="21"/>
      <c r="B276" s="43"/>
      <c r="C276" s="48">
        <v>4300</v>
      </c>
      <c r="D276" s="49" t="s">
        <v>14</v>
      </c>
      <c r="E276" s="107"/>
      <c r="F276" s="47">
        <v>2000</v>
      </c>
      <c r="G276" s="53" t="s">
        <v>10</v>
      </c>
      <c r="H276" s="47">
        <v>22448</v>
      </c>
      <c r="I276" s="60"/>
      <c r="K276" s="114"/>
    </row>
    <row r="277" spans="1:11" s="428" customFormat="1" ht="12.75" customHeight="1" x14ac:dyDescent="0.25">
      <c r="A277" s="21"/>
      <c r="B277" s="43"/>
      <c r="C277" s="48">
        <v>4360</v>
      </c>
      <c r="D277" s="49" t="s">
        <v>38</v>
      </c>
      <c r="E277" s="107"/>
      <c r="F277" s="53" t="s">
        <v>10</v>
      </c>
      <c r="G277" s="47">
        <v>1000</v>
      </c>
      <c r="H277" s="47">
        <v>3000</v>
      </c>
      <c r="I277" s="60"/>
      <c r="K277" s="114"/>
    </row>
    <row r="278" spans="1:11" s="428" customFormat="1" ht="12.75" customHeight="1" x14ac:dyDescent="0.25">
      <c r="A278" s="21"/>
      <c r="B278" s="43"/>
      <c r="C278" s="48">
        <v>4410</v>
      </c>
      <c r="D278" s="67" t="s">
        <v>94</v>
      </c>
      <c r="E278" s="107"/>
      <c r="F278" s="53" t="s">
        <v>10</v>
      </c>
      <c r="G278" s="47">
        <v>460</v>
      </c>
      <c r="H278" s="47">
        <v>314</v>
      </c>
      <c r="I278" s="60"/>
      <c r="K278" s="114"/>
    </row>
    <row r="279" spans="1:11" s="428" customFormat="1" ht="12.75" customHeight="1" x14ac:dyDescent="0.25">
      <c r="A279" s="21"/>
      <c r="B279" s="43">
        <v>80134</v>
      </c>
      <c r="C279" s="29"/>
      <c r="D279" s="68" t="s">
        <v>147</v>
      </c>
      <c r="E279" s="94"/>
      <c r="F279" s="44">
        <f>SUM(F280)</f>
        <v>9100</v>
      </c>
      <c r="G279" s="44">
        <f>SUM(G280)</f>
        <v>4300</v>
      </c>
      <c r="H279" s="45">
        <v>8087210</v>
      </c>
      <c r="I279" s="60"/>
      <c r="K279" s="114"/>
    </row>
    <row r="280" spans="1:11" s="428" customFormat="1" ht="12.75" customHeight="1" x14ac:dyDescent="0.25">
      <c r="A280" s="21"/>
      <c r="B280" s="43"/>
      <c r="C280" s="29"/>
      <c r="D280" s="360" t="s">
        <v>23</v>
      </c>
      <c r="E280" s="164"/>
      <c r="F280" s="439">
        <f>SUM(F281:F286)</f>
        <v>9100</v>
      </c>
      <c r="G280" s="439">
        <f>SUM(G281:G286)</f>
        <v>4300</v>
      </c>
      <c r="H280" s="439">
        <v>7987210</v>
      </c>
      <c r="I280" s="60"/>
      <c r="J280" s="445"/>
      <c r="K280" s="114"/>
    </row>
    <row r="281" spans="1:11" s="428" customFormat="1" ht="12.75" customHeight="1" x14ac:dyDescent="0.25">
      <c r="A281" s="21"/>
      <c r="B281" s="43"/>
      <c r="C281" s="74" t="s">
        <v>40</v>
      </c>
      <c r="D281" s="67" t="s">
        <v>13</v>
      </c>
      <c r="E281" s="107"/>
      <c r="F281" s="54">
        <v>4300</v>
      </c>
      <c r="G281" s="53" t="s">
        <v>10</v>
      </c>
      <c r="H281" s="54">
        <v>32794</v>
      </c>
      <c r="I281" s="60"/>
      <c r="J281" s="445"/>
      <c r="K281" s="114"/>
    </row>
    <row r="282" spans="1:11" s="428" customFormat="1" ht="12.75" customHeight="1" x14ac:dyDescent="0.25">
      <c r="A282" s="21"/>
      <c r="B282" s="43"/>
      <c r="C282" s="48">
        <v>4280</v>
      </c>
      <c r="D282" s="49" t="s">
        <v>88</v>
      </c>
      <c r="E282" s="107"/>
      <c r="F282" s="53" t="s">
        <v>10</v>
      </c>
      <c r="G282" s="54">
        <v>1500</v>
      </c>
      <c r="H282" s="54">
        <v>4234</v>
      </c>
      <c r="I282" s="60"/>
      <c r="J282" s="445"/>
      <c r="K282" s="114"/>
    </row>
    <row r="283" spans="1:11" s="428" customFormat="1" ht="12.75" customHeight="1" x14ac:dyDescent="0.25">
      <c r="A283" s="21"/>
      <c r="B283" s="43"/>
      <c r="C283" s="48">
        <v>4300</v>
      </c>
      <c r="D283" s="49" t="s">
        <v>14</v>
      </c>
      <c r="E283" s="107"/>
      <c r="F283" s="47">
        <v>4800</v>
      </c>
      <c r="G283" s="53" t="s">
        <v>10</v>
      </c>
      <c r="H283" s="47">
        <v>32578</v>
      </c>
      <c r="I283" s="60"/>
      <c r="J283" s="445"/>
      <c r="K283" s="114"/>
    </row>
    <row r="284" spans="1:11" s="428" customFormat="1" ht="12.75" customHeight="1" x14ac:dyDescent="0.25">
      <c r="A284" s="21"/>
      <c r="B284" s="43"/>
      <c r="C284" s="48">
        <v>4410</v>
      </c>
      <c r="D284" s="67" t="s">
        <v>94</v>
      </c>
      <c r="E284" s="107"/>
      <c r="F284" s="53" t="s">
        <v>10</v>
      </c>
      <c r="G284" s="47">
        <v>2000</v>
      </c>
      <c r="H284" s="47">
        <v>6616</v>
      </c>
      <c r="I284" s="60"/>
      <c r="K284" s="114"/>
    </row>
    <row r="285" spans="1:11" s="428" customFormat="1" ht="12.75" customHeight="1" x14ac:dyDescent="0.25">
      <c r="A285" s="21"/>
      <c r="B285" s="43"/>
      <c r="C285" s="48">
        <v>4700</v>
      </c>
      <c r="D285" s="67" t="s">
        <v>98</v>
      </c>
      <c r="E285" s="107"/>
      <c r="F285" s="47"/>
      <c r="G285" s="53"/>
      <c r="H285" s="47"/>
      <c r="I285" s="60"/>
      <c r="K285" s="114"/>
    </row>
    <row r="286" spans="1:11" s="428" customFormat="1" ht="12.75" customHeight="1" x14ac:dyDescent="0.25">
      <c r="A286" s="21"/>
      <c r="B286" s="43"/>
      <c r="C286" s="48"/>
      <c r="D286" s="67" t="s">
        <v>99</v>
      </c>
      <c r="E286" s="107"/>
      <c r="F286" s="53" t="s">
        <v>10</v>
      </c>
      <c r="G286" s="47">
        <v>800</v>
      </c>
      <c r="H286" s="47">
        <v>2422</v>
      </c>
      <c r="I286" s="60"/>
      <c r="K286" s="114"/>
    </row>
    <row r="287" spans="1:11" s="428" customFormat="1" ht="12.75" customHeight="1" x14ac:dyDescent="0.25">
      <c r="A287" s="21"/>
      <c r="B287" s="43">
        <v>80148</v>
      </c>
      <c r="C287" s="29"/>
      <c r="D287" s="50" t="s">
        <v>47</v>
      </c>
      <c r="E287" s="94"/>
      <c r="F287" s="44">
        <f>SUM(F288)</f>
        <v>1490</v>
      </c>
      <c r="G287" s="44">
        <f>SUM(G288)</f>
        <v>30</v>
      </c>
      <c r="H287" s="45">
        <v>2929211</v>
      </c>
      <c r="I287" s="60"/>
      <c r="K287" s="114"/>
    </row>
    <row r="288" spans="1:11" s="428" customFormat="1" ht="12.75" customHeight="1" x14ac:dyDescent="0.25">
      <c r="A288" s="21"/>
      <c r="B288" s="43"/>
      <c r="C288" s="29"/>
      <c r="D288" s="360" t="s">
        <v>23</v>
      </c>
      <c r="E288" s="164"/>
      <c r="F288" s="439">
        <f>SUM(F289:F291)</f>
        <v>1490</v>
      </c>
      <c r="G288" s="439">
        <f>SUM(G289:G291)</f>
        <v>30</v>
      </c>
      <c r="H288" s="439">
        <v>2929211</v>
      </c>
      <c r="I288" s="60"/>
      <c r="K288" s="114"/>
    </row>
    <row r="289" spans="1:11" s="428" customFormat="1" ht="12.75" customHeight="1" x14ac:dyDescent="0.25">
      <c r="A289" s="21"/>
      <c r="B289" s="43"/>
      <c r="C289" s="74" t="s">
        <v>40</v>
      </c>
      <c r="D289" s="67" t="s">
        <v>13</v>
      </c>
      <c r="E289" s="107"/>
      <c r="F289" s="54">
        <v>30</v>
      </c>
      <c r="G289" s="53" t="s">
        <v>10</v>
      </c>
      <c r="H289" s="54">
        <v>37070</v>
      </c>
      <c r="I289" s="60"/>
      <c r="K289" s="114"/>
    </row>
    <row r="290" spans="1:11" s="428" customFormat="1" ht="12.75" customHeight="1" x14ac:dyDescent="0.25">
      <c r="A290" s="21"/>
      <c r="B290" s="43"/>
      <c r="C290" s="48">
        <v>4260</v>
      </c>
      <c r="D290" s="49" t="s">
        <v>37</v>
      </c>
      <c r="E290" s="107"/>
      <c r="F290" s="53" t="s">
        <v>10</v>
      </c>
      <c r="G290" s="47">
        <v>30</v>
      </c>
      <c r="H290" s="54">
        <v>71772</v>
      </c>
      <c r="I290" s="60"/>
      <c r="K290" s="114"/>
    </row>
    <row r="291" spans="1:11" s="428" customFormat="1" ht="12.75" customHeight="1" x14ac:dyDescent="0.25">
      <c r="A291" s="21"/>
      <c r="B291" s="43"/>
      <c r="C291" s="48">
        <v>4300</v>
      </c>
      <c r="D291" s="49" t="s">
        <v>14</v>
      </c>
      <c r="E291" s="107"/>
      <c r="F291" s="47">
        <v>1460</v>
      </c>
      <c r="G291" s="53" t="s">
        <v>10</v>
      </c>
      <c r="H291" s="47">
        <v>28673</v>
      </c>
      <c r="I291" s="60"/>
      <c r="K291" s="114"/>
    </row>
    <row r="292" spans="1:11" s="428" customFormat="1" ht="12.75" customHeight="1" x14ac:dyDescent="0.25">
      <c r="A292" s="21"/>
      <c r="B292" s="43">
        <v>80149</v>
      </c>
      <c r="C292" s="74"/>
      <c r="D292" s="67" t="s">
        <v>70</v>
      </c>
      <c r="E292" s="123"/>
      <c r="F292" s="47"/>
      <c r="G292" s="53"/>
      <c r="H292" s="54"/>
      <c r="I292" s="60"/>
      <c r="K292" s="114"/>
    </row>
    <row r="293" spans="1:11" s="428" customFormat="1" ht="12.75" customHeight="1" x14ac:dyDescent="0.25">
      <c r="A293" s="21"/>
      <c r="B293" s="43"/>
      <c r="C293" s="74"/>
      <c r="D293" s="67" t="s">
        <v>138</v>
      </c>
      <c r="E293" s="123"/>
      <c r="F293" s="47"/>
      <c r="G293" s="53"/>
      <c r="H293" s="54"/>
      <c r="I293" s="60"/>
      <c r="K293" s="114"/>
    </row>
    <row r="294" spans="1:11" s="428" customFormat="1" ht="12.75" customHeight="1" x14ac:dyDescent="0.25">
      <c r="A294" s="21"/>
      <c r="B294" s="43"/>
      <c r="C294" s="74"/>
      <c r="D294" s="67" t="s">
        <v>139</v>
      </c>
      <c r="E294" s="123"/>
      <c r="F294" s="47"/>
      <c r="G294" s="53"/>
      <c r="H294" s="54"/>
      <c r="I294" s="60"/>
      <c r="K294" s="114"/>
    </row>
    <row r="295" spans="1:11" s="428" customFormat="1" ht="12.75" customHeight="1" x14ac:dyDescent="0.25">
      <c r="A295" s="21"/>
      <c r="B295" s="43"/>
      <c r="C295" s="29"/>
      <c r="D295" s="50" t="s">
        <v>140</v>
      </c>
      <c r="E295" s="94"/>
      <c r="F295" s="44">
        <f>SUM(F296)</f>
        <v>7466</v>
      </c>
      <c r="G295" s="56" t="s">
        <v>10</v>
      </c>
      <c r="H295" s="45">
        <v>3612826</v>
      </c>
      <c r="I295" s="60"/>
      <c r="K295" s="114"/>
    </row>
    <row r="296" spans="1:11" s="428" customFormat="1" ht="12.75" customHeight="1" x14ac:dyDescent="0.25">
      <c r="A296" s="21"/>
      <c r="B296" s="48"/>
      <c r="C296" s="29"/>
      <c r="D296" s="360" t="s">
        <v>23</v>
      </c>
      <c r="E296" s="164"/>
      <c r="F296" s="446">
        <f>SUM(F297:F299)</f>
        <v>7466</v>
      </c>
      <c r="G296" s="444" t="s">
        <v>10</v>
      </c>
      <c r="H296" s="439">
        <v>1782014</v>
      </c>
      <c r="I296" s="60"/>
      <c r="K296" s="114"/>
    </row>
    <row r="297" spans="1:11" s="428" customFormat="1" ht="12.75" customHeight="1" x14ac:dyDescent="0.25">
      <c r="A297" s="21"/>
      <c r="B297" s="43"/>
      <c r="C297" s="48">
        <v>4010</v>
      </c>
      <c r="D297" s="49" t="s">
        <v>45</v>
      </c>
      <c r="E297" s="107"/>
      <c r="F297" s="47">
        <v>6240</v>
      </c>
      <c r="G297" s="53" t="s">
        <v>10</v>
      </c>
      <c r="H297" s="47">
        <v>1205288</v>
      </c>
      <c r="I297" s="60"/>
      <c r="K297" s="114"/>
    </row>
    <row r="298" spans="1:11" s="428" customFormat="1" ht="12.75" customHeight="1" x14ac:dyDescent="0.25">
      <c r="A298" s="21"/>
      <c r="B298" s="43"/>
      <c r="C298" s="48">
        <v>4110</v>
      </c>
      <c r="D298" s="49" t="s">
        <v>67</v>
      </c>
      <c r="E298" s="107"/>
      <c r="F298" s="47">
        <v>1073</v>
      </c>
      <c r="G298" s="53" t="s">
        <v>10</v>
      </c>
      <c r="H298" s="47">
        <v>258063</v>
      </c>
      <c r="I298" s="60"/>
      <c r="K298" s="114"/>
    </row>
    <row r="299" spans="1:11" s="428" customFormat="1" ht="12.75" customHeight="1" x14ac:dyDescent="0.25">
      <c r="A299" s="21"/>
      <c r="B299" s="43"/>
      <c r="C299" s="48">
        <v>4120</v>
      </c>
      <c r="D299" s="49" t="s">
        <v>155</v>
      </c>
      <c r="E299" s="107"/>
      <c r="F299" s="47">
        <v>153</v>
      </c>
      <c r="G299" s="53" t="s">
        <v>10</v>
      </c>
      <c r="H299" s="47">
        <v>34008</v>
      </c>
      <c r="I299" s="60"/>
      <c r="K299" s="114"/>
    </row>
    <row r="300" spans="1:11" s="428" customFormat="1" ht="12.75" customHeight="1" x14ac:dyDescent="0.25">
      <c r="A300" s="21"/>
      <c r="B300" s="43">
        <v>80152</v>
      </c>
      <c r="C300" s="74"/>
      <c r="D300" s="67" t="s">
        <v>70</v>
      </c>
      <c r="E300" s="107"/>
      <c r="F300" s="53"/>
      <c r="G300" s="47"/>
      <c r="H300" s="54"/>
      <c r="I300" s="60"/>
      <c r="K300" s="114"/>
    </row>
    <row r="301" spans="1:11" s="428" customFormat="1" ht="12.75" customHeight="1" x14ac:dyDescent="0.25">
      <c r="A301" s="21"/>
      <c r="B301" s="43"/>
      <c r="C301" s="74"/>
      <c r="D301" s="67" t="s">
        <v>71</v>
      </c>
      <c r="E301" s="107"/>
      <c r="F301" s="53"/>
      <c r="G301" s="47"/>
      <c r="H301" s="54"/>
      <c r="I301" s="60"/>
      <c r="K301" s="114"/>
    </row>
    <row r="302" spans="1:11" s="428" customFormat="1" ht="12.75" customHeight="1" x14ac:dyDescent="0.25">
      <c r="A302" s="21"/>
      <c r="B302" s="43"/>
      <c r="C302" s="74"/>
      <c r="D302" s="67" t="s">
        <v>72</v>
      </c>
      <c r="E302" s="107"/>
      <c r="F302" s="53"/>
      <c r="G302" s="47"/>
      <c r="H302" s="54"/>
      <c r="I302" s="60"/>
      <c r="K302" s="114"/>
    </row>
    <row r="303" spans="1:11" s="428" customFormat="1" ht="12.75" customHeight="1" x14ac:dyDescent="0.25">
      <c r="A303" s="21"/>
      <c r="B303" s="43"/>
      <c r="C303" s="74"/>
      <c r="D303" s="73" t="s">
        <v>73</v>
      </c>
      <c r="E303" s="107"/>
      <c r="F303" s="53"/>
      <c r="G303" s="47"/>
      <c r="H303" s="54"/>
      <c r="I303" s="60"/>
      <c r="K303" s="114"/>
    </row>
    <row r="304" spans="1:11" s="428" customFormat="1" ht="12.75" customHeight="1" x14ac:dyDescent="0.25">
      <c r="A304" s="21"/>
      <c r="B304" s="43"/>
      <c r="C304" s="74"/>
      <c r="D304" s="73" t="s">
        <v>74</v>
      </c>
      <c r="E304" s="123"/>
      <c r="F304" s="47"/>
      <c r="G304" s="53"/>
      <c r="H304" s="54"/>
      <c r="I304" s="60"/>
      <c r="K304" s="114"/>
    </row>
    <row r="305" spans="1:11" s="428" customFormat="1" ht="12" customHeight="1" x14ac:dyDescent="0.25">
      <c r="A305" s="21"/>
      <c r="B305" s="43"/>
      <c r="C305" s="74"/>
      <c r="D305" s="67" t="s">
        <v>75</v>
      </c>
      <c r="E305" s="123"/>
      <c r="F305" s="47"/>
      <c r="G305" s="53"/>
      <c r="H305" s="54"/>
      <c r="I305" s="60"/>
      <c r="K305" s="114"/>
    </row>
    <row r="306" spans="1:11" s="428" customFormat="1" ht="12" customHeight="1" x14ac:dyDescent="0.25">
      <c r="A306" s="21"/>
      <c r="B306" s="43"/>
      <c r="C306" s="74"/>
      <c r="D306" s="73" t="s">
        <v>76</v>
      </c>
      <c r="E306" s="123"/>
      <c r="F306" s="47"/>
      <c r="G306" s="53"/>
      <c r="H306" s="54"/>
      <c r="I306" s="60"/>
      <c r="K306" s="114"/>
    </row>
    <row r="307" spans="1:11" s="428" customFormat="1" ht="12" customHeight="1" x14ac:dyDescent="0.25">
      <c r="A307" s="21"/>
      <c r="B307" s="43"/>
      <c r="C307" s="29"/>
      <c r="D307" s="87" t="s">
        <v>77</v>
      </c>
      <c r="E307" s="94"/>
      <c r="F307" s="56" t="s">
        <v>10</v>
      </c>
      <c r="G307" s="44">
        <f>SUM(G308)</f>
        <v>40000</v>
      </c>
      <c r="H307" s="45">
        <v>2695066</v>
      </c>
      <c r="I307" s="60"/>
      <c r="K307" s="114"/>
    </row>
    <row r="308" spans="1:11" s="428" customFormat="1" ht="12" customHeight="1" x14ac:dyDescent="0.25">
      <c r="A308" s="21"/>
      <c r="B308" s="48"/>
      <c r="C308" s="29"/>
      <c r="D308" s="360" t="s">
        <v>23</v>
      </c>
      <c r="E308" s="164"/>
      <c r="F308" s="444" t="s">
        <v>10</v>
      </c>
      <c r="G308" s="446">
        <f>SUM(G309:G309)</f>
        <v>40000</v>
      </c>
      <c r="H308" s="439">
        <v>2392435</v>
      </c>
      <c r="I308" s="60"/>
      <c r="K308" s="114"/>
    </row>
    <row r="309" spans="1:11" s="428" customFormat="1" ht="12.75" customHeight="1" x14ac:dyDescent="0.25">
      <c r="A309" s="21"/>
      <c r="B309" s="48"/>
      <c r="C309" s="48">
        <v>4240</v>
      </c>
      <c r="D309" s="49" t="s">
        <v>24</v>
      </c>
      <c r="E309" s="107"/>
      <c r="F309" s="53" t="s">
        <v>10</v>
      </c>
      <c r="G309" s="54">
        <v>40000</v>
      </c>
      <c r="H309" s="54">
        <v>78753</v>
      </c>
      <c r="I309" s="60"/>
      <c r="K309" s="114"/>
    </row>
    <row r="310" spans="1:11" s="428" customFormat="1" ht="12.75" customHeight="1" x14ac:dyDescent="0.25">
      <c r="A310" s="18"/>
      <c r="B310" s="43">
        <v>80195</v>
      </c>
      <c r="C310" s="29"/>
      <c r="D310" s="50" t="s">
        <v>27</v>
      </c>
      <c r="E310" s="94"/>
      <c r="F310" s="44">
        <f>SUM(F311,F315,F324)</f>
        <v>78866</v>
      </c>
      <c r="G310" s="44">
        <f>SUM(G311,G315,G324)</f>
        <v>78866</v>
      </c>
      <c r="H310" s="45">
        <v>17678501</v>
      </c>
      <c r="I310" s="60"/>
      <c r="K310" s="114"/>
    </row>
    <row r="311" spans="1:11" s="428" customFormat="1" ht="12.75" customHeight="1" x14ac:dyDescent="0.25">
      <c r="A311" s="18"/>
      <c r="B311" s="43"/>
      <c r="C311" s="29"/>
      <c r="D311" s="360" t="s">
        <v>23</v>
      </c>
      <c r="E311" s="164"/>
      <c r="F311" s="446">
        <f>SUM(F312:F313)</f>
        <v>540</v>
      </c>
      <c r="G311" s="446">
        <f>SUM(G312:G313)</f>
        <v>540</v>
      </c>
      <c r="H311" s="439">
        <v>1524828</v>
      </c>
      <c r="I311" s="60"/>
      <c r="K311" s="114"/>
    </row>
    <row r="312" spans="1:11" s="428" customFormat="1" ht="12.75" customHeight="1" x14ac:dyDescent="0.25">
      <c r="A312" s="18"/>
      <c r="B312" s="43"/>
      <c r="C312" s="48">
        <v>4260</v>
      </c>
      <c r="D312" s="49" t="s">
        <v>37</v>
      </c>
      <c r="E312" s="107"/>
      <c r="F312" s="47">
        <v>540</v>
      </c>
      <c r="G312" s="53" t="s">
        <v>10</v>
      </c>
      <c r="H312" s="47">
        <v>3671</v>
      </c>
      <c r="I312" s="60"/>
      <c r="K312" s="114"/>
    </row>
    <row r="313" spans="1:11" s="428" customFormat="1" ht="12.75" customHeight="1" x14ac:dyDescent="0.25">
      <c r="A313" s="18"/>
      <c r="B313" s="43"/>
      <c r="C313" s="48">
        <v>4360</v>
      </c>
      <c r="D313" s="49" t="s">
        <v>38</v>
      </c>
      <c r="E313" s="107"/>
      <c r="F313" s="53" t="s">
        <v>10</v>
      </c>
      <c r="G313" s="47">
        <v>540</v>
      </c>
      <c r="H313" s="53" t="s">
        <v>10</v>
      </c>
      <c r="I313" s="60"/>
      <c r="K313" s="114"/>
    </row>
    <row r="314" spans="1:11" s="428" customFormat="1" ht="12.75" customHeight="1" x14ac:dyDescent="0.25">
      <c r="A314" s="18"/>
      <c r="B314" s="43"/>
      <c r="C314" s="29"/>
      <c r="D314" s="49" t="s">
        <v>240</v>
      </c>
      <c r="E314" s="107"/>
      <c r="F314" s="53"/>
      <c r="G314" s="47"/>
      <c r="H314" s="47"/>
      <c r="I314" s="60"/>
      <c r="K314" s="114"/>
    </row>
    <row r="315" spans="1:11" s="428" customFormat="1" ht="12.75" customHeight="1" x14ac:dyDescent="0.25">
      <c r="A315" s="18"/>
      <c r="B315" s="43"/>
      <c r="C315" s="29"/>
      <c r="D315" s="360" t="s">
        <v>241</v>
      </c>
      <c r="E315" s="447"/>
      <c r="F315" s="439">
        <f>SUM(F316:F322)</f>
        <v>71961</v>
      </c>
      <c r="G315" s="439">
        <f>SUM(G316:G322)</f>
        <v>71961</v>
      </c>
      <c r="H315" s="439">
        <v>523970</v>
      </c>
      <c r="I315" s="60"/>
      <c r="K315" s="114"/>
    </row>
    <row r="316" spans="1:11" s="428" customFormat="1" ht="12.75" customHeight="1" x14ac:dyDescent="0.25">
      <c r="A316" s="18"/>
      <c r="B316" s="43"/>
      <c r="C316" s="48">
        <v>4011</v>
      </c>
      <c r="D316" s="49" t="s">
        <v>45</v>
      </c>
      <c r="E316" s="123"/>
      <c r="F316" s="54">
        <v>16953</v>
      </c>
      <c r="G316" s="53" t="s">
        <v>10</v>
      </c>
      <c r="H316" s="54">
        <v>16953</v>
      </c>
      <c r="I316" s="60"/>
      <c r="K316" s="114"/>
    </row>
    <row r="317" spans="1:11" s="428" customFormat="1" ht="12.75" customHeight="1" x14ac:dyDescent="0.25">
      <c r="A317" s="18"/>
      <c r="B317" s="43"/>
      <c r="C317" s="48">
        <v>4111</v>
      </c>
      <c r="D317" s="49" t="s">
        <v>67</v>
      </c>
      <c r="E317" s="123"/>
      <c r="F317" s="54">
        <v>3595</v>
      </c>
      <c r="G317" s="53" t="s">
        <v>10</v>
      </c>
      <c r="H317" s="54">
        <v>3595</v>
      </c>
      <c r="I317" s="60"/>
      <c r="K317" s="114"/>
    </row>
    <row r="318" spans="1:11" s="428" customFormat="1" ht="12.75" customHeight="1" x14ac:dyDescent="0.25">
      <c r="A318" s="18"/>
      <c r="B318" s="43"/>
      <c r="C318" s="48">
        <v>4121</v>
      </c>
      <c r="D318" s="49" t="s">
        <v>155</v>
      </c>
      <c r="E318" s="123"/>
      <c r="F318" s="54">
        <v>521</v>
      </c>
      <c r="G318" s="53" t="s">
        <v>10</v>
      </c>
      <c r="H318" s="54">
        <v>521</v>
      </c>
      <c r="I318" s="60"/>
      <c r="K318" s="114"/>
    </row>
    <row r="319" spans="1:11" s="428" customFormat="1" ht="12.75" customHeight="1" x14ac:dyDescent="0.25">
      <c r="A319" s="18"/>
      <c r="B319" s="43"/>
      <c r="C319" s="74" t="s">
        <v>242</v>
      </c>
      <c r="D319" s="67" t="s">
        <v>13</v>
      </c>
      <c r="E319" s="123"/>
      <c r="F319" s="54">
        <v>2950</v>
      </c>
      <c r="G319" s="53" t="s">
        <v>10</v>
      </c>
      <c r="H319" s="54">
        <v>2950</v>
      </c>
      <c r="I319" s="60"/>
      <c r="K319" s="114"/>
    </row>
    <row r="320" spans="1:11" s="428" customFormat="1" ht="12.75" customHeight="1" x14ac:dyDescent="0.25">
      <c r="A320" s="18"/>
      <c r="B320" s="43"/>
      <c r="C320" s="48">
        <v>4241</v>
      </c>
      <c r="D320" s="49" t="s">
        <v>24</v>
      </c>
      <c r="E320" s="123"/>
      <c r="F320" s="54">
        <v>43462</v>
      </c>
      <c r="G320" s="53" t="s">
        <v>10</v>
      </c>
      <c r="H320" s="54">
        <v>43462</v>
      </c>
      <c r="I320" s="60"/>
      <c r="K320" s="114"/>
    </row>
    <row r="321" spans="1:11" s="428" customFormat="1" ht="12.75" customHeight="1" x14ac:dyDescent="0.25">
      <c r="A321" s="18"/>
      <c r="B321" s="43"/>
      <c r="C321" s="43">
        <v>4301</v>
      </c>
      <c r="D321" s="49" t="s">
        <v>14</v>
      </c>
      <c r="E321" s="123"/>
      <c r="F321" s="53" t="s">
        <v>10</v>
      </c>
      <c r="G321" s="47">
        <v>71961</v>
      </c>
      <c r="H321" s="47">
        <v>352604</v>
      </c>
      <c r="I321" s="60"/>
      <c r="K321" s="114"/>
    </row>
    <row r="322" spans="1:11" s="428" customFormat="1" ht="12.75" customHeight="1" x14ac:dyDescent="0.25">
      <c r="A322" s="18"/>
      <c r="B322" s="43"/>
      <c r="C322" s="48">
        <v>4431</v>
      </c>
      <c r="D322" s="49" t="s">
        <v>51</v>
      </c>
      <c r="E322" s="107"/>
      <c r="F322" s="47">
        <v>4480</v>
      </c>
      <c r="G322" s="53" t="s">
        <v>10</v>
      </c>
      <c r="H322" s="47">
        <v>4480</v>
      </c>
      <c r="I322" s="60"/>
      <c r="K322" s="114"/>
    </row>
    <row r="323" spans="1:11" s="428" customFormat="1" ht="12.75" customHeight="1" x14ac:dyDescent="0.25">
      <c r="A323" s="18"/>
      <c r="B323" s="43"/>
      <c r="C323" s="74"/>
      <c r="D323" s="448" t="s">
        <v>481</v>
      </c>
      <c r="E323" s="77"/>
      <c r="F323" s="53"/>
      <c r="G323" s="47"/>
      <c r="H323" s="47"/>
      <c r="I323" s="60"/>
      <c r="K323" s="114"/>
    </row>
    <row r="324" spans="1:11" s="428" customFormat="1" ht="12.75" customHeight="1" x14ac:dyDescent="0.25">
      <c r="A324" s="18"/>
      <c r="B324" s="43"/>
      <c r="C324" s="74"/>
      <c r="D324" s="449" t="s">
        <v>243</v>
      </c>
      <c r="E324" s="430"/>
      <c r="F324" s="434">
        <f>SUM(F325:F331)</f>
        <v>6365</v>
      </c>
      <c r="G324" s="434">
        <f>SUM(G325:G331)</f>
        <v>6365</v>
      </c>
      <c r="H324" s="434">
        <v>215558</v>
      </c>
      <c r="I324" s="60"/>
      <c r="K324" s="114"/>
    </row>
    <row r="325" spans="1:11" s="428" customFormat="1" ht="12.75" customHeight="1" x14ac:dyDescent="0.25">
      <c r="A325" s="23"/>
      <c r="B325" s="58"/>
      <c r="C325" s="93">
        <v>4017</v>
      </c>
      <c r="D325" s="50" t="s">
        <v>45</v>
      </c>
      <c r="E325" s="112"/>
      <c r="F325" s="96" t="s">
        <v>10</v>
      </c>
      <c r="G325" s="95">
        <v>5396</v>
      </c>
      <c r="H325" s="84">
        <v>67962</v>
      </c>
      <c r="I325" s="60"/>
      <c r="K325" s="114"/>
    </row>
    <row r="326" spans="1:11" s="428" customFormat="1" ht="12.75" customHeight="1" x14ac:dyDescent="0.25">
      <c r="A326" s="18"/>
      <c r="B326" s="43"/>
      <c r="C326" s="48">
        <v>4117</v>
      </c>
      <c r="D326" s="49" t="s">
        <v>244</v>
      </c>
      <c r="E326" s="71"/>
      <c r="F326" s="53" t="s">
        <v>10</v>
      </c>
      <c r="G326" s="47">
        <v>34</v>
      </c>
      <c r="H326" s="54">
        <v>16719</v>
      </c>
      <c r="I326" s="60"/>
      <c r="K326" s="114"/>
    </row>
    <row r="327" spans="1:11" s="428" customFormat="1" ht="12.75" customHeight="1" x14ac:dyDescent="0.25">
      <c r="A327" s="18"/>
      <c r="B327" s="43"/>
      <c r="C327" s="48">
        <v>4127</v>
      </c>
      <c r="D327" s="49" t="s">
        <v>155</v>
      </c>
      <c r="E327" s="71"/>
      <c r="F327" s="47">
        <v>2</v>
      </c>
      <c r="G327" s="53" t="s">
        <v>10</v>
      </c>
      <c r="H327" s="54">
        <v>2384</v>
      </c>
      <c r="I327" s="60"/>
      <c r="K327" s="114"/>
    </row>
    <row r="328" spans="1:11" s="428" customFormat="1" ht="12.75" customHeight="1" x14ac:dyDescent="0.25">
      <c r="A328" s="18"/>
      <c r="B328" s="43"/>
      <c r="C328" s="48">
        <v>4177</v>
      </c>
      <c r="D328" s="49" t="s">
        <v>15</v>
      </c>
      <c r="E328" s="71"/>
      <c r="F328" s="47">
        <v>4663</v>
      </c>
      <c r="G328" s="53" t="s">
        <v>10</v>
      </c>
      <c r="H328" s="54">
        <v>39148</v>
      </c>
      <c r="I328" s="60"/>
      <c r="K328" s="114"/>
    </row>
    <row r="329" spans="1:11" s="428" customFormat="1" ht="12.75" customHeight="1" x14ac:dyDescent="0.25">
      <c r="A329" s="18"/>
      <c r="B329" s="43"/>
      <c r="C329" s="74" t="s">
        <v>223</v>
      </c>
      <c r="D329" s="67" t="s">
        <v>13</v>
      </c>
      <c r="E329" s="107"/>
      <c r="F329" s="47">
        <v>300</v>
      </c>
      <c r="G329" s="53" t="s">
        <v>10</v>
      </c>
      <c r="H329" s="54">
        <v>3700</v>
      </c>
      <c r="I329" s="60"/>
      <c r="K329" s="114"/>
    </row>
    <row r="330" spans="1:11" s="428" customFormat="1" ht="12.75" customHeight="1" x14ac:dyDescent="0.25">
      <c r="A330" s="18"/>
      <c r="B330" s="43"/>
      <c r="C330" s="48">
        <v>4247</v>
      </c>
      <c r="D330" s="49" t="s">
        <v>24</v>
      </c>
      <c r="E330" s="107"/>
      <c r="F330" s="47">
        <v>1400</v>
      </c>
      <c r="G330" s="53" t="s">
        <v>10</v>
      </c>
      <c r="H330" s="47">
        <v>71771</v>
      </c>
      <c r="I330" s="60"/>
      <c r="K330" s="114"/>
    </row>
    <row r="331" spans="1:11" s="428" customFormat="1" ht="12.75" customHeight="1" x14ac:dyDescent="0.25">
      <c r="A331" s="18"/>
      <c r="B331" s="43"/>
      <c r="C331" s="43">
        <v>4307</v>
      </c>
      <c r="D331" s="49" t="s">
        <v>14</v>
      </c>
      <c r="E331" s="107"/>
      <c r="F331" s="53" t="s">
        <v>10</v>
      </c>
      <c r="G331" s="47">
        <v>935</v>
      </c>
      <c r="H331" s="47">
        <v>13874</v>
      </c>
      <c r="I331" s="60"/>
      <c r="K331" s="114"/>
    </row>
    <row r="332" spans="1:11" s="428" customFormat="1" ht="12.75" customHeight="1" thickBot="1" x14ac:dyDescent="0.3">
      <c r="A332" s="40" t="s">
        <v>49</v>
      </c>
      <c r="B332" s="39"/>
      <c r="C332" s="40"/>
      <c r="D332" s="41" t="s">
        <v>50</v>
      </c>
      <c r="E332" s="42"/>
      <c r="F332" s="76">
        <f>SUM(F333,F363,F377,F380,F384,F391,F395)</f>
        <v>1995306</v>
      </c>
      <c r="G332" s="76">
        <f>SUM(G333,G363,G377,G380,G384,G391,G395)</f>
        <v>1093297</v>
      </c>
      <c r="H332" s="37">
        <v>61935706</v>
      </c>
      <c r="I332" s="85"/>
      <c r="K332" s="114"/>
    </row>
    <row r="333" spans="1:11" s="428" customFormat="1" ht="12.75" customHeight="1" thickTop="1" x14ac:dyDescent="0.25">
      <c r="A333" s="40"/>
      <c r="B333" s="43">
        <v>85202</v>
      </c>
      <c r="C333" s="29"/>
      <c r="D333" s="50" t="s">
        <v>136</v>
      </c>
      <c r="E333" s="72"/>
      <c r="F333" s="45">
        <f>SUM(F334,F351)</f>
        <v>310785</v>
      </c>
      <c r="G333" s="45">
        <f>SUM(G334,G351)</f>
        <v>129284</v>
      </c>
      <c r="H333" s="84">
        <v>13601225</v>
      </c>
      <c r="I333" s="85"/>
      <c r="K333" s="114"/>
    </row>
    <row r="334" spans="1:11" s="428" customFormat="1" ht="12.75" customHeight="1" x14ac:dyDescent="0.25">
      <c r="A334" s="40"/>
      <c r="B334" s="43"/>
      <c r="C334" s="29"/>
      <c r="D334" s="360" t="s">
        <v>200</v>
      </c>
      <c r="E334" s="438"/>
      <c r="F334" s="436">
        <f>SUM(F335:F350)</f>
        <v>230438</v>
      </c>
      <c r="G334" s="436">
        <f>SUM(G335:G350)</f>
        <v>94215</v>
      </c>
      <c r="H334" s="436">
        <v>3165861</v>
      </c>
      <c r="I334" s="85"/>
      <c r="K334" s="114"/>
    </row>
    <row r="335" spans="1:11" s="428" customFormat="1" ht="12.75" customHeight="1" x14ac:dyDescent="0.25">
      <c r="A335" s="40"/>
      <c r="B335" s="43"/>
      <c r="C335" s="48">
        <v>3020</v>
      </c>
      <c r="D335" s="59" t="s">
        <v>82</v>
      </c>
      <c r="E335" s="57"/>
      <c r="F335" s="54">
        <v>3000</v>
      </c>
      <c r="G335" s="53" t="s">
        <v>10</v>
      </c>
      <c r="H335" s="54">
        <v>16159</v>
      </c>
      <c r="I335" s="85"/>
      <c r="K335" s="114"/>
    </row>
    <row r="336" spans="1:11" s="428" customFormat="1" ht="12.75" customHeight="1" x14ac:dyDescent="0.25">
      <c r="A336" s="74"/>
      <c r="B336" s="73"/>
      <c r="C336" s="48">
        <v>4010</v>
      </c>
      <c r="D336" s="49" t="s">
        <v>45</v>
      </c>
      <c r="E336" s="57"/>
      <c r="F336" s="54">
        <v>116000</v>
      </c>
      <c r="G336" s="53" t="s">
        <v>10</v>
      </c>
      <c r="H336" s="54">
        <v>1730706</v>
      </c>
      <c r="I336" s="85"/>
      <c r="K336" s="114"/>
    </row>
    <row r="337" spans="1:14" s="428" customFormat="1" ht="12.75" customHeight="1" x14ac:dyDescent="0.25">
      <c r="A337" s="74"/>
      <c r="B337" s="73"/>
      <c r="C337" s="48">
        <v>4110</v>
      </c>
      <c r="D337" s="49" t="s">
        <v>67</v>
      </c>
      <c r="E337" s="57"/>
      <c r="F337" s="54">
        <v>2345</v>
      </c>
      <c r="G337" s="47">
        <v>5000</v>
      </c>
      <c r="H337" s="54">
        <v>297879</v>
      </c>
      <c r="I337" s="85"/>
      <c r="K337" s="114"/>
    </row>
    <row r="338" spans="1:14" s="428" customFormat="1" ht="12.75" customHeight="1" x14ac:dyDescent="0.25">
      <c r="A338" s="74"/>
      <c r="B338" s="73"/>
      <c r="C338" s="48">
        <v>4120</v>
      </c>
      <c r="D338" s="49" t="s">
        <v>155</v>
      </c>
      <c r="E338" s="57"/>
      <c r="F338" s="53" t="s">
        <v>10</v>
      </c>
      <c r="G338" s="47">
        <v>9000</v>
      </c>
      <c r="H338" s="54">
        <v>32546</v>
      </c>
      <c r="I338" s="85"/>
      <c r="K338" s="114"/>
    </row>
    <row r="339" spans="1:14" s="428" customFormat="1" ht="12.75" customHeight="1" x14ac:dyDescent="0.25">
      <c r="A339" s="74"/>
      <c r="B339" s="73"/>
      <c r="C339" s="79">
        <v>4170</v>
      </c>
      <c r="D339" s="59" t="s">
        <v>15</v>
      </c>
      <c r="E339" s="57"/>
      <c r="F339" s="54">
        <v>6800</v>
      </c>
      <c r="G339" s="54">
        <v>3500</v>
      </c>
      <c r="H339" s="54">
        <v>14040</v>
      </c>
      <c r="I339" s="85"/>
      <c r="K339" s="114"/>
    </row>
    <row r="340" spans="1:14" s="428" customFormat="1" ht="12.75" customHeight="1" x14ac:dyDescent="0.25">
      <c r="A340" s="74"/>
      <c r="B340" s="73"/>
      <c r="C340" s="74" t="s">
        <v>40</v>
      </c>
      <c r="D340" s="67" t="s">
        <v>13</v>
      </c>
      <c r="E340" s="57"/>
      <c r="F340" s="54">
        <v>19043</v>
      </c>
      <c r="G340" s="54">
        <v>9128</v>
      </c>
      <c r="H340" s="54">
        <v>122889</v>
      </c>
      <c r="I340" s="85"/>
      <c r="K340" s="114"/>
    </row>
    <row r="341" spans="1:14" s="428" customFormat="1" ht="12.75" customHeight="1" x14ac:dyDescent="0.25">
      <c r="A341" s="74"/>
      <c r="B341" s="73"/>
      <c r="C341" s="79">
        <v>4220</v>
      </c>
      <c r="D341" s="59" t="s">
        <v>22</v>
      </c>
      <c r="E341" s="57"/>
      <c r="F341" s="53" t="s">
        <v>10</v>
      </c>
      <c r="G341" s="54">
        <v>27000</v>
      </c>
      <c r="H341" s="54">
        <v>194920</v>
      </c>
      <c r="I341" s="85"/>
      <c r="K341" s="114"/>
    </row>
    <row r="342" spans="1:14" s="428" customFormat="1" ht="12.75" customHeight="1" x14ac:dyDescent="0.25">
      <c r="A342" s="74"/>
      <c r="B342" s="73"/>
      <c r="C342" s="29" t="s">
        <v>85</v>
      </c>
      <c r="D342" s="33" t="s">
        <v>86</v>
      </c>
      <c r="E342" s="57"/>
      <c r="F342" s="53"/>
      <c r="G342" s="54"/>
      <c r="H342" s="54"/>
      <c r="I342" s="85"/>
      <c r="K342" s="114"/>
    </row>
    <row r="343" spans="1:14" s="428" customFormat="1" ht="12.75" customHeight="1" x14ac:dyDescent="0.25">
      <c r="A343" s="74"/>
      <c r="B343" s="73"/>
      <c r="C343" s="29"/>
      <c r="D343" s="33" t="s">
        <v>87</v>
      </c>
      <c r="E343" s="57"/>
      <c r="F343" s="53" t="s">
        <v>10</v>
      </c>
      <c r="G343" s="54">
        <v>10000</v>
      </c>
      <c r="H343" s="54">
        <v>23672</v>
      </c>
      <c r="I343" s="85"/>
      <c r="K343" s="114"/>
    </row>
    <row r="344" spans="1:14" s="428" customFormat="1" ht="12.75" customHeight="1" x14ac:dyDescent="0.25">
      <c r="A344" s="74"/>
      <c r="B344" s="73"/>
      <c r="C344" s="48">
        <v>4260</v>
      </c>
      <c r="D344" s="49" t="s">
        <v>37</v>
      </c>
      <c r="E344" s="57"/>
      <c r="F344" s="47">
        <v>15250</v>
      </c>
      <c r="G344" s="53" t="s">
        <v>10</v>
      </c>
      <c r="H344" s="54">
        <v>207075</v>
      </c>
      <c r="I344" s="85"/>
      <c r="K344" s="114"/>
    </row>
    <row r="345" spans="1:14" s="428" customFormat="1" ht="12.75" customHeight="1" x14ac:dyDescent="0.25">
      <c r="A345" s="74"/>
      <c r="B345" s="73"/>
      <c r="C345" s="48">
        <v>4270</v>
      </c>
      <c r="D345" s="49" t="s">
        <v>43</v>
      </c>
      <c r="E345" s="57"/>
      <c r="F345" s="53" t="s">
        <v>10</v>
      </c>
      <c r="G345" s="47">
        <v>17000</v>
      </c>
      <c r="H345" s="54">
        <v>28189</v>
      </c>
      <c r="I345" s="85"/>
      <c r="K345" s="114"/>
    </row>
    <row r="346" spans="1:14" s="428" customFormat="1" ht="12.75" customHeight="1" x14ac:dyDescent="0.25">
      <c r="A346" s="74"/>
      <c r="B346" s="73"/>
      <c r="C346" s="48">
        <v>4300</v>
      </c>
      <c r="D346" s="49" t="s">
        <v>14</v>
      </c>
      <c r="E346" s="57"/>
      <c r="F346" s="54">
        <v>53500</v>
      </c>
      <c r="G346" s="54">
        <v>9587</v>
      </c>
      <c r="H346" s="54">
        <v>162223</v>
      </c>
      <c r="I346" s="85"/>
      <c r="K346" s="114"/>
    </row>
    <row r="347" spans="1:14" s="428" customFormat="1" ht="12.75" customHeight="1" x14ac:dyDescent="0.25">
      <c r="A347" s="74"/>
      <c r="B347" s="73"/>
      <c r="C347" s="48">
        <v>4360</v>
      </c>
      <c r="D347" s="49" t="s">
        <v>38</v>
      </c>
      <c r="E347" s="57"/>
      <c r="F347" s="53" t="s">
        <v>10</v>
      </c>
      <c r="G347" s="54">
        <v>4000</v>
      </c>
      <c r="H347" s="54">
        <v>2116</v>
      </c>
      <c r="I347" s="85"/>
      <c r="K347" s="114"/>
    </row>
    <row r="348" spans="1:14" s="428" customFormat="1" ht="12.75" customHeight="1" x14ac:dyDescent="0.25">
      <c r="A348" s="74"/>
      <c r="B348" s="73"/>
      <c r="C348" s="48">
        <v>4440</v>
      </c>
      <c r="D348" s="49" t="s">
        <v>41</v>
      </c>
      <c r="E348" s="57"/>
      <c r="F348" s="54">
        <v>13500</v>
      </c>
      <c r="G348" s="53" t="s">
        <v>10</v>
      </c>
      <c r="H348" s="54">
        <v>71382</v>
      </c>
      <c r="I348" s="85"/>
      <c r="K348" s="114"/>
    </row>
    <row r="349" spans="1:14" s="428" customFormat="1" ht="12.75" customHeight="1" x14ac:dyDescent="0.25">
      <c r="A349" s="74"/>
      <c r="B349" s="73"/>
      <c r="C349" s="48">
        <v>4700</v>
      </c>
      <c r="D349" s="67" t="s">
        <v>98</v>
      </c>
      <c r="E349" s="57"/>
      <c r="F349" s="54"/>
      <c r="G349" s="54"/>
      <c r="H349" s="54"/>
      <c r="I349" s="85"/>
      <c r="K349" s="114"/>
    </row>
    <row r="350" spans="1:14" s="428" customFormat="1" ht="12.75" customHeight="1" x14ac:dyDescent="0.25">
      <c r="A350" s="74"/>
      <c r="B350" s="73"/>
      <c r="C350" s="48"/>
      <c r="D350" s="67" t="s">
        <v>99</v>
      </c>
      <c r="E350" s="57"/>
      <c r="F350" s="54">
        <v>1000</v>
      </c>
      <c r="G350" s="53" t="s">
        <v>10</v>
      </c>
      <c r="H350" s="54">
        <v>5555</v>
      </c>
      <c r="I350" s="85"/>
      <c r="K350" s="114"/>
    </row>
    <row r="351" spans="1:14" s="428" customFormat="1" ht="12.75" customHeight="1" x14ac:dyDescent="0.25">
      <c r="A351" s="40"/>
      <c r="B351" s="39"/>
      <c r="C351" s="29"/>
      <c r="D351" s="360" t="s">
        <v>143</v>
      </c>
      <c r="E351" s="52"/>
      <c r="F351" s="446">
        <f>SUM(F352:F362)</f>
        <v>80347</v>
      </c>
      <c r="G351" s="446">
        <f>SUM(G352:G362)</f>
        <v>35069</v>
      </c>
      <c r="H351" s="435">
        <v>3165869</v>
      </c>
      <c r="I351" s="156"/>
      <c r="J351" s="173"/>
      <c r="K351" s="57"/>
      <c r="L351" s="57"/>
      <c r="M351" s="450"/>
      <c r="N351" s="450"/>
    </row>
    <row r="352" spans="1:14" s="428" customFormat="1" ht="12.75" customHeight="1" x14ac:dyDescent="0.25">
      <c r="A352" s="40"/>
      <c r="B352" s="39"/>
      <c r="C352" s="48">
        <v>4010</v>
      </c>
      <c r="D352" s="49" t="s">
        <v>45</v>
      </c>
      <c r="E352" s="57"/>
      <c r="F352" s="47">
        <v>43076</v>
      </c>
      <c r="G352" s="53" t="s">
        <v>10</v>
      </c>
      <c r="H352" s="54">
        <v>1699203</v>
      </c>
      <c r="I352" s="156"/>
      <c r="J352" s="157"/>
      <c r="K352" s="57"/>
      <c r="L352" s="57"/>
      <c r="M352" s="158"/>
      <c r="N352" s="159"/>
    </row>
    <row r="353" spans="1:14" s="428" customFormat="1" ht="12.75" customHeight="1" x14ac:dyDescent="0.25">
      <c r="A353" s="40"/>
      <c r="B353" s="39"/>
      <c r="C353" s="48">
        <v>4040</v>
      </c>
      <c r="D353" s="49" t="s">
        <v>46</v>
      </c>
      <c r="E353" s="57"/>
      <c r="F353" s="53" t="s">
        <v>10</v>
      </c>
      <c r="G353" s="47">
        <v>330</v>
      </c>
      <c r="H353" s="54">
        <v>119170</v>
      </c>
      <c r="I353" s="156"/>
      <c r="J353" s="157"/>
      <c r="K353" s="57"/>
      <c r="L353" s="57"/>
      <c r="M353" s="159"/>
      <c r="N353" s="158"/>
    </row>
    <row r="354" spans="1:14" s="428" customFormat="1" ht="12.75" customHeight="1" x14ac:dyDescent="0.25">
      <c r="A354" s="40"/>
      <c r="B354" s="39"/>
      <c r="C354" s="48">
        <v>4110</v>
      </c>
      <c r="D354" s="49" t="s">
        <v>67</v>
      </c>
      <c r="E354" s="57"/>
      <c r="F354" s="47">
        <v>23789</v>
      </c>
      <c r="G354" s="53" t="s">
        <v>10</v>
      </c>
      <c r="H354" s="54">
        <v>303119</v>
      </c>
      <c r="I354" s="156"/>
      <c r="J354" s="157"/>
      <c r="K354" s="57"/>
      <c r="L354" s="57"/>
      <c r="M354" s="158"/>
      <c r="N354" s="159"/>
    </row>
    <row r="355" spans="1:14" s="428" customFormat="1" ht="12.75" customHeight="1" x14ac:dyDescent="0.25">
      <c r="A355" s="40"/>
      <c r="B355" s="39"/>
      <c r="C355" s="48">
        <v>4120</v>
      </c>
      <c r="D355" s="49" t="s">
        <v>155</v>
      </c>
      <c r="E355" s="57"/>
      <c r="F355" s="47">
        <v>3801</v>
      </c>
      <c r="G355" s="53" t="s">
        <v>10</v>
      </c>
      <c r="H355" s="54">
        <v>35801</v>
      </c>
      <c r="I355" s="156"/>
      <c r="J355" s="157"/>
      <c r="K355" s="57"/>
      <c r="L355" s="57"/>
      <c r="M355" s="158"/>
      <c r="N355" s="159"/>
    </row>
    <row r="356" spans="1:14" s="428" customFormat="1" ht="12.75" customHeight="1" x14ac:dyDescent="0.25">
      <c r="A356" s="40"/>
      <c r="B356" s="39"/>
      <c r="C356" s="79">
        <v>4170</v>
      </c>
      <c r="D356" s="59" t="s">
        <v>15</v>
      </c>
      <c r="E356" s="57"/>
      <c r="F356" s="53" t="s">
        <v>10</v>
      </c>
      <c r="G356" s="47">
        <v>3271</v>
      </c>
      <c r="H356" s="54">
        <v>3929</v>
      </c>
      <c r="I356" s="156"/>
      <c r="J356" s="174"/>
      <c r="K356" s="175"/>
      <c r="L356" s="57"/>
      <c r="M356" s="159"/>
      <c r="N356" s="158"/>
    </row>
    <row r="357" spans="1:14" s="428" customFormat="1" ht="12.75" customHeight="1" x14ac:dyDescent="0.25">
      <c r="A357" s="40"/>
      <c r="B357" s="39"/>
      <c r="C357" s="74" t="s">
        <v>40</v>
      </c>
      <c r="D357" s="67" t="s">
        <v>13</v>
      </c>
      <c r="E357" s="57"/>
      <c r="F357" s="53" t="s">
        <v>10</v>
      </c>
      <c r="G357" s="47">
        <v>25000</v>
      </c>
      <c r="H357" s="54">
        <v>127000</v>
      </c>
      <c r="I357" s="156"/>
      <c r="J357" s="176"/>
      <c r="K357" s="92"/>
      <c r="L357" s="57"/>
      <c r="M357" s="159"/>
      <c r="N357" s="158"/>
    </row>
    <row r="358" spans="1:14" s="428" customFormat="1" ht="12.75" customHeight="1" x14ac:dyDescent="0.25">
      <c r="A358" s="40"/>
      <c r="B358" s="39"/>
      <c r="C358" s="48">
        <v>4260</v>
      </c>
      <c r="D358" s="49" t="s">
        <v>37</v>
      </c>
      <c r="E358" s="57"/>
      <c r="F358" s="47">
        <v>5681</v>
      </c>
      <c r="G358" s="53" t="s">
        <v>10</v>
      </c>
      <c r="H358" s="54">
        <v>165681</v>
      </c>
      <c r="I358" s="156"/>
      <c r="J358" s="157"/>
      <c r="K358" s="57"/>
      <c r="L358" s="57"/>
      <c r="M358" s="158"/>
      <c r="N358" s="159"/>
    </row>
    <row r="359" spans="1:14" s="428" customFormat="1" ht="12.75" customHeight="1" x14ac:dyDescent="0.25">
      <c r="A359" s="40"/>
      <c r="B359" s="39"/>
      <c r="C359" s="48">
        <v>4270</v>
      </c>
      <c r="D359" s="49" t="s">
        <v>43</v>
      </c>
      <c r="E359" s="57"/>
      <c r="F359" s="53" t="s">
        <v>10</v>
      </c>
      <c r="G359" s="47">
        <v>4000</v>
      </c>
      <c r="H359" s="54">
        <v>250535</v>
      </c>
      <c r="I359" s="156"/>
      <c r="J359" s="157"/>
      <c r="K359" s="57"/>
      <c r="L359" s="57"/>
      <c r="M359" s="159"/>
      <c r="N359" s="158"/>
    </row>
    <row r="360" spans="1:14" s="428" customFormat="1" ht="12.75" customHeight="1" x14ac:dyDescent="0.25">
      <c r="A360" s="40"/>
      <c r="B360" s="39"/>
      <c r="C360" s="48">
        <v>4300</v>
      </c>
      <c r="D360" s="49" t="s">
        <v>14</v>
      </c>
      <c r="E360" s="57"/>
      <c r="F360" s="47">
        <v>4000</v>
      </c>
      <c r="G360" s="53" t="s">
        <v>10</v>
      </c>
      <c r="H360" s="54">
        <v>81920</v>
      </c>
      <c r="I360" s="156"/>
      <c r="J360" s="157"/>
      <c r="K360" s="57"/>
      <c r="L360" s="57"/>
      <c r="M360" s="158"/>
      <c r="N360" s="159"/>
    </row>
    <row r="361" spans="1:14" s="428" customFormat="1" ht="12.75" customHeight="1" x14ac:dyDescent="0.25">
      <c r="A361" s="40"/>
      <c r="B361" s="39"/>
      <c r="C361" s="48">
        <v>4360</v>
      </c>
      <c r="D361" s="49" t="s">
        <v>38</v>
      </c>
      <c r="E361" s="57"/>
      <c r="F361" s="53" t="s">
        <v>10</v>
      </c>
      <c r="G361" s="47">
        <v>920</v>
      </c>
      <c r="H361" s="54">
        <v>3046</v>
      </c>
      <c r="I361" s="85"/>
      <c r="J361" s="157"/>
      <c r="K361" s="57"/>
      <c r="L361" s="57"/>
      <c r="M361" s="158"/>
      <c r="N361" s="159"/>
    </row>
    <row r="362" spans="1:14" s="428" customFormat="1" ht="12.75" customHeight="1" x14ac:dyDescent="0.25">
      <c r="A362" s="40"/>
      <c r="B362" s="39"/>
      <c r="C362" s="48">
        <v>4430</v>
      </c>
      <c r="D362" s="49" t="s">
        <v>51</v>
      </c>
      <c r="E362" s="57"/>
      <c r="F362" s="53" t="s">
        <v>10</v>
      </c>
      <c r="G362" s="47">
        <v>1548</v>
      </c>
      <c r="H362" s="54">
        <v>8452</v>
      </c>
      <c r="I362" s="85"/>
      <c r="J362" s="157"/>
      <c r="K362" s="57"/>
      <c r="L362" s="57"/>
      <c r="M362" s="158"/>
      <c r="N362" s="159"/>
    </row>
    <row r="363" spans="1:14" s="428" customFormat="1" ht="12.75" customHeight="1" x14ac:dyDescent="0.25">
      <c r="A363" s="74"/>
      <c r="B363" s="43">
        <v>85203</v>
      </c>
      <c r="C363" s="90"/>
      <c r="D363" s="99" t="s">
        <v>149</v>
      </c>
      <c r="E363" s="142"/>
      <c r="F363" s="95">
        <f>SUM(F365)</f>
        <v>19650</v>
      </c>
      <c r="G363" s="95">
        <f>SUM(G365)</f>
        <v>105400</v>
      </c>
      <c r="H363" s="84">
        <v>691493</v>
      </c>
      <c r="I363" s="85"/>
      <c r="J363" s="157"/>
      <c r="K363" s="57"/>
      <c r="L363" s="57"/>
      <c r="M363" s="158"/>
      <c r="N363" s="159"/>
    </row>
    <row r="364" spans="1:14" s="428" customFormat="1" ht="12.75" customHeight="1" x14ac:dyDescent="0.25">
      <c r="A364" s="74"/>
      <c r="B364" s="54"/>
      <c r="C364" s="90"/>
      <c r="D364" s="451" t="s">
        <v>201</v>
      </c>
      <c r="E364" s="452"/>
      <c r="F364" s="153"/>
      <c r="G364" s="152"/>
      <c r="H364" s="453"/>
      <c r="I364" s="85"/>
      <c r="J364" s="157"/>
      <c r="K364" s="57"/>
      <c r="L364" s="57"/>
      <c r="M364" s="158"/>
      <c r="N364" s="159"/>
    </row>
    <row r="365" spans="1:14" s="428" customFormat="1" ht="12.75" customHeight="1" x14ac:dyDescent="0.25">
      <c r="A365" s="74"/>
      <c r="B365" s="54"/>
      <c r="C365" s="90"/>
      <c r="D365" s="431" t="s">
        <v>202</v>
      </c>
      <c r="E365" s="443"/>
      <c r="F365" s="434">
        <f>SUM(F366:F376)</f>
        <v>19650</v>
      </c>
      <c r="G365" s="434">
        <f>SUM(G366:G376)</f>
        <v>105400</v>
      </c>
      <c r="H365" s="435">
        <v>496286</v>
      </c>
      <c r="I365" s="85"/>
      <c r="J365" s="157"/>
      <c r="K365" s="57"/>
      <c r="L365" s="57"/>
      <c r="M365" s="158"/>
      <c r="N365" s="159"/>
    </row>
    <row r="366" spans="1:14" s="428" customFormat="1" ht="12.75" customHeight="1" x14ac:dyDescent="0.25">
      <c r="A366" s="74"/>
      <c r="B366" s="54"/>
      <c r="C366" s="48">
        <v>3020</v>
      </c>
      <c r="D366" s="59" t="s">
        <v>82</v>
      </c>
      <c r="E366" s="57"/>
      <c r="F366" s="47">
        <v>1000</v>
      </c>
      <c r="G366" s="53" t="s">
        <v>10</v>
      </c>
      <c r="H366" s="54">
        <v>1643</v>
      </c>
      <c r="I366" s="85"/>
      <c r="J366" s="157"/>
      <c r="K366" s="57"/>
      <c r="L366" s="57"/>
      <c r="M366" s="158"/>
      <c r="N366" s="159"/>
    </row>
    <row r="367" spans="1:14" s="428" customFormat="1" ht="12.75" customHeight="1" x14ac:dyDescent="0.25">
      <c r="A367" s="74"/>
      <c r="B367" s="54"/>
      <c r="C367" s="48">
        <v>4120</v>
      </c>
      <c r="D367" s="49" t="s">
        <v>155</v>
      </c>
      <c r="E367" s="57"/>
      <c r="F367" s="53" t="s">
        <v>10</v>
      </c>
      <c r="G367" s="47">
        <v>1000</v>
      </c>
      <c r="H367" s="54">
        <v>6033</v>
      </c>
      <c r="I367" s="85"/>
      <c r="J367" s="157"/>
      <c r="K367" s="57"/>
      <c r="L367" s="57"/>
      <c r="M367" s="158"/>
      <c r="N367" s="159"/>
    </row>
    <row r="368" spans="1:14" s="428" customFormat="1" ht="12.75" customHeight="1" x14ac:dyDescent="0.25">
      <c r="A368" s="74"/>
      <c r="B368" s="54"/>
      <c r="C368" s="74" t="s">
        <v>40</v>
      </c>
      <c r="D368" s="67" t="s">
        <v>13</v>
      </c>
      <c r="E368" s="57"/>
      <c r="F368" s="53" t="s">
        <v>10</v>
      </c>
      <c r="G368" s="47">
        <v>13000</v>
      </c>
      <c r="H368" s="54">
        <v>21000</v>
      </c>
      <c r="I368" s="85"/>
      <c r="J368" s="157"/>
      <c r="K368" s="57"/>
      <c r="L368" s="57"/>
      <c r="M368" s="158"/>
      <c r="N368" s="159"/>
    </row>
    <row r="369" spans="1:14" s="428" customFormat="1" ht="12.75" customHeight="1" x14ac:dyDescent="0.25">
      <c r="A369" s="74"/>
      <c r="B369" s="54"/>
      <c r="C369" s="79">
        <v>4220</v>
      </c>
      <c r="D369" s="59" t="s">
        <v>22</v>
      </c>
      <c r="E369" s="57"/>
      <c r="F369" s="53" t="s">
        <v>10</v>
      </c>
      <c r="G369" s="47">
        <v>75000</v>
      </c>
      <c r="H369" s="54">
        <v>46381</v>
      </c>
      <c r="I369" s="85"/>
      <c r="J369" s="157"/>
      <c r="K369" s="57"/>
      <c r="L369" s="57"/>
      <c r="M369" s="158"/>
      <c r="N369" s="159"/>
    </row>
    <row r="370" spans="1:14" s="428" customFormat="1" ht="12.75" customHeight="1" x14ac:dyDescent="0.25">
      <c r="A370" s="74"/>
      <c r="B370" s="54"/>
      <c r="C370" s="48">
        <v>4260</v>
      </c>
      <c r="D370" s="49" t="s">
        <v>37</v>
      </c>
      <c r="E370" s="57"/>
      <c r="F370" s="53" t="s">
        <v>10</v>
      </c>
      <c r="G370" s="47">
        <v>4100</v>
      </c>
      <c r="H370" s="54">
        <v>23860</v>
      </c>
      <c r="I370" s="85"/>
      <c r="J370" s="157"/>
      <c r="K370" s="57"/>
      <c r="L370" s="57"/>
      <c r="M370" s="158"/>
      <c r="N370" s="159"/>
    </row>
    <row r="371" spans="1:14" s="428" customFormat="1" ht="12.75" customHeight="1" x14ac:dyDescent="0.25">
      <c r="A371" s="74"/>
      <c r="B371" s="54"/>
      <c r="C371" s="48">
        <v>4270</v>
      </c>
      <c r="D371" s="49" t="s">
        <v>43</v>
      </c>
      <c r="E371" s="57"/>
      <c r="F371" s="53" t="s">
        <v>10</v>
      </c>
      <c r="G371" s="47">
        <v>12000</v>
      </c>
      <c r="H371" s="54">
        <v>6019</v>
      </c>
      <c r="I371" s="85"/>
      <c r="J371" s="157"/>
      <c r="K371" s="57"/>
      <c r="L371" s="57"/>
      <c r="M371" s="158"/>
      <c r="N371" s="159"/>
    </row>
    <row r="372" spans="1:14" s="428" customFormat="1" ht="12.75" customHeight="1" x14ac:dyDescent="0.25">
      <c r="A372" s="74"/>
      <c r="B372" s="54"/>
      <c r="C372" s="48">
        <v>4280</v>
      </c>
      <c r="D372" s="49" t="s">
        <v>88</v>
      </c>
      <c r="E372" s="57"/>
      <c r="F372" s="47">
        <v>600</v>
      </c>
      <c r="G372" s="53" t="s">
        <v>10</v>
      </c>
      <c r="H372" s="54">
        <v>1498</v>
      </c>
      <c r="I372" s="85"/>
      <c r="J372" s="157"/>
      <c r="K372" s="57"/>
      <c r="L372" s="57"/>
      <c r="M372" s="158"/>
      <c r="N372" s="159"/>
    </row>
    <row r="373" spans="1:14" s="428" customFormat="1" ht="12.75" customHeight="1" x14ac:dyDescent="0.25">
      <c r="A373" s="74"/>
      <c r="B373" s="54"/>
      <c r="C373" s="48">
        <v>4300</v>
      </c>
      <c r="D373" s="49" t="s">
        <v>14</v>
      </c>
      <c r="E373" s="57"/>
      <c r="F373" s="47">
        <v>15000</v>
      </c>
      <c r="G373" s="53" t="s">
        <v>10</v>
      </c>
      <c r="H373" s="54">
        <v>33860</v>
      </c>
      <c r="I373" s="85"/>
      <c r="J373" s="157"/>
      <c r="K373" s="57"/>
      <c r="L373" s="57"/>
      <c r="M373" s="158"/>
      <c r="N373" s="159"/>
    </row>
    <row r="374" spans="1:14" s="428" customFormat="1" ht="12.75" customHeight="1" x14ac:dyDescent="0.25">
      <c r="A374" s="74"/>
      <c r="B374" s="54"/>
      <c r="C374" s="48">
        <v>4360</v>
      </c>
      <c r="D374" s="49" t="s">
        <v>38</v>
      </c>
      <c r="E374" s="57"/>
      <c r="F374" s="53" t="s">
        <v>10</v>
      </c>
      <c r="G374" s="47">
        <v>300</v>
      </c>
      <c r="H374" s="54">
        <v>1191</v>
      </c>
      <c r="I374" s="85"/>
      <c r="J374" s="157"/>
      <c r="K374" s="57"/>
      <c r="L374" s="57"/>
      <c r="M374" s="158"/>
      <c r="N374" s="159"/>
    </row>
    <row r="375" spans="1:14" s="428" customFormat="1" ht="12.75" customHeight="1" x14ac:dyDescent="0.25">
      <c r="A375" s="74"/>
      <c r="B375" s="54"/>
      <c r="C375" s="48">
        <v>4430</v>
      </c>
      <c r="D375" s="49" t="s">
        <v>51</v>
      </c>
      <c r="E375" s="57"/>
      <c r="F375" s="47">
        <v>500</v>
      </c>
      <c r="G375" s="53" t="s">
        <v>10</v>
      </c>
      <c r="H375" s="54">
        <v>2446</v>
      </c>
      <c r="I375" s="85"/>
      <c r="J375" s="157"/>
      <c r="K375" s="57"/>
      <c r="L375" s="57"/>
      <c r="M375" s="158"/>
      <c r="N375" s="159"/>
    </row>
    <row r="376" spans="1:14" s="428" customFormat="1" ht="12.75" customHeight="1" x14ac:dyDescent="0.25">
      <c r="A376" s="74"/>
      <c r="B376" s="54"/>
      <c r="C376" s="48">
        <v>4440</v>
      </c>
      <c r="D376" s="49" t="s">
        <v>41</v>
      </c>
      <c r="E376" s="57"/>
      <c r="F376" s="47">
        <v>2550</v>
      </c>
      <c r="G376" s="53" t="s">
        <v>10</v>
      </c>
      <c r="H376" s="54">
        <v>12296</v>
      </c>
      <c r="I376" s="85"/>
      <c r="J376" s="157"/>
      <c r="K376" s="57"/>
      <c r="L376" s="57"/>
      <c r="M376" s="158"/>
      <c r="N376" s="159"/>
    </row>
    <row r="377" spans="1:14" s="428" customFormat="1" ht="12.75" customHeight="1" x14ac:dyDescent="0.25">
      <c r="A377" s="74"/>
      <c r="B377" s="43">
        <v>85216</v>
      </c>
      <c r="C377" s="90"/>
      <c r="D377" s="99" t="s">
        <v>180</v>
      </c>
      <c r="E377" s="142"/>
      <c r="F377" s="95">
        <f>SUM(F378)</f>
        <v>247345</v>
      </c>
      <c r="G377" s="96" t="s">
        <v>10</v>
      </c>
      <c r="H377" s="84">
        <v>4259765</v>
      </c>
      <c r="I377" s="85"/>
      <c r="K377" s="114"/>
    </row>
    <row r="378" spans="1:14" s="428" customFormat="1" ht="12.75" customHeight="1" x14ac:dyDescent="0.25">
      <c r="A378" s="74"/>
      <c r="B378" s="54"/>
      <c r="C378" s="90"/>
      <c r="D378" s="360" t="s">
        <v>53</v>
      </c>
      <c r="E378" s="52"/>
      <c r="F378" s="146">
        <f>SUM(F379)</f>
        <v>247345</v>
      </c>
      <c r="G378" s="145" t="s">
        <v>10</v>
      </c>
      <c r="H378" s="436">
        <v>4148145</v>
      </c>
      <c r="I378" s="85"/>
      <c r="K378" s="114"/>
    </row>
    <row r="379" spans="1:14" s="428" customFormat="1" ht="12.75" customHeight="1" x14ac:dyDescent="0.25">
      <c r="A379" s="74"/>
      <c r="B379" s="54"/>
      <c r="C379" s="48">
        <v>3110</v>
      </c>
      <c r="D379" s="49" t="s">
        <v>52</v>
      </c>
      <c r="E379" s="57"/>
      <c r="F379" s="47">
        <v>247345</v>
      </c>
      <c r="G379" s="53" t="s">
        <v>10</v>
      </c>
      <c r="H379" s="54">
        <v>4146145</v>
      </c>
      <c r="I379" s="85"/>
      <c r="K379" s="114"/>
    </row>
    <row r="380" spans="1:14" s="428" customFormat="1" ht="12.75" customHeight="1" x14ac:dyDescent="0.25">
      <c r="A380" s="40"/>
      <c r="B380" s="43">
        <v>85219</v>
      </c>
      <c r="C380" s="48"/>
      <c r="D380" s="50" t="s">
        <v>56</v>
      </c>
      <c r="E380" s="72"/>
      <c r="F380" s="56" t="s">
        <v>10</v>
      </c>
      <c r="G380" s="45">
        <f>SUM(G381)</f>
        <v>21036</v>
      </c>
      <c r="H380" s="84">
        <v>13628016</v>
      </c>
      <c r="I380" s="85"/>
      <c r="K380" s="114"/>
    </row>
    <row r="381" spans="1:14" s="428" customFormat="1" ht="12.75" customHeight="1" x14ac:dyDescent="0.25">
      <c r="A381" s="40"/>
      <c r="B381" s="39"/>
      <c r="C381" s="29"/>
      <c r="D381" s="360" t="s">
        <v>53</v>
      </c>
      <c r="E381" s="52"/>
      <c r="F381" s="444" t="s">
        <v>10</v>
      </c>
      <c r="G381" s="446">
        <f>SUM(G382:G382)</f>
        <v>21036</v>
      </c>
      <c r="H381" s="436">
        <v>13628016</v>
      </c>
      <c r="I381" s="85"/>
      <c r="K381" s="114"/>
    </row>
    <row r="382" spans="1:14" s="428" customFormat="1" ht="12.75" customHeight="1" x14ac:dyDescent="0.25">
      <c r="A382" s="168"/>
      <c r="B382" s="98"/>
      <c r="C382" s="93">
        <v>4270</v>
      </c>
      <c r="D382" s="50" t="s">
        <v>43</v>
      </c>
      <c r="E382" s="94"/>
      <c r="F382" s="96" t="s">
        <v>10</v>
      </c>
      <c r="G382" s="95">
        <v>21036</v>
      </c>
      <c r="H382" s="84">
        <v>40964</v>
      </c>
      <c r="I382" s="85"/>
      <c r="K382" s="114"/>
    </row>
    <row r="383" spans="1:14" s="428" customFormat="1" ht="12.75" customHeight="1" x14ac:dyDescent="0.25">
      <c r="A383" s="40"/>
      <c r="B383" s="43">
        <v>85220</v>
      </c>
      <c r="C383" s="48"/>
      <c r="D383" s="67" t="s">
        <v>163</v>
      </c>
      <c r="E383" s="107"/>
      <c r="F383" s="38"/>
      <c r="G383" s="46"/>
      <c r="H383" s="28"/>
      <c r="I383" s="85"/>
      <c r="K383" s="114"/>
    </row>
    <row r="384" spans="1:14" s="428" customFormat="1" ht="12.75" customHeight="1" x14ac:dyDescent="0.25">
      <c r="A384" s="40"/>
      <c r="B384" s="43"/>
      <c r="C384" s="29"/>
      <c r="D384" s="50" t="s">
        <v>164</v>
      </c>
      <c r="E384" s="72"/>
      <c r="F384" s="45">
        <f>SUM(F385)</f>
        <v>2400</v>
      </c>
      <c r="G384" s="45">
        <f>SUM(G385)</f>
        <v>2400</v>
      </c>
      <c r="H384" s="84">
        <v>904846</v>
      </c>
      <c r="I384" s="85"/>
      <c r="K384" s="114"/>
    </row>
    <row r="385" spans="1:11" s="428" customFormat="1" ht="12.75" customHeight="1" x14ac:dyDescent="0.25">
      <c r="A385" s="40"/>
      <c r="B385" s="43"/>
      <c r="C385" s="29"/>
      <c r="D385" s="49" t="s">
        <v>203</v>
      </c>
      <c r="E385" s="52"/>
      <c r="F385" s="446">
        <f>SUM(F386:F390)</f>
        <v>2400</v>
      </c>
      <c r="G385" s="446">
        <f>SUM(G386:G390)</f>
        <v>2400</v>
      </c>
      <c r="H385" s="435">
        <v>21300</v>
      </c>
      <c r="I385" s="85"/>
      <c r="K385" s="114"/>
    </row>
    <row r="386" spans="1:11" s="428" customFormat="1" ht="12.75" customHeight="1" x14ac:dyDescent="0.25">
      <c r="A386" s="40"/>
      <c r="B386" s="43"/>
      <c r="C386" s="74" t="s">
        <v>40</v>
      </c>
      <c r="D386" s="67" t="s">
        <v>13</v>
      </c>
      <c r="E386" s="57"/>
      <c r="F386" s="53" t="s">
        <v>10</v>
      </c>
      <c r="G386" s="47">
        <v>1700</v>
      </c>
      <c r="H386" s="54">
        <v>5300</v>
      </c>
      <c r="I386" s="85"/>
      <c r="K386" s="114"/>
    </row>
    <row r="387" spans="1:11" s="428" customFormat="1" ht="12.75" customHeight="1" x14ac:dyDescent="0.25">
      <c r="A387" s="40"/>
      <c r="B387" s="43"/>
      <c r="C387" s="48">
        <v>4260</v>
      </c>
      <c r="D387" s="49" t="s">
        <v>37</v>
      </c>
      <c r="E387" s="57"/>
      <c r="F387" s="53" t="s">
        <v>10</v>
      </c>
      <c r="G387" s="47">
        <v>700</v>
      </c>
      <c r="H387" s="54">
        <v>5300</v>
      </c>
      <c r="I387" s="85"/>
      <c r="K387" s="114"/>
    </row>
    <row r="388" spans="1:11" s="428" customFormat="1" ht="12.75" customHeight="1" x14ac:dyDescent="0.25">
      <c r="A388" s="40"/>
      <c r="B388" s="43"/>
      <c r="C388" s="48">
        <v>4270</v>
      </c>
      <c r="D388" s="49" t="s">
        <v>43</v>
      </c>
      <c r="E388" s="57"/>
      <c r="F388" s="47">
        <v>1700</v>
      </c>
      <c r="G388" s="53" t="s">
        <v>10</v>
      </c>
      <c r="H388" s="54">
        <v>2700</v>
      </c>
      <c r="I388" s="85"/>
      <c r="K388" s="114"/>
    </row>
    <row r="389" spans="1:11" s="428" customFormat="1" ht="12.75" customHeight="1" x14ac:dyDescent="0.25">
      <c r="A389" s="40"/>
      <c r="B389" s="39"/>
      <c r="C389" s="48">
        <v>4400</v>
      </c>
      <c r="D389" s="43" t="s">
        <v>92</v>
      </c>
      <c r="E389" s="57"/>
      <c r="F389" s="38"/>
      <c r="G389" s="46"/>
      <c r="H389" s="28"/>
      <c r="I389" s="85"/>
      <c r="K389" s="114"/>
    </row>
    <row r="390" spans="1:11" s="428" customFormat="1" ht="12.75" customHeight="1" x14ac:dyDescent="0.25">
      <c r="A390" s="40"/>
      <c r="B390" s="39"/>
      <c r="C390" s="48"/>
      <c r="D390" s="49" t="s">
        <v>93</v>
      </c>
      <c r="E390" s="57"/>
      <c r="F390" s="46">
        <v>700</v>
      </c>
      <c r="G390" s="38" t="s">
        <v>10</v>
      </c>
      <c r="H390" s="28">
        <v>5000</v>
      </c>
      <c r="I390" s="85"/>
      <c r="K390" s="114"/>
    </row>
    <row r="391" spans="1:11" s="428" customFormat="1" ht="12.75" customHeight="1" x14ac:dyDescent="0.25">
      <c r="A391" s="74"/>
      <c r="B391" s="73">
        <v>85230</v>
      </c>
      <c r="C391" s="90"/>
      <c r="D391" s="99" t="s">
        <v>173</v>
      </c>
      <c r="E391" s="136"/>
      <c r="F391" s="95">
        <f>SUM(F392)</f>
        <v>745000</v>
      </c>
      <c r="G391" s="95">
        <f>SUM(G392)</f>
        <v>745000</v>
      </c>
      <c r="H391" s="84">
        <v>5569529</v>
      </c>
      <c r="I391" s="85"/>
      <c r="K391" s="114"/>
    </row>
    <row r="392" spans="1:11" s="428" customFormat="1" ht="12.75" customHeight="1" x14ac:dyDescent="0.25">
      <c r="A392" s="74"/>
      <c r="B392" s="54"/>
      <c r="C392" s="90"/>
      <c r="D392" s="360" t="s">
        <v>53</v>
      </c>
      <c r="E392" s="430"/>
      <c r="F392" s="146">
        <f>SUM(F393:F394)</f>
        <v>745000</v>
      </c>
      <c r="G392" s="146">
        <f>SUM(G393:G394)</f>
        <v>745000</v>
      </c>
      <c r="H392" s="436">
        <v>5567833</v>
      </c>
      <c r="I392" s="85"/>
      <c r="K392" s="114"/>
    </row>
    <row r="393" spans="1:11" s="428" customFormat="1" ht="12.75" customHeight="1" x14ac:dyDescent="0.25">
      <c r="A393" s="74"/>
      <c r="B393" s="54"/>
      <c r="C393" s="48">
        <v>3110</v>
      </c>
      <c r="D393" s="49" t="s">
        <v>52</v>
      </c>
      <c r="E393" s="57"/>
      <c r="F393" s="47">
        <v>745000</v>
      </c>
      <c r="G393" s="53" t="s">
        <v>10</v>
      </c>
      <c r="H393" s="54">
        <v>3745000</v>
      </c>
      <c r="I393" s="85"/>
      <c r="K393" s="114"/>
    </row>
    <row r="394" spans="1:11" s="428" customFormat="1" ht="12.75" customHeight="1" x14ac:dyDescent="0.25">
      <c r="A394" s="74"/>
      <c r="B394" s="54"/>
      <c r="C394" s="48">
        <v>4300</v>
      </c>
      <c r="D394" s="49" t="s">
        <v>14</v>
      </c>
      <c r="E394" s="57"/>
      <c r="F394" s="53" t="s">
        <v>10</v>
      </c>
      <c r="G394" s="47">
        <v>745000</v>
      </c>
      <c r="H394" s="54">
        <v>1822833</v>
      </c>
      <c r="I394" s="85"/>
      <c r="K394" s="114"/>
    </row>
    <row r="395" spans="1:11" s="428" customFormat="1" ht="12.75" customHeight="1" x14ac:dyDescent="0.25">
      <c r="A395" s="40"/>
      <c r="B395" s="73">
        <v>85295</v>
      </c>
      <c r="C395" s="108"/>
      <c r="D395" s="99" t="s">
        <v>27</v>
      </c>
      <c r="E395" s="454"/>
      <c r="F395" s="84">
        <f>SUM(F400,F409,F420,F428,F440)</f>
        <v>670126</v>
      </c>
      <c r="G395" s="84">
        <f>SUM(G400,G409,G420,G428,G440)</f>
        <v>90177</v>
      </c>
      <c r="H395" s="84">
        <v>4898900</v>
      </c>
      <c r="I395" s="85"/>
      <c r="K395" s="114"/>
    </row>
    <row r="396" spans="1:11" s="428" customFormat="1" ht="12.75" customHeight="1" x14ac:dyDescent="0.25">
      <c r="A396" s="18"/>
      <c r="B396" s="43"/>
      <c r="C396" s="48"/>
      <c r="D396" s="49" t="s">
        <v>245</v>
      </c>
      <c r="E396" s="107"/>
      <c r="F396" s="53"/>
      <c r="G396" s="47"/>
      <c r="H396" s="47"/>
      <c r="I396" s="85"/>
      <c r="K396" s="114"/>
    </row>
    <row r="397" spans="1:11" s="428" customFormat="1" ht="12.75" customHeight="1" x14ac:dyDescent="0.25">
      <c r="A397" s="18"/>
      <c r="B397" s="43"/>
      <c r="C397" s="29"/>
      <c r="D397" s="455" t="s">
        <v>246</v>
      </c>
      <c r="E397" s="77"/>
      <c r="F397" s="53"/>
      <c r="G397" s="47"/>
      <c r="H397" s="47"/>
      <c r="I397" s="85"/>
      <c r="K397" s="114"/>
    </row>
    <row r="398" spans="1:11" s="428" customFormat="1" ht="12.75" customHeight="1" x14ac:dyDescent="0.25">
      <c r="A398" s="18"/>
      <c r="B398" s="43"/>
      <c r="C398" s="29"/>
      <c r="D398" s="455" t="s">
        <v>247</v>
      </c>
      <c r="E398" s="77"/>
      <c r="F398" s="53"/>
      <c r="G398" s="47"/>
      <c r="H398" s="47"/>
      <c r="I398" s="85"/>
      <c r="K398" s="114"/>
    </row>
    <row r="399" spans="1:11" s="428" customFormat="1" ht="12.75" customHeight="1" x14ac:dyDescent="0.25">
      <c r="A399" s="18"/>
      <c r="B399" s="43"/>
      <c r="C399" s="29"/>
      <c r="D399" s="455" t="s">
        <v>248</v>
      </c>
      <c r="E399" s="77"/>
      <c r="F399" s="53"/>
      <c r="G399" s="47"/>
      <c r="H399" s="47"/>
      <c r="I399" s="85"/>
      <c r="K399" s="114"/>
    </row>
    <row r="400" spans="1:11" s="428" customFormat="1" ht="12.75" customHeight="1" x14ac:dyDescent="0.25">
      <c r="A400" s="18"/>
      <c r="B400" s="43"/>
      <c r="C400" s="74"/>
      <c r="D400" s="449" t="s">
        <v>249</v>
      </c>
      <c r="E400" s="430"/>
      <c r="F400" s="434">
        <f>SUM(F401:F404)</f>
        <v>90177</v>
      </c>
      <c r="G400" s="434">
        <f>SUM(G401:G404)</f>
        <v>54720</v>
      </c>
      <c r="H400" s="435">
        <v>90177</v>
      </c>
      <c r="I400" s="85"/>
      <c r="K400" s="114"/>
    </row>
    <row r="401" spans="1:11" s="428" customFormat="1" ht="12.75" customHeight="1" x14ac:dyDescent="0.25">
      <c r="A401" s="18"/>
      <c r="B401" s="43"/>
      <c r="C401" s="90">
        <v>4217</v>
      </c>
      <c r="D401" s="67" t="s">
        <v>13</v>
      </c>
      <c r="E401" s="77"/>
      <c r="F401" s="38" t="s">
        <v>10</v>
      </c>
      <c r="G401" s="46">
        <v>48960</v>
      </c>
      <c r="H401" s="38" t="s">
        <v>10</v>
      </c>
      <c r="I401" s="85"/>
      <c r="K401" s="114"/>
    </row>
    <row r="402" spans="1:11" s="428" customFormat="1" ht="12.75" customHeight="1" x14ac:dyDescent="0.25">
      <c r="A402" s="18"/>
      <c r="B402" s="43"/>
      <c r="C402" s="90">
        <v>4219</v>
      </c>
      <c r="D402" s="67" t="s">
        <v>13</v>
      </c>
      <c r="E402" s="123"/>
      <c r="F402" s="38" t="s">
        <v>10</v>
      </c>
      <c r="G402" s="46">
        <v>5760</v>
      </c>
      <c r="H402" s="38" t="s">
        <v>10</v>
      </c>
      <c r="I402" s="85"/>
      <c r="K402" s="114"/>
    </row>
    <row r="403" spans="1:11" s="428" customFormat="1" ht="12.75" customHeight="1" x14ac:dyDescent="0.25">
      <c r="A403" s="18"/>
      <c r="B403" s="43"/>
      <c r="C403" s="43">
        <v>4307</v>
      </c>
      <c r="D403" s="49" t="s">
        <v>14</v>
      </c>
      <c r="E403" s="123"/>
      <c r="F403" s="28">
        <v>80687</v>
      </c>
      <c r="G403" s="38" t="s">
        <v>10</v>
      </c>
      <c r="H403" s="46">
        <v>80687</v>
      </c>
      <c r="I403" s="85"/>
      <c r="K403" s="114"/>
    </row>
    <row r="404" spans="1:11" s="428" customFormat="1" ht="12.75" customHeight="1" x14ac:dyDescent="0.25">
      <c r="A404" s="18"/>
      <c r="B404" s="43"/>
      <c r="C404" s="43">
        <v>4309</v>
      </c>
      <c r="D404" s="49" t="s">
        <v>14</v>
      </c>
      <c r="E404" s="123"/>
      <c r="F404" s="28">
        <v>9490</v>
      </c>
      <c r="G404" s="38" t="s">
        <v>10</v>
      </c>
      <c r="H404" s="46">
        <v>9490</v>
      </c>
      <c r="I404" s="85"/>
      <c r="K404" s="114"/>
    </row>
    <row r="405" spans="1:11" s="428" customFormat="1" ht="12.75" customHeight="1" x14ac:dyDescent="0.25">
      <c r="A405" s="18"/>
      <c r="B405" s="43"/>
      <c r="C405" s="48"/>
      <c r="D405" s="49" t="s">
        <v>219</v>
      </c>
      <c r="E405" s="107"/>
      <c r="F405" s="53"/>
      <c r="G405" s="47"/>
      <c r="H405" s="47"/>
      <c r="I405" s="85"/>
      <c r="K405" s="114"/>
    </row>
    <row r="406" spans="1:11" s="428" customFormat="1" ht="12.75" customHeight="1" x14ac:dyDescent="0.25">
      <c r="A406" s="18"/>
      <c r="B406" s="43"/>
      <c r="C406" s="29"/>
      <c r="D406" s="455" t="s">
        <v>246</v>
      </c>
      <c r="E406" s="77"/>
      <c r="F406" s="46"/>
      <c r="G406" s="38"/>
      <c r="H406" s="28"/>
      <c r="I406" s="85"/>
      <c r="K406" s="114"/>
    </row>
    <row r="407" spans="1:11" s="428" customFormat="1" ht="12.75" customHeight="1" x14ac:dyDescent="0.25">
      <c r="A407" s="18"/>
      <c r="B407" s="43"/>
      <c r="C407" s="29"/>
      <c r="D407" s="455" t="s">
        <v>247</v>
      </c>
      <c r="E407" s="77"/>
      <c r="F407" s="46"/>
      <c r="G407" s="38"/>
      <c r="H407" s="28"/>
      <c r="I407" s="85"/>
      <c r="K407" s="114"/>
    </row>
    <row r="408" spans="1:11" s="428" customFormat="1" ht="12.75" customHeight="1" x14ac:dyDescent="0.25">
      <c r="A408" s="18"/>
      <c r="B408" s="43"/>
      <c r="C408" s="29"/>
      <c r="D408" s="455" t="s">
        <v>248</v>
      </c>
      <c r="E408" s="77"/>
      <c r="F408" s="46"/>
      <c r="G408" s="38"/>
      <c r="H408" s="28"/>
      <c r="I408" s="85"/>
      <c r="K408" s="114"/>
    </row>
    <row r="409" spans="1:11" s="428" customFormat="1" ht="12.75" customHeight="1" x14ac:dyDescent="0.25">
      <c r="A409" s="18"/>
      <c r="B409" s="43"/>
      <c r="C409" s="74"/>
      <c r="D409" s="449" t="s">
        <v>249</v>
      </c>
      <c r="E409" s="430"/>
      <c r="F409" s="433" t="s">
        <v>10</v>
      </c>
      <c r="G409" s="434">
        <f>SUM(G410:G415)</f>
        <v>8360</v>
      </c>
      <c r="H409" s="435">
        <v>96640</v>
      </c>
      <c r="I409" s="85"/>
      <c r="K409" s="114"/>
    </row>
    <row r="410" spans="1:11" s="428" customFormat="1" ht="12.75" customHeight="1" x14ac:dyDescent="0.25">
      <c r="A410" s="18"/>
      <c r="B410" s="43"/>
      <c r="C410" s="48">
        <v>4017</v>
      </c>
      <c r="D410" s="49" t="s">
        <v>45</v>
      </c>
      <c r="E410" s="77"/>
      <c r="F410" s="38" t="s">
        <v>10</v>
      </c>
      <c r="G410" s="28">
        <v>6019</v>
      </c>
      <c r="H410" s="28">
        <v>72329</v>
      </c>
      <c r="I410" s="85"/>
      <c r="K410" s="114"/>
    </row>
    <row r="411" spans="1:11" s="428" customFormat="1" ht="12.75" customHeight="1" x14ac:dyDescent="0.25">
      <c r="A411" s="18"/>
      <c r="B411" s="43"/>
      <c r="C411" s="48">
        <v>4019</v>
      </c>
      <c r="D411" s="49" t="s">
        <v>45</v>
      </c>
      <c r="E411" s="77"/>
      <c r="F411" s="38" t="s">
        <v>10</v>
      </c>
      <c r="G411" s="28">
        <v>707</v>
      </c>
      <c r="H411" s="28">
        <v>8510</v>
      </c>
      <c r="I411" s="85"/>
      <c r="K411" s="114"/>
    </row>
    <row r="412" spans="1:11" s="428" customFormat="1" ht="12.75" customHeight="1" x14ac:dyDescent="0.25">
      <c r="A412" s="18"/>
      <c r="B412" s="43"/>
      <c r="C412" s="48">
        <v>4117</v>
      </c>
      <c r="D412" s="49" t="s">
        <v>244</v>
      </c>
      <c r="E412" s="77"/>
      <c r="F412" s="38" t="s">
        <v>10</v>
      </c>
      <c r="G412" s="28">
        <v>1051</v>
      </c>
      <c r="H412" s="28">
        <v>12629</v>
      </c>
      <c r="I412" s="85"/>
      <c r="K412" s="114"/>
    </row>
    <row r="413" spans="1:11" s="428" customFormat="1" ht="12.75" customHeight="1" x14ac:dyDescent="0.25">
      <c r="A413" s="18"/>
      <c r="B413" s="43"/>
      <c r="C413" s="48">
        <v>4119</v>
      </c>
      <c r="D413" s="49" t="s">
        <v>244</v>
      </c>
      <c r="E413" s="77"/>
      <c r="F413" s="38" t="s">
        <v>10</v>
      </c>
      <c r="G413" s="28">
        <v>123</v>
      </c>
      <c r="H413" s="28">
        <v>1486</v>
      </c>
      <c r="I413" s="85"/>
      <c r="K413" s="114"/>
    </row>
    <row r="414" spans="1:11" s="428" customFormat="1" ht="12.75" customHeight="1" x14ac:dyDescent="0.25">
      <c r="A414" s="18"/>
      <c r="B414" s="43"/>
      <c r="C414" s="48">
        <v>4127</v>
      </c>
      <c r="D414" s="49" t="s">
        <v>155</v>
      </c>
      <c r="E414" s="77"/>
      <c r="F414" s="38" t="s">
        <v>10</v>
      </c>
      <c r="G414" s="28">
        <v>412</v>
      </c>
      <c r="H414" s="28">
        <v>1508</v>
      </c>
      <c r="I414" s="85"/>
      <c r="K414" s="114"/>
    </row>
    <row r="415" spans="1:11" s="428" customFormat="1" ht="12.75" customHeight="1" x14ac:dyDescent="0.25">
      <c r="A415" s="18"/>
      <c r="B415" s="43"/>
      <c r="C415" s="48">
        <v>4129</v>
      </c>
      <c r="D415" s="49" t="s">
        <v>155</v>
      </c>
      <c r="E415" s="123"/>
      <c r="F415" s="38" t="s">
        <v>10</v>
      </c>
      <c r="G415" s="28">
        <v>48</v>
      </c>
      <c r="H415" s="28">
        <v>178</v>
      </c>
      <c r="I415" s="85"/>
      <c r="K415" s="114"/>
    </row>
    <row r="416" spans="1:11" s="428" customFormat="1" ht="12.75" customHeight="1" x14ac:dyDescent="0.25">
      <c r="A416" s="18"/>
      <c r="B416" s="43"/>
      <c r="C416" s="48"/>
      <c r="D416" s="49" t="s">
        <v>201</v>
      </c>
      <c r="E416" s="107"/>
      <c r="F416" s="53"/>
      <c r="G416" s="47"/>
      <c r="H416" s="47"/>
      <c r="I416" s="85"/>
      <c r="K416" s="114"/>
    </row>
    <row r="417" spans="1:11" s="428" customFormat="1" ht="12.75" customHeight="1" x14ac:dyDescent="0.25">
      <c r="A417" s="18"/>
      <c r="B417" s="43"/>
      <c r="C417" s="29"/>
      <c r="D417" s="455" t="s">
        <v>246</v>
      </c>
      <c r="E417" s="77"/>
      <c r="F417" s="46"/>
      <c r="G417" s="38"/>
      <c r="H417" s="28"/>
      <c r="I417" s="85"/>
      <c r="K417" s="114"/>
    </row>
    <row r="418" spans="1:11" s="428" customFormat="1" ht="12.75" customHeight="1" x14ac:dyDescent="0.25">
      <c r="A418" s="18"/>
      <c r="B418" s="43"/>
      <c r="C418" s="29"/>
      <c r="D418" s="455" t="s">
        <v>247</v>
      </c>
      <c r="E418" s="77"/>
      <c r="F418" s="46"/>
      <c r="G418" s="38"/>
      <c r="H418" s="28"/>
      <c r="I418" s="85"/>
      <c r="K418" s="114"/>
    </row>
    <row r="419" spans="1:11" s="428" customFormat="1" ht="12.75" customHeight="1" x14ac:dyDescent="0.25">
      <c r="A419" s="18"/>
      <c r="B419" s="43"/>
      <c r="C419" s="29"/>
      <c r="D419" s="455" t="s">
        <v>248</v>
      </c>
      <c r="E419" s="77"/>
      <c r="F419" s="46"/>
      <c r="G419" s="38"/>
      <c r="H419" s="28"/>
      <c r="I419" s="85"/>
      <c r="K419" s="114"/>
    </row>
    <row r="420" spans="1:11" s="428" customFormat="1" ht="12.75" customHeight="1" x14ac:dyDescent="0.25">
      <c r="A420" s="18"/>
      <c r="B420" s="43"/>
      <c r="C420" s="74"/>
      <c r="D420" s="449" t="s">
        <v>249</v>
      </c>
      <c r="E420" s="430"/>
      <c r="F420" s="433" t="s">
        <v>10</v>
      </c>
      <c r="G420" s="434">
        <f>SUM(G421:G426)</f>
        <v>27097</v>
      </c>
      <c r="H420" s="435">
        <v>83903</v>
      </c>
      <c r="I420" s="85"/>
      <c r="K420" s="114"/>
    </row>
    <row r="421" spans="1:11" s="428" customFormat="1" ht="12.75" customHeight="1" x14ac:dyDescent="0.25">
      <c r="A421" s="18"/>
      <c r="B421" s="43"/>
      <c r="C421" s="48">
        <v>4017</v>
      </c>
      <c r="D421" s="49" t="s">
        <v>45</v>
      </c>
      <c r="E421" s="77"/>
      <c r="F421" s="38" t="s">
        <v>10</v>
      </c>
      <c r="G421" s="28">
        <v>19867</v>
      </c>
      <c r="H421" s="28">
        <v>62959</v>
      </c>
      <c r="I421" s="85"/>
      <c r="K421" s="114"/>
    </row>
    <row r="422" spans="1:11" s="428" customFormat="1" ht="12.75" customHeight="1" x14ac:dyDescent="0.25">
      <c r="A422" s="18"/>
      <c r="B422" s="43"/>
      <c r="C422" s="48">
        <v>4019</v>
      </c>
      <c r="D422" s="49" t="s">
        <v>45</v>
      </c>
      <c r="E422" s="77"/>
      <c r="F422" s="38" t="s">
        <v>10</v>
      </c>
      <c r="G422" s="28">
        <v>2337</v>
      </c>
      <c r="H422" s="28">
        <v>7407</v>
      </c>
      <c r="I422" s="85"/>
      <c r="K422" s="114"/>
    </row>
    <row r="423" spans="1:11" s="428" customFormat="1" ht="12.75" customHeight="1" x14ac:dyDescent="0.25">
      <c r="A423" s="18"/>
      <c r="B423" s="43"/>
      <c r="C423" s="48">
        <v>4117</v>
      </c>
      <c r="D423" s="49" t="s">
        <v>244</v>
      </c>
      <c r="E423" s="77"/>
      <c r="F423" s="38" t="s">
        <v>10</v>
      </c>
      <c r="G423" s="28">
        <v>3467</v>
      </c>
      <c r="H423" s="28">
        <v>10993</v>
      </c>
      <c r="I423" s="85"/>
      <c r="K423" s="114"/>
    </row>
    <row r="424" spans="1:11" s="428" customFormat="1" ht="12.75" customHeight="1" x14ac:dyDescent="0.25">
      <c r="A424" s="18"/>
      <c r="B424" s="43"/>
      <c r="C424" s="48">
        <v>4119</v>
      </c>
      <c r="D424" s="49" t="s">
        <v>244</v>
      </c>
      <c r="E424" s="77"/>
      <c r="F424" s="38" t="s">
        <v>10</v>
      </c>
      <c r="G424" s="28">
        <v>408</v>
      </c>
      <c r="H424" s="28">
        <v>1294</v>
      </c>
      <c r="I424" s="85"/>
      <c r="K424" s="114"/>
    </row>
    <row r="425" spans="1:11" s="428" customFormat="1" ht="12.75" customHeight="1" x14ac:dyDescent="0.25">
      <c r="A425" s="18"/>
      <c r="B425" s="43"/>
      <c r="C425" s="48">
        <v>4127</v>
      </c>
      <c r="D425" s="49" t="s">
        <v>155</v>
      </c>
      <c r="E425" s="77"/>
      <c r="F425" s="38" t="s">
        <v>10</v>
      </c>
      <c r="G425" s="28">
        <v>911</v>
      </c>
      <c r="H425" s="28">
        <v>1118</v>
      </c>
      <c r="I425" s="85"/>
      <c r="K425" s="114"/>
    </row>
    <row r="426" spans="1:11" s="428" customFormat="1" ht="12.75" customHeight="1" x14ac:dyDescent="0.25">
      <c r="A426" s="18"/>
      <c r="B426" s="43"/>
      <c r="C426" s="48">
        <v>4129</v>
      </c>
      <c r="D426" s="49" t="s">
        <v>155</v>
      </c>
      <c r="E426" s="123"/>
      <c r="F426" s="38" t="s">
        <v>10</v>
      </c>
      <c r="G426" s="28">
        <v>107</v>
      </c>
      <c r="H426" s="28">
        <v>132</v>
      </c>
      <c r="I426" s="85"/>
      <c r="K426" s="114"/>
    </row>
    <row r="427" spans="1:11" s="428" customFormat="1" ht="12.75" customHeight="1" x14ac:dyDescent="0.25">
      <c r="A427" s="40"/>
      <c r="B427" s="73"/>
      <c r="C427" s="74"/>
      <c r="D427" s="49" t="s">
        <v>201</v>
      </c>
      <c r="E427" s="71"/>
      <c r="F427" s="47"/>
      <c r="G427" s="47"/>
      <c r="H427" s="54"/>
      <c r="I427" s="85"/>
      <c r="K427" s="114"/>
    </row>
    <row r="428" spans="1:11" s="428" customFormat="1" ht="12.75" customHeight="1" x14ac:dyDescent="0.25">
      <c r="A428" s="40"/>
      <c r="B428" s="73"/>
      <c r="C428" s="74"/>
      <c r="D428" s="431" t="s">
        <v>216</v>
      </c>
      <c r="E428" s="443"/>
      <c r="F428" s="434">
        <f>SUM(F429:F438)</f>
        <v>308665</v>
      </c>
      <c r="G428" s="433" t="s">
        <v>10</v>
      </c>
      <c r="H428" s="435">
        <v>308665</v>
      </c>
      <c r="I428" s="85"/>
      <c r="K428" s="114"/>
    </row>
    <row r="429" spans="1:11" s="428" customFormat="1" ht="12.75" customHeight="1" x14ac:dyDescent="0.25">
      <c r="A429" s="74"/>
      <c r="B429" s="73"/>
      <c r="C429" s="48">
        <v>4017</v>
      </c>
      <c r="D429" s="49" t="s">
        <v>45</v>
      </c>
      <c r="E429" s="57"/>
      <c r="F429" s="47">
        <v>109304</v>
      </c>
      <c r="G429" s="53" t="s">
        <v>10</v>
      </c>
      <c r="H429" s="54">
        <v>109304</v>
      </c>
      <c r="I429" s="85"/>
      <c r="K429" s="114"/>
    </row>
    <row r="430" spans="1:11" s="428" customFormat="1" ht="12.75" customHeight="1" x14ac:dyDescent="0.25">
      <c r="A430" s="74"/>
      <c r="B430" s="73"/>
      <c r="C430" s="48">
        <v>4019</v>
      </c>
      <c r="D430" s="49" t="s">
        <v>45</v>
      </c>
      <c r="E430" s="57"/>
      <c r="F430" s="47">
        <v>20387</v>
      </c>
      <c r="G430" s="53" t="s">
        <v>10</v>
      </c>
      <c r="H430" s="54">
        <v>20387</v>
      </c>
      <c r="I430" s="85"/>
      <c r="K430" s="114"/>
    </row>
    <row r="431" spans="1:11" s="428" customFormat="1" ht="12.75" customHeight="1" x14ac:dyDescent="0.25">
      <c r="A431" s="74"/>
      <c r="B431" s="73"/>
      <c r="C431" s="48">
        <v>4117</v>
      </c>
      <c r="D431" s="49" t="s">
        <v>67</v>
      </c>
      <c r="E431" s="57"/>
      <c r="F431" s="47">
        <v>19084</v>
      </c>
      <c r="G431" s="53" t="s">
        <v>10</v>
      </c>
      <c r="H431" s="54">
        <v>19084</v>
      </c>
      <c r="I431" s="85"/>
      <c r="K431" s="114"/>
    </row>
    <row r="432" spans="1:11" s="428" customFormat="1" ht="12.75" customHeight="1" x14ac:dyDescent="0.25">
      <c r="A432" s="74"/>
      <c r="B432" s="73"/>
      <c r="C432" s="48">
        <v>4119</v>
      </c>
      <c r="D432" s="49" t="s">
        <v>67</v>
      </c>
      <c r="E432" s="57"/>
      <c r="F432" s="47">
        <v>3560</v>
      </c>
      <c r="G432" s="53" t="s">
        <v>10</v>
      </c>
      <c r="H432" s="54">
        <v>3560</v>
      </c>
      <c r="I432" s="85"/>
      <c r="K432" s="114"/>
    </row>
    <row r="433" spans="1:11" s="428" customFormat="1" ht="12.75" customHeight="1" x14ac:dyDescent="0.25">
      <c r="A433" s="74"/>
      <c r="B433" s="73"/>
      <c r="C433" s="48">
        <v>4127</v>
      </c>
      <c r="D433" s="49" t="s">
        <v>155</v>
      </c>
      <c r="E433" s="57"/>
      <c r="F433" s="47">
        <v>2678</v>
      </c>
      <c r="G433" s="53" t="s">
        <v>10</v>
      </c>
      <c r="H433" s="54">
        <v>2678</v>
      </c>
      <c r="I433" s="85"/>
      <c r="K433" s="114"/>
    </row>
    <row r="434" spans="1:11" s="428" customFormat="1" ht="12.75" customHeight="1" x14ac:dyDescent="0.25">
      <c r="A434" s="74"/>
      <c r="B434" s="73"/>
      <c r="C434" s="48">
        <v>4129</v>
      </c>
      <c r="D434" s="49" t="s">
        <v>155</v>
      </c>
      <c r="E434" s="57"/>
      <c r="F434" s="47">
        <v>499</v>
      </c>
      <c r="G434" s="53" t="s">
        <v>10</v>
      </c>
      <c r="H434" s="54">
        <v>499</v>
      </c>
      <c r="I434" s="85"/>
      <c r="K434" s="114"/>
    </row>
    <row r="435" spans="1:11" s="428" customFormat="1" ht="12.75" customHeight="1" x14ac:dyDescent="0.25">
      <c r="A435" s="74"/>
      <c r="B435" s="73"/>
      <c r="C435" s="29" t="s">
        <v>217</v>
      </c>
      <c r="D435" s="33" t="s">
        <v>86</v>
      </c>
      <c r="E435" s="57"/>
      <c r="F435" s="47"/>
      <c r="G435" s="53"/>
      <c r="H435" s="54"/>
      <c r="I435" s="85"/>
      <c r="K435" s="114"/>
    </row>
    <row r="436" spans="1:11" s="428" customFormat="1" ht="12.75" customHeight="1" x14ac:dyDescent="0.25">
      <c r="A436" s="74"/>
      <c r="B436" s="73"/>
      <c r="C436" s="29"/>
      <c r="D436" s="33" t="s">
        <v>87</v>
      </c>
      <c r="E436" s="57"/>
      <c r="F436" s="47">
        <v>129077</v>
      </c>
      <c r="G436" s="53" t="s">
        <v>10</v>
      </c>
      <c r="H436" s="54">
        <v>129077</v>
      </c>
      <c r="I436" s="85"/>
      <c r="K436" s="114"/>
    </row>
    <row r="437" spans="1:11" s="428" customFormat="1" ht="12.75" customHeight="1" x14ac:dyDescent="0.25">
      <c r="A437" s="74"/>
      <c r="B437" s="73"/>
      <c r="C437" s="29" t="s">
        <v>218</v>
      </c>
      <c r="D437" s="33" t="s">
        <v>86</v>
      </c>
      <c r="E437" s="57"/>
      <c r="F437" s="53"/>
      <c r="G437" s="53"/>
      <c r="H437" s="47"/>
      <c r="I437" s="85"/>
      <c r="K437" s="114"/>
    </row>
    <row r="438" spans="1:11" s="428" customFormat="1" ht="12.75" customHeight="1" x14ac:dyDescent="0.25">
      <c r="A438" s="169"/>
      <c r="B438" s="87"/>
      <c r="C438" s="170"/>
      <c r="D438" s="68" t="s">
        <v>87</v>
      </c>
      <c r="E438" s="94"/>
      <c r="F438" s="95">
        <v>24076</v>
      </c>
      <c r="G438" s="96" t="s">
        <v>10</v>
      </c>
      <c r="H438" s="95">
        <v>24076</v>
      </c>
      <c r="I438" s="85"/>
      <c r="K438" s="114"/>
    </row>
    <row r="439" spans="1:11" s="428" customFormat="1" ht="12.75" customHeight="1" x14ac:dyDescent="0.25">
      <c r="A439" s="40"/>
      <c r="B439" s="73"/>
      <c r="C439" s="113"/>
      <c r="D439" s="49" t="s">
        <v>219</v>
      </c>
      <c r="E439" s="70"/>
      <c r="F439" s="53"/>
      <c r="G439" s="54"/>
      <c r="H439" s="54"/>
      <c r="I439" s="85"/>
      <c r="K439" s="114"/>
    </row>
    <row r="440" spans="1:11" s="428" customFormat="1" ht="12.75" customHeight="1" x14ac:dyDescent="0.25">
      <c r="A440" s="40"/>
      <c r="B440" s="73"/>
      <c r="C440" s="29"/>
      <c r="D440" s="431" t="s">
        <v>216</v>
      </c>
      <c r="E440" s="443"/>
      <c r="F440" s="446">
        <f>SUM(F441:F450)</f>
        <v>271284</v>
      </c>
      <c r="G440" s="444" t="s">
        <v>10</v>
      </c>
      <c r="H440" s="439">
        <v>271284</v>
      </c>
      <c r="I440" s="85"/>
      <c r="K440" s="114"/>
    </row>
    <row r="441" spans="1:11" s="428" customFormat="1" ht="12.75" customHeight="1" x14ac:dyDescent="0.25">
      <c r="A441" s="40"/>
      <c r="B441" s="73"/>
      <c r="C441" s="48">
        <v>4017</v>
      </c>
      <c r="D441" s="49" t="s">
        <v>45</v>
      </c>
      <c r="E441" s="57"/>
      <c r="F441" s="47">
        <v>88299</v>
      </c>
      <c r="G441" s="53" t="s">
        <v>10</v>
      </c>
      <c r="H441" s="78">
        <v>88299</v>
      </c>
      <c r="I441" s="85"/>
      <c r="K441" s="114"/>
    </row>
    <row r="442" spans="1:11" s="428" customFormat="1" ht="12.75" customHeight="1" x14ac:dyDescent="0.25">
      <c r="A442" s="40"/>
      <c r="B442" s="73"/>
      <c r="C442" s="48">
        <v>4019</v>
      </c>
      <c r="D442" s="49" t="s">
        <v>45</v>
      </c>
      <c r="E442" s="57"/>
      <c r="F442" s="47">
        <v>16470</v>
      </c>
      <c r="G442" s="53" t="s">
        <v>10</v>
      </c>
      <c r="H442" s="78">
        <v>16470</v>
      </c>
      <c r="I442" s="85"/>
      <c r="K442" s="114"/>
    </row>
    <row r="443" spans="1:11" s="428" customFormat="1" ht="12.75" customHeight="1" x14ac:dyDescent="0.25">
      <c r="A443" s="40"/>
      <c r="B443" s="73"/>
      <c r="C443" s="48">
        <v>4117</v>
      </c>
      <c r="D443" s="49" t="s">
        <v>67</v>
      </c>
      <c r="E443" s="57"/>
      <c r="F443" s="47">
        <v>15417</v>
      </c>
      <c r="G443" s="53" t="s">
        <v>10</v>
      </c>
      <c r="H443" s="78">
        <v>15417</v>
      </c>
      <c r="I443" s="85"/>
      <c r="K443" s="114"/>
    </row>
    <row r="444" spans="1:11" s="428" customFormat="1" ht="12.75" customHeight="1" x14ac:dyDescent="0.25">
      <c r="A444" s="40"/>
      <c r="B444" s="73"/>
      <c r="C444" s="48">
        <v>4119</v>
      </c>
      <c r="D444" s="49" t="s">
        <v>67</v>
      </c>
      <c r="E444" s="57"/>
      <c r="F444" s="47">
        <v>2876</v>
      </c>
      <c r="G444" s="53" t="s">
        <v>10</v>
      </c>
      <c r="H444" s="78">
        <v>2876</v>
      </c>
      <c r="I444" s="85"/>
      <c r="K444" s="114"/>
    </row>
    <row r="445" spans="1:11" s="428" customFormat="1" ht="12.75" customHeight="1" x14ac:dyDescent="0.25">
      <c r="A445" s="40"/>
      <c r="B445" s="73"/>
      <c r="C445" s="48">
        <v>4127</v>
      </c>
      <c r="D445" s="49" t="s">
        <v>155</v>
      </c>
      <c r="E445" s="57"/>
      <c r="F445" s="47">
        <v>2163</v>
      </c>
      <c r="G445" s="53" t="s">
        <v>10</v>
      </c>
      <c r="H445" s="47">
        <v>2163</v>
      </c>
      <c r="I445" s="85"/>
      <c r="K445" s="114"/>
    </row>
    <row r="446" spans="1:11" s="428" customFormat="1" ht="12.75" customHeight="1" x14ac:dyDescent="0.25">
      <c r="A446" s="40"/>
      <c r="B446" s="73"/>
      <c r="C446" s="48">
        <v>4129</v>
      </c>
      <c r="D446" s="49" t="s">
        <v>155</v>
      </c>
      <c r="E446" s="57"/>
      <c r="F446" s="47">
        <v>403</v>
      </c>
      <c r="G446" s="53" t="s">
        <v>10</v>
      </c>
      <c r="H446" s="47">
        <v>403</v>
      </c>
      <c r="I446" s="85"/>
      <c r="K446" s="114"/>
    </row>
    <row r="447" spans="1:11" s="428" customFormat="1" ht="12.75" customHeight="1" x14ac:dyDescent="0.25">
      <c r="A447" s="40"/>
      <c r="B447" s="73"/>
      <c r="C447" s="29" t="s">
        <v>217</v>
      </c>
      <c r="D447" s="33" t="s">
        <v>86</v>
      </c>
      <c r="E447" s="57"/>
      <c r="F447" s="47"/>
      <c r="G447" s="53"/>
      <c r="H447" s="47"/>
      <c r="I447" s="85"/>
      <c r="K447" s="114"/>
    </row>
    <row r="448" spans="1:11" s="428" customFormat="1" ht="12.75" customHeight="1" x14ac:dyDescent="0.25">
      <c r="A448" s="40"/>
      <c r="B448" s="73"/>
      <c r="C448" s="29"/>
      <c r="D448" s="33" t="s">
        <v>87</v>
      </c>
      <c r="E448" s="57"/>
      <c r="F448" s="47">
        <v>122759</v>
      </c>
      <c r="G448" s="53" t="s">
        <v>10</v>
      </c>
      <c r="H448" s="47">
        <v>122759</v>
      </c>
      <c r="I448" s="85"/>
      <c r="K448" s="114"/>
    </row>
    <row r="449" spans="1:11" s="428" customFormat="1" ht="12.75" customHeight="1" x14ac:dyDescent="0.25">
      <c r="A449" s="40"/>
      <c r="B449" s="73"/>
      <c r="C449" s="29" t="s">
        <v>218</v>
      </c>
      <c r="D449" s="33" t="s">
        <v>86</v>
      </c>
      <c r="E449" s="57"/>
      <c r="F449" s="47"/>
      <c r="G449" s="53"/>
      <c r="H449" s="47"/>
      <c r="I449" s="85"/>
      <c r="K449" s="114"/>
    </row>
    <row r="450" spans="1:11" s="428" customFormat="1" ht="12.75" customHeight="1" x14ac:dyDescent="0.25">
      <c r="A450" s="40"/>
      <c r="B450" s="73"/>
      <c r="C450" s="29"/>
      <c r="D450" s="33" t="s">
        <v>87</v>
      </c>
      <c r="E450" s="57"/>
      <c r="F450" s="47">
        <v>22897</v>
      </c>
      <c r="G450" s="53" t="s">
        <v>10</v>
      </c>
      <c r="H450" s="47">
        <v>22897</v>
      </c>
      <c r="I450" s="85"/>
      <c r="K450" s="114"/>
    </row>
    <row r="451" spans="1:11" s="428" customFormat="1" ht="12.75" customHeight="1" thickBot="1" x14ac:dyDescent="0.3">
      <c r="A451" s="39">
        <v>853</v>
      </c>
      <c r="B451" s="128"/>
      <c r="C451" s="134"/>
      <c r="D451" s="161" t="s">
        <v>121</v>
      </c>
      <c r="E451" s="141"/>
      <c r="F451" s="104">
        <f>SUM(F452,F458)</f>
        <v>17000</v>
      </c>
      <c r="G451" s="104">
        <f>SUM(G452,G458)</f>
        <v>17000</v>
      </c>
      <c r="H451" s="104">
        <v>7997569</v>
      </c>
      <c r="I451" s="85"/>
      <c r="K451" s="114"/>
    </row>
    <row r="452" spans="1:11" s="428" customFormat="1" ht="12.75" customHeight="1" thickTop="1" x14ac:dyDescent="0.25">
      <c r="A452" s="74"/>
      <c r="B452" s="43">
        <v>85321</v>
      </c>
      <c r="C452" s="74"/>
      <c r="D452" s="82" t="s">
        <v>130</v>
      </c>
      <c r="E452" s="142"/>
      <c r="F452" s="96" t="s">
        <v>10</v>
      </c>
      <c r="G452" s="95">
        <f>SUM(G453)</f>
        <v>7000</v>
      </c>
      <c r="H452" s="95">
        <v>448299</v>
      </c>
      <c r="I452" s="85"/>
      <c r="K452" s="114"/>
    </row>
    <row r="453" spans="1:11" s="428" customFormat="1" ht="12.75" customHeight="1" x14ac:dyDescent="0.25">
      <c r="A453" s="74"/>
      <c r="B453" s="73"/>
      <c r="C453" s="74"/>
      <c r="D453" s="456" t="s">
        <v>133</v>
      </c>
      <c r="E453" s="440"/>
      <c r="F453" s="145" t="s">
        <v>10</v>
      </c>
      <c r="G453" s="146">
        <f>SUM(G454:G457)</f>
        <v>7000</v>
      </c>
      <c r="H453" s="146">
        <v>369942</v>
      </c>
      <c r="I453" s="85"/>
      <c r="K453" s="114"/>
    </row>
    <row r="454" spans="1:11" s="428" customFormat="1" ht="12.75" customHeight="1" x14ac:dyDescent="0.25">
      <c r="A454" s="74"/>
      <c r="B454" s="73"/>
      <c r="C454" s="48">
        <v>4010</v>
      </c>
      <c r="D454" s="49" t="s">
        <v>45</v>
      </c>
      <c r="E454" s="57"/>
      <c r="F454" s="53" t="s">
        <v>10</v>
      </c>
      <c r="G454" s="47">
        <v>4000</v>
      </c>
      <c r="H454" s="47">
        <v>239043</v>
      </c>
      <c r="I454" s="85"/>
      <c r="K454" s="114"/>
    </row>
    <row r="455" spans="1:11" s="428" customFormat="1" ht="12.75" customHeight="1" x14ac:dyDescent="0.25">
      <c r="A455" s="74"/>
      <c r="B455" s="73"/>
      <c r="C455" s="48">
        <v>4040</v>
      </c>
      <c r="D455" s="49" t="s">
        <v>67</v>
      </c>
      <c r="E455" s="57"/>
      <c r="F455" s="53" t="s">
        <v>10</v>
      </c>
      <c r="G455" s="47">
        <v>2000</v>
      </c>
      <c r="H455" s="47">
        <v>11177</v>
      </c>
      <c r="I455" s="85"/>
      <c r="K455" s="114"/>
    </row>
    <row r="456" spans="1:11" s="428" customFormat="1" ht="12.75" customHeight="1" x14ac:dyDescent="0.25">
      <c r="A456" s="74"/>
      <c r="B456" s="73"/>
      <c r="C456" s="90">
        <v>4140</v>
      </c>
      <c r="D456" s="67" t="s">
        <v>65</v>
      </c>
      <c r="E456" s="57"/>
      <c r="F456" s="53"/>
      <c r="G456" s="47"/>
      <c r="H456" s="147"/>
      <c r="I456" s="85"/>
      <c r="K456" s="114"/>
    </row>
    <row r="457" spans="1:11" s="428" customFormat="1" ht="12.75" customHeight="1" x14ac:dyDescent="0.25">
      <c r="A457" s="74"/>
      <c r="B457" s="73"/>
      <c r="C457" s="48"/>
      <c r="D457" s="49" t="s">
        <v>66</v>
      </c>
      <c r="E457" s="57"/>
      <c r="F457" s="53" t="s">
        <v>10</v>
      </c>
      <c r="G457" s="47">
        <v>1000</v>
      </c>
      <c r="H457" s="47">
        <v>3060</v>
      </c>
      <c r="I457" s="85"/>
      <c r="K457" s="114"/>
    </row>
    <row r="458" spans="1:11" s="428" customFormat="1" ht="12.75" customHeight="1" x14ac:dyDescent="0.25">
      <c r="A458" s="74"/>
      <c r="B458" s="43">
        <v>85395</v>
      </c>
      <c r="C458" s="48"/>
      <c r="D458" s="50" t="s">
        <v>27</v>
      </c>
      <c r="E458" s="94"/>
      <c r="F458" s="95">
        <f>SUM(F459)</f>
        <v>17000</v>
      </c>
      <c r="G458" s="95">
        <f>SUM(G459)</f>
        <v>10000</v>
      </c>
      <c r="H458" s="95">
        <v>4330512</v>
      </c>
      <c r="I458" s="85"/>
      <c r="K458" s="114"/>
    </row>
    <row r="459" spans="1:11" s="428" customFormat="1" ht="12.75" customHeight="1" x14ac:dyDescent="0.25">
      <c r="A459" s="74"/>
      <c r="B459" s="73"/>
      <c r="C459" s="90"/>
      <c r="D459" s="437" t="s">
        <v>227</v>
      </c>
      <c r="E459" s="440"/>
      <c r="F459" s="146">
        <f>SUM(F460:F464)</f>
        <v>17000</v>
      </c>
      <c r="G459" s="146">
        <f>SUM(G460:G464)</f>
        <v>10000</v>
      </c>
      <c r="H459" s="146">
        <v>3225100</v>
      </c>
      <c r="I459" s="85"/>
      <c r="K459" s="114"/>
    </row>
    <row r="460" spans="1:11" s="428" customFormat="1" ht="12.75" customHeight="1" x14ac:dyDescent="0.25">
      <c r="A460" s="74"/>
      <c r="B460" s="73"/>
      <c r="C460" s="48">
        <v>4040</v>
      </c>
      <c r="D460" s="49" t="s">
        <v>46</v>
      </c>
      <c r="E460" s="57"/>
      <c r="F460" s="53" t="s">
        <v>10</v>
      </c>
      <c r="G460" s="47">
        <v>3500</v>
      </c>
      <c r="H460" s="47">
        <v>111500</v>
      </c>
      <c r="I460" s="85"/>
      <c r="K460" s="114"/>
    </row>
    <row r="461" spans="1:11" s="428" customFormat="1" ht="12.75" customHeight="1" x14ac:dyDescent="0.25">
      <c r="A461" s="74"/>
      <c r="B461" s="73"/>
      <c r="C461" s="48">
        <v>4260</v>
      </c>
      <c r="D461" s="49" t="s">
        <v>37</v>
      </c>
      <c r="E461" s="57"/>
      <c r="F461" s="53" t="s">
        <v>10</v>
      </c>
      <c r="G461" s="47">
        <v>6500</v>
      </c>
      <c r="H461" s="47">
        <v>133500</v>
      </c>
      <c r="I461" s="85"/>
      <c r="K461" s="114"/>
    </row>
    <row r="462" spans="1:11" s="428" customFormat="1" ht="12.75" customHeight="1" x14ac:dyDescent="0.25">
      <c r="A462" s="74"/>
      <c r="B462" s="73"/>
      <c r="C462" s="48">
        <v>4270</v>
      </c>
      <c r="D462" s="49" t="s">
        <v>43</v>
      </c>
      <c r="E462" s="57"/>
      <c r="F462" s="47">
        <v>15000</v>
      </c>
      <c r="G462" s="53" t="s">
        <v>10</v>
      </c>
      <c r="H462" s="47">
        <v>38000</v>
      </c>
      <c r="I462" s="85"/>
      <c r="K462" s="114"/>
    </row>
    <row r="463" spans="1:11" s="428" customFormat="1" ht="12.75" customHeight="1" x14ac:dyDescent="0.25">
      <c r="A463" s="74"/>
      <c r="B463" s="73"/>
      <c r="C463" s="48">
        <v>4360</v>
      </c>
      <c r="D463" s="49" t="s">
        <v>38</v>
      </c>
      <c r="E463" s="57"/>
      <c r="F463" s="47">
        <v>500</v>
      </c>
      <c r="G463" s="53" t="s">
        <v>10</v>
      </c>
      <c r="H463" s="47">
        <v>4000</v>
      </c>
      <c r="I463" s="85"/>
      <c r="K463" s="114"/>
    </row>
    <row r="464" spans="1:11" s="428" customFormat="1" ht="12.75" customHeight="1" x14ac:dyDescent="0.25">
      <c r="A464" s="74"/>
      <c r="B464" s="73"/>
      <c r="C464" s="48">
        <v>4430</v>
      </c>
      <c r="D464" s="49" t="s">
        <v>51</v>
      </c>
      <c r="E464" s="57"/>
      <c r="F464" s="47">
        <v>1500</v>
      </c>
      <c r="G464" s="53" t="s">
        <v>10</v>
      </c>
      <c r="H464" s="47">
        <v>10500</v>
      </c>
      <c r="I464" s="85"/>
      <c r="K464" s="114"/>
    </row>
    <row r="465" spans="1:11" s="428" customFormat="1" ht="12.75" customHeight="1" thickBot="1" x14ac:dyDescent="0.3">
      <c r="A465" s="39">
        <v>854</v>
      </c>
      <c r="B465" s="39"/>
      <c r="C465" s="40"/>
      <c r="D465" s="41" t="s">
        <v>59</v>
      </c>
      <c r="E465" s="42"/>
      <c r="F465" s="37">
        <f>SUM(F466,F473,F479,F487,F493,F496)</f>
        <v>40112</v>
      </c>
      <c r="G465" s="37">
        <f>SUM(G466,G473,G479,G487,G493,G496)</f>
        <v>45262</v>
      </c>
      <c r="H465" s="37">
        <v>20416033</v>
      </c>
      <c r="I465" s="85"/>
      <c r="K465" s="114"/>
    </row>
    <row r="466" spans="1:11" s="428" customFormat="1" ht="12.75" customHeight="1" thickTop="1" x14ac:dyDescent="0.25">
      <c r="A466" s="39"/>
      <c r="B466" s="43">
        <v>85401</v>
      </c>
      <c r="C466" s="48"/>
      <c r="D466" s="68" t="s">
        <v>152</v>
      </c>
      <c r="E466" s="94"/>
      <c r="F466" s="44">
        <f>SUM(F467)</f>
        <v>30400</v>
      </c>
      <c r="G466" s="44">
        <f>SUM(G467)</f>
        <v>18195</v>
      </c>
      <c r="H466" s="45">
        <v>4917413</v>
      </c>
      <c r="I466" s="85"/>
      <c r="K466" s="114"/>
    </row>
    <row r="467" spans="1:11" s="428" customFormat="1" ht="12.75" customHeight="1" x14ac:dyDescent="0.25">
      <c r="A467" s="39"/>
      <c r="B467" s="43"/>
      <c r="C467" s="29"/>
      <c r="D467" s="360" t="s">
        <v>23</v>
      </c>
      <c r="E467" s="164"/>
      <c r="F467" s="446">
        <f>SUM(F468:F472)</f>
        <v>30400</v>
      </c>
      <c r="G467" s="446">
        <f>SUM(G468:G472)</f>
        <v>18195</v>
      </c>
      <c r="H467" s="439">
        <v>4917413</v>
      </c>
      <c r="I467" s="85"/>
      <c r="K467" s="114"/>
    </row>
    <row r="468" spans="1:11" s="428" customFormat="1" ht="12.75" customHeight="1" x14ac:dyDescent="0.25">
      <c r="A468" s="39"/>
      <c r="B468" s="43"/>
      <c r="C468" s="48">
        <v>4010</v>
      </c>
      <c r="D468" s="49" t="s">
        <v>45</v>
      </c>
      <c r="E468" s="123"/>
      <c r="F468" s="47">
        <v>30000</v>
      </c>
      <c r="G468" s="53" t="s">
        <v>10</v>
      </c>
      <c r="H468" s="54">
        <v>3606168</v>
      </c>
      <c r="I468" s="85"/>
      <c r="K468" s="114"/>
    </row>
    <row r="469" spans="1:11" s="428" customFormat="1" ht="12.75" customHeight="1" x14ac:dyDescent="0.25">
      <c r="A469" s="39"/>
      <c r="B469" s="43"/>
      <c r="C469" s="48">
        <v>4040</v>
      </c>
      <c r="D469" s="49" t="s">
        <v>46</v>
      </c>
      <c r="E469" s="123"/>
      <c r="F469" s="53" t="s">
        <v>10</v>
      </c>
      <c r="G469" s="47">
        <v>14195</v>
      </c>
      <c r="H469" s="54">
        <v>276884</v>
      </c>
      <c r="I469" s="85"/>
      <c r="K469" s="114"/>
    </row>
    <row r="470" spans="1:11" s="428" customFormat="1" ht="12.75" customHeight="1" x14ac:dyDescent="0.25">
      <c r="A470" s="39"/>
      <c r="B470" s="43"/>
      <c r="C470" s="48">
        <v>4110</v>
      </c>
      <c r="D470" s="49" t="s">
        <v>67</v>
      </c>
      <c r="E470" s="123"/>
      <c r="F470" s="47">
        <v>400</v>
      </c>
      <c r="G470" s="53" t="s">
        <v>10</v>
      </c>
      <c r="H470" s="54">
        <v>687661</v>
      </c>
      <c r="I470" s="85"/>
      <c r="K470" s="114"/>
    </row>
    <row r="471" spans="1:11" s="428" customFormat="1" ht="12.75" customHeight="1" x14ac:dyDescent="0.25">
      <c r="A471" s="39"/>
      <c r="B471" s="43"/>
      <c r="C471" s="48">
        <v>4240</v>
      </c>
      <c r="D471" s="49" t="s">
        <v>24</v>
      </c>
      <c r="E471" s="123"/>
      <c r="F471" s="53" t="s">
        <v>10</v>
      </c>
      <c r="G471" s="47">
        <v>2000</v>
      </c>
      <c r="H471" s="54">
        <v>8691</v>
      </c>
      <c r="I471" s="85"/>
      <c r="K471" s="114"/>
    </row>
    <row r="472" spans="1:11" s="428" customFormat="1" ht="12.75" customHeight="1" x14ac:dyDescent="0.25">
      <c r="A472" s="39"/>
      <c r="B472" s="43"/>
      <c r="C472" s="48">
        <v>4270</v>
      </c>
      <c r="D472" s="49" t="s">
        <v>43</v>
      </c>
      <c r="E472" s="123"/>
      <c r="F472" s="53" t="s">
        <v>10</v>
      </c>
      <c r="G472" s="47">
        <v>2000</v>
      </c>
      <c r="H472" s="54">
        <v>5000</v>
      </c>
      <c r="I472" s="60"/>
      <c r="K472" s="114"/>
    </row>
    <row r="473" spans="1:11" s="428" customFormat="1" ht="12.75" customHeight="1" x14ac:dyDescent="0.25">
      <c r="A473" s="53"/>
      <c r="B473" s="48">
        <v>85404</v>
      </c>
      <c r="C473" s="29"/>
      <c r="D473" s="68" t="s">
        <v>154</v>
      </c>
      <c r="E473" s="94"/>
      <c r="F473" s="44">
        <f>SUM(F474)</f>
        <v>2680</v>
      </c>
      <c r="G473" s="44">
        <f>SUM(G474)</f>
        <v>1069</v>
      </c>
      <c r="H473" s="45">
        <v>645136</v>
      </c>
      <c r="I473" s="60"/>
      <c r="K473" s="114"/>
    </row>
    <row r="474" spans="1:11" s="428" customFormat="1" ht="12.75" customHeight="1" x14ac:dyDescent="0.25">
      <c r="A474" s="53"/>
      <c r="B474" s="43"/>
      <c r="C474" s="29"/>
      <c r="D474" s="360" t="s">
        <v>23</v>
      </c>
      <c r="E474" s="164"/>
      <c r="F474" s="446">
        <f>SUM(F475:F477)</f>
        <v>2680</v>
      </c>
      <c r="G474" s="446">
        <f>SUM(G475:G477)</f>
        <v>1069</v>
      </c>
      <c r="H474" s="439">
        <v>259902</v>
      </c>
      <c r="I474" s="60"/>
      <c r="K474" s="114"/>
    </row>
    <row r="475" spans="1:11" s="428" customFormat="1" ht="12.75" customHeight="1" x14ac:dyDescent="0.25">
      <c r="A475" s="53"/>
      <c r="B475" s="43"/>
      <c r="C475" s="48">
        <v>4040</v>
      </c>
      <c r="D475" s="49" t="s">
        <v>46</v>
      </c>
      <c r="E475" s="165"/>
      <c r="F475" s="53" t="s">
        <v>10</v>
      </c>
      <c r="G475" s="47">
        <v>1069</v>
      </c>
      <c r="H475" s="47">
        <v>5001</v>
      </c>
      <c r="I475" s="60"/>
      <c r="K475" s="114"/>
    </row>
    <row r="476" spans="1:11" s="428" customFormat="1" ht="12.75" customHeight="1" x14ac:dyDescent="0.25">
      <c r="A476" s="53"/>
      <c r="B476" s="43"/>
      <c r="C476" s="48">
        <v>4110</v>
      </c>
      <c r="D476" s="49" t="s">
        <v>67</v>
      </c>
      <c r="E476" s="165"/>
      <c r="F476" s="47">
        <v>2600</v>
      </c>
      <c r="G476" s="53" t="s">
        <v>10</v>
      </c>
      <c r="H476" s="47">
        <v>40610</v>
      </c>
      <c r="I476" s="60"/>
      <c r="K476" s="114"/>
    </row>
    <row r="477" spans="1:11" s="428" customFormat="1" ht="12.75" customHeight="1" x14ac:dyDescent="0.25">
      <c r="A477" s="53"/>
      <c r="B477" s="43"/>
      <c r="C477" s="48">
        <v>4120</v>
      </c>
      <c r="D477" s="49" t="s">
        <v>155</v>
      </c>
      <c r="E477" s="165"/>
      <c r="F477" s="47">
        <v>80</v>
      </c>
      <c r="G477" s="53" t="s">
        <v>10</v>
      </c>
      <c r="H477" s="47">
        <v>5327</v>
      </c>
      <c r="I477" s="60"/>
      <c r="K477" s="114"/>
    </row>
    <row r="478" spans="1:11" s="428" customFormat="1" ht="12.75" customHeight="1" x14ac:dyDescent="0.25">
      <c r="A478" s="53"/>
      <c r="B478" s="48">
        <v>85406</v>
      </c>
      <c r="C478" s="48"/>
      <c r="D478" s="49" t="s">
        <v>141</v>
      </c>
      <c r="E478" s="107"/>
      <c r="F478" s="53"/>
      <c r="G478" s="47"/>
      <c r="H478" s="54"/>
      <c r="I478" s="60"/>
      <c r="K478" s="114"/>
    </row>
    <row r="479" spans="1:11" s="428" customFormat="1" ht="12.75" customHeight="1" x14ac:dyDescent="0.25">
      <c r="A479" s="53"/>
      <c r="B479" s="48"/>
      <c r="C479" s="29"/>
      <c r="D479" s="68" t="s">
        <v>142</v>
      </c>
      <c r="E479" s="94"/>
      <c r="F479" s="44">
        <f>SUM(F480)</f>
        <v>1532</v>
      </c>
      <c r="G479" s="44">
        <f>SUM(G480)</f>
        <v>7721</v>
      </c>
      <c r="H479" s="45">
        <v>3860396</v>
      </c>
      <c r="I479" s="60"/>
      <c r="K479" s="114"/>
    </row>
    <row r="480" spans="1:11" s="428" customFormat="1" ht="12.75" customHeight="1" x14ac:dyDescent="0.25">
      <c r="A480" s="53"/>
      <c r="B480" s="39"/>
      <c r="C480" s="29"/>
      <c r="D480" s="360" t="s">
        <v>23</v>
      </c>
      <c r="E480" s="164"/>
      <c r="F480" s="446">
        <f>SUM(F481:F486)</f>
        <v>1532</v>
      </c>
      <c r="G480" s="446">
        <f>SUM(G481:G486)</f>
        <v>7721</v>
      </c>
      <c r="H480" s="439">
        <v>3745662</v>
      </c>
      <c r="I480" s="60"/>
      <c r="K480" s="114"/>
    </row>
    <row r="481" spans="1:11" s="428" customFormat="1" ht="12.75" customHeight="1" x14ac:dyDescent="0.25">
      <c r="A481" s="53"/>
      <c r="B481" s="39"/>
      <c r="C481" s="48">
        <v>4040</v>
      </c>
      <c r="D481" s="49" t="s">
        <v>46</v>
      </c>
      <c r="E481" s="123"/>
      <c r="F481" s="53" t="s">
        <v>10</v>
      </c>
      <c r="G481" s="47">
        <v>6189</v>
      </c>
      <c r="H481" s="54">
        <v>197144</v>
      </c>
      <c r="I481" s="60"/>
      <c r="K481" s="114"/>
    </row>
    <row r="482" spans="1:11" s="428" customFormat="1" ht="12.75" customHeight="1" x14ac:dyDescent="0.25">
      <c r="A482" s="53"/>
      <c r="B482" s="43"/>
      <c r="C482" s="90">
        <v>4140</v>
      </c>
      <c r="D482" s="67" t="s">
        <v>65</v>
      </c>
      <c r="E482" s="123"/>
      <c r="F482" s="53"/>
      <c r="G482" s="47"/>
      <c r="H482" s="54"/>
      <c r="I482" s="60"/>
      <c r="K482" s="114"/>
    </row>
    <row r="483" spans="1:11" s="428" customFormat="1" ht="12.75" customHeight="1" x14ac:dyDescent="0.25">
      <c r="A483" s="53"/>
      <c r="B483" s="43"/>
      <c r="C483" s="48"/>
      <c r="D483" s="49" t="s">
        <v>66</v>
      </c>
      <c r="E483" s="123"/>
      <c r="F483" s="53" t="s">
        <v>10</v>
      </c>
      <c r="G483" s="47">
        <v>800</v>
      </c>
      <c r="H483" s="54">
        <v>28014</v>
      </c>
      <c r="I483" s="60"/>
      <c r="K483" s="114"/>
    </row>
    <row r="484" spans="1:11" s="428" customFormat="1" ht="12.75" customHeight="1" x14ac:dyDescent="0.25">
      <c r="A484" s="53"/>
      <c r="B484" s="43"/>
      <c r="C484" s="48">
        <v>4260</v>
      </c>
      <c r="D484" s="49" t="s">
        <v>37</v>
      </c>
      <c r="E484" s="123"/>
      <c r="F484" s="53" t="s">
        <v>10</v>
      </c>
      <c r="G484" s="47">
        <v>732</v>
      </c>
      <c r="H484" s="54">
        <v>71979</v>
      </c>
      <c r="I484" s="60"/>
      <c r="K484" s="114"/>
    </row>
    <row r="485" spans="1:11" s="428" customFormat="1" ht="12.75" customHeight="1" x14ac:dyDescent="0.25">
      <c r="A485" s="53"/>
      <c r="B485" s="43"/>
      <c r="C485" s="48">
        <v>4280</v>
      </c>
      <c r="D485" s="49" t="s">
        <v>88</v>
      </c>
      <c r="E485" s="165"/>
      <c r="F485" s="47">
        <v>800</v>
      </c>
      <c r="G485" s="53" t="s">
        <v>10</v>
      </c>
      <c r="H485" s="47">
        <v>2040</v>
      </c>
      <c r="I485" s="60"/>
      <c r="K485" s="114"/>
    </row>
    <row r="486" spans="1:11" s="428" customFormat="1" ht="12.75" customHeight="1" x14ac:dyDescent="0.25">
      <c r="A486" s="53"/>
      <c r="B486" s="43"/>
      <c r="C486" s="48">
        <v>4430</v>
      </c>
      <c r="D486" s="49" t="s">
        <v>51</v>
      </c>
      <c r="E486" s="165"/>
      <c r="F486" s="47">
        <v>732</v>
      </c>
      <c r="G486" s="53" t="s">
        <v>10</v>
      </c>
      <c r="H486" s="47">
        <v>808</v>
      </c>
      <c r="I486" s="60"/>
      <c r="K486" s="114"/>
    </row>
    <row r="487" spans="1:11" s="428" customFormat="1" ht="12.75" customHeight="1" x14ac:dyDescent="0.25">
      <c r="A487" s="53"/>
      <c r="B487" s="43">
        <v>85410</v>
      </c>
      <c r="C487" s="29"/>
      <c r="D487" s="68" t="s">
        <v>122</v>
      </c>
      <c r="E487" s="94"/>
      <c r="F487" s="44">
        <f>SUM(F488)</f>
        <v>5500</v>
      </c>
      <c r="G487" s="44">
        <f>SUM(G488)</f>
        <v>10298</v>
      </c>
      <c r="H487" s="45">
        <v>3140197</v>
      </c>
      <c r="I487" s="60"/>
      <c r="K487" s="114"/>
    </row>
    <row r="488" spans="1:11" s="428" customFormat="1" ht="12.75" customHeight="1" x14ac:dyDescent="0.25">
      <c r="A488" s="53"/>
      <c r="B488" s="43"/>
      <c r="C488" s="29"/>
      <c r="D488" s="360" t="s">
        <v>23</v>
      </c>
      <c r="E488" s="164"/>
      <c r="F488" s="446">
        <f>SUM(F489:F492)</f>
        <v>5500</v>
      </c>
      <c r="G488" s="446">
        <f>SUM(G489:G492)</f>
        <v>10298</v>
      </c>
      <c r="H488" s="439">
        <v>2267895</v>
      </c>
      <c r="I488" s="60"/>
      <c r="K488" s="114"/>
    </row>
    <row r="489" spans="1:11" s="428" customFormat="1" ht="12.75" customHeight="1" x14ac:dyDescent="0.25">
      <c r="A489" s="53"/>
      <c r="B489" s="43"/>
      <c r="C489" s="48">
        <v>4040</v>
      </c>
      <c r="D489" s="49" t="s">
        <v>46</v>
      </c>
      <c r="E489" s="165"/>
      <c r="F489" s="53" t="s">
        <v>10</v>
      </c>
      <c r="G489" s="47">
        <v>2361</v>
      </c>
      <c r="H489" s="47">
        <v>105264</v>
      </c>
      <c r="I489" s="60"/>
      <c r="K489" s="114"/>
    </row>
    <row r="490" spans="1:11" s="428" customFormat="1" ht="12.75" customHeight="1" x14ac:dyDescent="0.25">
      <c r="A490" s="53"/>
      <c r="B490" s="43"/>
      <c r="C490" s="48">
        <v>4120</v>
      </c>
      <c r="D490" s="49" t="s">
        <v>155</v>
      </c>
      <c r="E490" s="165"/>
      <c r="F490" s="53" t="s">
        <v>10</v>
      </c>
      <c r="G490" s="47">
        <v>1380</v>
      </c>
      <c r="H490" s="47">
        <v>27605</v>
      </c>
      <c r="I490" s="60"/>
      <c r="K490" s="114"/>
    </row>
    <row r="491" spans="1:11" s="428" customFormat="1" ht="12.75" customHeight="1" x14ac:dyDescent="0.25">
      <c r="A491" s="53"/>
      <c r="B491" s="43"/>
      <c r="C491" s="74" t="s">
        <v>40</v>
      </c>
      <c r="D491" s="67" t="s">
        <v>13</v>
      </c>
      <c r="E491" s="165"/>
      <c r="F491" s="47">
        <v>5500</v>
      </c>
      <c r="G491" s="53" t="s">
        <v>10</v>
      </c>
      <c r="H491" s="47">
        <v>39366</v>
      </c>
      <c r="I491" s="60"/>
      <c r="K491" s="114"/>
    </row>
    <row r="492" spans="1:11" s="428" customFormat="1" ht="12.75" customHeight="1" x14ac:dyDescent="0.25">
      <c r="A492" s="53"/>
      <c r="B492" s="43"/>
      <c r="C492" s="48">
        <v>4270</v>
      </c>
      <c r="D492" s="49" t="s">
        <v>43</v>
      </c>
      <c r="E492" s="165"/>
      <c r="F492" s="53" t="s">
        <v>10</v>
      </c>
      <c r="G492" s="47">
        <v>6557</v>
      </c>
      <c r="H492" s="47">
        <v>73843</v>
      </c>
      <c r="I492" s="60"/>
      <c r="K492" s="114"/>
    </row>
    <row r="493" spans="1:11" s="428" customFormat="1" ht="12.75" customHeight="1" x14ac:dyDescent="0.25">
      <c r="A493" s="53"/>
      <c r="B493" s="43">
        <v>85415</v>
      </c>
      <c r="C493" s="29"/>
      <c r="D493" s="68" t="s">
        <v>61</v>
      </c>
      <c r="E493" s="160"/>
      <c r="F493" s="56" t="s">
        <v>10</v>
      </c>
      <c r="G493" s="45">
        <f>SUM(G494)</f>
        <v>5150</v>
      </c>
      <c r="H493" s="45">
        <v>2148455</v>
      </c>
      <c r="I493" s="60"/>
      <c r="K493" s="114"/>
    </row>
    <row r="494" spans="1:11" s="428" customFormat="1" ht="12.75" customHeight="1" x14ac:dyDescent="0.25">
      <c r="A494" s="53"/>
      <c r="B494" s="43"/>
      <c r="C494" s="29"/>
      <c r="D494" s="360" t="s">
        <v>132</v>
      </c>
      <c r="E494" s="440"/>
      <c r="F494" s="145" t="s">
        <v>10</v>
      </c>
      <c r="G494" s="146">
        <f>SUM(G495:G495)</f>
        <v>5150</v>
      </c>
      <c r="H494" s="436">
        <v>2053340</v>
      </c>
      <c r="I494" s="60"/>
      <c r="K494" s="114"/>
    </row>
    <row r="495" spans="1:11" s="428" customFormat="1" ht="12.75" customHeight="1" x14ac:dyDescent="0.25">
      <c r="A495" s="96"/>
      <c r="B495" s="58"/>
      <c r="C495" s="93">
        <v>3260</v>
      </c>
      <c r="D495" s="50" t="s">
        <v>83</v>
      </c>
      <c r="E495" s="171"/>
      <c r="F495" s="96" t="s">
        <v>10</v>
      </c>
      <c r="G495" s="95">
        <v>5150</v>
      </c>
      <c r="H495" s="84">
        <v>53340</v>
      </c>
      <c r="I495" s="60"/>
      <c r="K495" s="114"/>
    </row>
    <row r="496" spans="1:11" s="428" customFormat="1" ht="12.75" customHeight="1" x14ac:dyDescent="0.25">
      <c r="A496" s="53"/>
      <c r="B496" s="43">
        <v>85417</v>
      </c>
      <c r="C496" s="48"/>
      <c r="D496" s="68" t="s">
        <v>153</v>
      </c>
      <c r="E496" s="94"/>
      <c r="F496" s="56" t="s">
        <v>10</v>
      </c>
      <c r="G496" s="44">
        <f>SUM(G497)</f>
        <v>2829</v>
      </c>
      <c r="H496" s="45">
        <v>79101</v>
      </c>
      <c r="I496" s="60"/>
      <c r="K496" s="114"/>
    </row>
    <row r="497" spans="1:11" s="428" customFormat="1" ht="12.75" customHeight="1" x14ac:dyDescent="0.25">
      <c r="A497" s="53"/>
      <c r="B497" s="43"/>
      <c r="C497" s="29"/>
      <c r="D497" s="360" t="s">
        <v>23</v>
      </c>
      <c r="E497" s="164"/>
      <c r="F497" s="444" t="s">
        <v>10</v>
      </c>
      <c r="G497" s="446">
        <f>SUM(G498:G499)</f>
        <v>2829</v>
      </c>
      <c r="H497" s="439">
        <v>79101</v>
      </c>
      <c r="I497" s="60"/>
      <c r="K497" s="114"/>
    </row>
    <row r="498" spans="1:11" s="428" customFormat="1" ht="12.75" customHeight="1" x14ac:dyDescent="0.25">
      <c r="A498" s="53"/>
      <c r="B498" s="43"/>
      <c r="C498" s="48">
        <v>4010</v>
      </c>
      <c r="D498" s="49" t="s">
        <v>45</v>
      </c>
      <c r="E498" s="107"/>
      <c r="F498" s="53" t="s">
        <v>10</v>
      </c>
      <c r="G498" s="47">
        <v>1300</v>
      </c>
      <c r="H498" s="54">
        <v>13350</v>
      </c>
      <c r="I498" s="60"/>
      <c r="K498" s="114"/>
    </row>
    <row r="499" spans="1:11" s="428" customFormat="1" ht="12.75" customHeight="1" x14ac:dyDescent="0.25">
      <c r="A499" s="53"/>
      <c r="B499" s="43"/>
      <c r="C499" s="48">
        <v>4040</v>
      </c>
      <c r="D499" s="49" t="s">
        <v>46</v>
      </c>
      <c r="E499" s="107"/>
      <c r="F499" s="53" t="s">
        <v>10</v>
      </c>
      <c r="G499" s="47">
        <v>1529</v>
      </c>
      <c r="H499" s="54">
        <v>231</v>
      </c>
      <c r="I499" s="60"/>
      <c r="K499" s="114"/>
    </row>
    <row r="500" spans="1:11" s="428" customFormat="1" ht="12.75" customHeight="1" thickBot="1" x14ac:dyDescent="0.3">
      <c r="A500" s="39">
        <v>855</v>
      </c>
      <c r="B500" s="39"/>
      <c r="C500" s="40"/>
      <c r="D500" s="41" t="s">
        <v>103</v>
      </c>
      <c r="E500" s="42"/>
      <c r="F500" s="76">
        <f>SUM(F501,F508,F533)</f>
        <v>79851</v>
      </c>
      <c r="G500" s="76">
        <f>SUM(G501,G508,G533)</f>
        <v>79851</v>
      </c>
      <c r="H500" s="76">
        <v>19681185</v>
      </c>
      <c r="I500" s="60"/>
      <c r="K500" s="114"/>
    </row>
    <row r="501" spans="1:11" s="428" customFormat="1" ht="12.75" customHeight="1" thickTop="1" x14ac:dyDescent="0.25">
      <c r="A501" s="39"/>
      <c r="B501" s="43">
        <v>85504</v>
      </c>
      <c r="C501" s="29"/>
      <c r="D501" s="122" t="s">
        <v>123</v>
      </c>
      <c r="E501" s="55"/>
      <c r="F501" s="56" t="s">
        <v>10</v>
      </c>
      <c r="G501" s="44">
        <f>SUM(G503)</f>
        <v>19000</v>
      </c>
      <c r="H501" s="45">
        <v>1809473</v>
      </c>
      <c r="I501" s="60"/>
      <c r="K501" s="114"/>
    </row>
    <row r="502" spans="1:11" s="428" customFormat="1" ht="12.75" customHeight="1" x14ac:dyDescent="0.25">
      <c r="A502" s="39"/>
      <c r="B502" s="39"/>
      <c r="C502" s="29"/>
      <c r="D502" s="457" t="s">
        <v>165</v>
      </c>
      <c r="E502" s="124"/>
      <c r="F502" s="166"/>
      <c r="G502" s="125"/>
      <c r="H502" s="46"/>
      <c r="I502" s="60"/>
      <c r="K502" s="114"/>
    </row>
    <row r="503" spans="1:11" s="428" customFormat="1" ht="12.75" customHeight="1" x14ac:dyDescent="0.25">
      <c r="A503" s="39"/>
      <c r="B503" s="39"/>
      <c r="C503" s="29"/>
      <c r="D503" s="431" t="s">
        <v>166</v>
      </c>
      <c r="E503" s="52"/>
      <c r="F503" s="444" t="s">
        <v>10</v>
      </c>
      <c r="G503" s="446">
        <f>SUM(G504:G507)</f>
        <v>19000</v>
      </c>
      <c r="H503" s="439">
        <v>685426</v>
      </c>
      <c r="I503" s="60"/>
      <c r="K503" s="114"/>
    </row>
    <row r="504" spans="1:11" s="428" customFormat="1" ht="12.75" customHeight="1" x14ac:dyDescent="0.25">
      <c r="A504" s="39"/>
      <c r="B504" s="39"/>
      <c r="C504" s="74" t="s">
        <v>40</v>
      </c>
      <c r="D504" s="67" t="s">
        <v>13</v>
      </c>
      <c r="E504" s="57"/>
      <c r="F504" s="38" t="s">
        <v>10</v>
      </c>
      <c r="G504" s="46">
        <v>5000</v>
      </c>
      <c r="H504" s="46">
        <v>22270</v>
      </c>
      <c r="I504" s="60"/>
      <c r="K504" s="114"/>
    </row>
    <row r="505" spans="1:11" s="428" customFormat="1" ht="12.75" customHeight="1" x14ac:dyDescent="0.25">
      <c r="A505" s="39"/>
      <c r="B505" s="39"/>
      <c r="C505" s="79">
        <v>4220</v>
      </c>
      <c r="D505" s="59" t="s">
        <v>22</v>
      </c>
      <c r="E505" s="57"/>
      <c r="F505" s="38" t="s">
        <v>10</v>
      </c>
      <c r="G505" s="46">
        <v>3000</v>
      </c>
      <c r="H505" s="46">
        <v>8216</v>
      </c>
      <c r="I505" s="60"/>
      <c r="K505" s="114"/>
    </row>
    <row r="506" spans="1:11" s="428" customFormat="1" ht="12.75" customHeight="1" x14ac:dyDescent="0.25">
      <c r="A506" s="39"/>
      <c r="B506" s="39"/>
      <c r="C506" s="48">
        <v>4270</v>
      </c>
      <c r="D506" s="49" t="s">
        <v>43</v>
      </c>
      <c r="E506" s="57"/>
      <c r="F506" s="38" t="s">
        <v>10</v>
      </c>
      <c r="G506" s="46">
        <v>1000</v>
      </c>
      <c r="H506" s="46">
        <v>1000</v>
      </c>
      <c r="I506" s="60"/>
      <c r="K506" s="114"/>
    </row>
    <row r="507" spans="1:11" s="428" customFormat="1" ht="12.75" customHeight="1" x14ac:dyDescent="0.25">
      <c r="A507" s="39"/>
      <c r="B507" s="39"/>
      <c r="C507" s="48">
        <v>4300</v>
      </c>
      <c r="D507" s="49" t="s">
        <v>14</v>
      </c>
      <c r="E507" s="57"/>
      <c r="F507" s="38" t="s">
        <v>10</v>
      </c>
      <c r="G507" s="46">
        <v>10000</v>
      </c>
      <c r="H507" s="46">
        <v>47318</v>
      </c>
      <c r="I507" s="126"/>
      <c r="K507" s="114"/>
    </row>
    <row r="508" spans="1:11" s="428" customFormat="1" ht="12.75" customHeight="1" x14ac:dyDescent="0.25">
      <c r="A508" s="39"/>
      <c r="B508" s="43">
        <v>85510</v>
      </c>
      <c r="C508" s="48"/>
      <c r="D508" s="99" t="s">
        <v>174</v>
      </c>
      <c r="E508" s="94"/>
      <c r="F508" s="95">
        <f>SUM(F510,F518,F529)</f>
        <v>77351</v>
      </c>
      <c r="G508" s="95">
        <f>SUM(G510,G518,G529)</f>
        <v>58351</v>
      </c>
      <c r="H508" s="95">
        <v>8470018</v>
      </c>
      <c r="I508" s="60"/>
      <c r="K508" s="114"/>
    </row>
    <row r="509" spans="1:11" s="428" customFormat="1" ht="12.75" customHeight="1" x14ac:dyDescent="0.25">
      <c r="A509" s="54"/>
      <c r="B509" s="73"/>
      <c r="C509" s="90"/>
      <c r="D509" s="67" t="s">
        <v>177</v>
      </c>
      <c r="E509" s="70"/>
      <c r="F509" s="53"/>
      <c r="G509" s="47"/>
      <c r="H509" s="47"/>
      <c r="I509" s="60"/>
      <c r="K509" s="114"/>
    </row>
    <row r="510" spans="1:11" s="428" customFormat="1" ht="12.75" customHeight="1" x14ac:dyDescent="0.25">
      <c r="A510" s="54"/>
      <c r="B510" s="73"/>
      <c r="C510" s="90"/>
      <c r="D510" s="360" t="s">
        <v>176</v>
      </c>
      <c r="E510" s="52"/>
      <c r="F510" s="434">
        <f>SUM(F511:F516)</f>
        <v>54168</v>
      </c>
      <c r="G510" s="434">
        <f>SUM(G511:G516)</f>
        <v>7500</v>
      </c>
      <c r="H510" s="434">
        <v>1855521</v>
      </c>
      <c r="I510" s="60"/>
      <c r="K510" s="114"/>
    </row>
    <row r="511" spans="1:11" s="428" customFormat="1" ht="12.75" customHeight="1" x14ac:dyDescent="0.25">
      <c r="A511" s="54"/>
      <c r="B511" s="73"/>
      <c r="C511" s="48">
        <v>3020</v>
      </c>
      <c r="D511" s="59" t="s">
        <v>82</v>
      </c>
      <c r="E511" s="57"/>
      <c r="F511" s="47">
        <v>2000</v>
      </c>
      <c r="G511" s="53" t="s">
        <v>10</v>
      </c>
      <c r="H511" s="47">
        <v>7200</v>
      </c>
      <c r="I511" s="60"/>
      <c r="K511" s="114"/>
    </row>
    <row r="512" spans="1:11" s="428" customFormat="1" ht="12.75" customHeight="1" x14ac:dyDescent="0.25">
      <c r="A512" s="54"/>
      <c r="B512" s="73"/>
      <c r="C512" s="48">
        <v>3110</v>
      </c>
      <c r="D512" s="49" t="s">
        <v>52</v>
      </c>
      <c r="E512" s="57"/>
      <c r="F512" s="53" t="s">
        <v>10</v>
      </c>
      <c r="G512" s="47">
        <v>2000</v>
      </c>
      <c r="H512" s="47">
        <v>1600</v>
      </c>
      <c r="I512" s="60"/>
      <c r="K512" s="114"/>
    </row>
    <row r="513" spans="1:11" s="428" customFormat="1" ht="12.75" customHeight="1" x14ac:dyDescent="0.25">
      <c r="A513" s="54"/>
      <c r="B513" s="73"/>
      <c r="C513" s="48">
        <v>4010</v>
      </c>
      <c r="D513" s="49" t="s">
        <v>45</v>
      </c>
      <c r="E513" s="57"/>
      <c r="F513" s="47">
        <v>46668</v>
      </c>
      <c r="G513" s="53" t="s">
        <v>10</v>
      </c>
      <c r="H513" s="47">
        <v>1089698</v>
      </c>
      <c r="I513" s="60"/>
      <c r="K513" s="114"/>
    </row>
    <row r="514" spans="1:11" s="428" customFormat="1" ht="12.75" customHeight="1" x14ac:dyDescent="0.25">
      <c r="A514" s="54"/>
      <c r="B514" s="73"/>
      <c r="C514" s="79">
        <v>4170</v>
      </c>
      <c r="D514" s="59" t="s">
        <v>15</v>
      </c>
      <c r="E514" s="57"/>
      <c r="F514" s="47">
        <v>5000</v>
      </c>
      <c r="G514" s="53" t="s">
        <v>10</v>
      </c>
      <c r="H514" s="47">
        <v>37890</v>
      </c>
      <c r="I514" s="60"/>
      <c r="K514" s="114"/>
    </row>
    <row r="515" spans="1:11" s="428" customFormat="1" ht="12.75" customHeight="1" x14ac:dyDescent="0.25">
      <c r="A515" s="54"/>
      <c r="B515" s="73"/>
      <c r="C515" s="48">
        <v>4260</v>
      </c>
      <c r="D515" s="49" t="s">
        <v>37</v>
      </c>
      <c r="E515" s="57"/>
      <c r="F515" s="53" t="s">
        <v>10</v>
      </c>
      <c r="G515" s="47">
        <v>5500</v>
      </c>
      <c r="H515" s="47">
        <v>75300</v>
      </c>
      <c r="I515" s="60"/>
      <c r="K515" s="114"/>
    </row>
    <row r="516" spans="1:11" s="428" customFormat="1" ht="12.75" customHeight="1" x14ac:dyDescent="0.25">
      <c r="A516" s="54"/>
      <c r="B516" s="73"/>
      <c r="C516" s="48">
        <v>4280</v>
      </c>
      <c r="D516" s="49" t="s">
        <v>88</v>
      </c>
      <c r="E516" s="57"/>
      <c r="F516" s="47">
        <v>500</v>
      </c>
      <c r="G516" s="53" t="s">
        <v>10</v>
      </c>
      <c r="H516" s="47">
        <v>2780</v>
      </c>
      <c r="I516" s="60"/>
      <c r="K516" s="114"/>
    </row>
    <row r="517" spans="1:11" s="428" customFormat="1" ht="12.75" customHeight="1" x14ac:dyDescent="0.25">
      <c r="A517" s="54"/>
      <c r="B517" s="73"/>
      <c r="C517" s="90"/>
      <c r="D517" s="67" t="s">
        <v>175</v>
      </c>
      <c r="E517" s="70"/>
      <c r="F517" s="53"/>
      <c r="G517" s="47"/>
      <c r="H517" s="47"/>
      <c r="I517" s="60"/>
      <c r="K517" s="114"/>
    </row>
    <row r="518" spans="1:11" s="428" customFormat="1" ht="12.75" customHeight="1" x14ac:dyDescent="0.25">
      <c r="A518" s="54"/>
      <c r="B518" s="73"/>
      <c r="C518" s="90"/>
      <c r="D518" s="360" t="s">
        <v>176</v>
      </c>
      <c r="E518" s="52"/>
      <c r="F518" s="434">
        <f>SUM(F519:F528)</f>
        <v>23183</v>
      </c>
      <c r="G518" s="434">
        <f>SUM(G519:G528)</f>
        <v>12430</v>
      </c>
      <c r="H518" s="434">
        <v>1264066</v>
      </c>
      <c r="I518" s="60"/>
      <c r="K518" s="114"/>
    </row>
    <row r="519" spans="1:11" s="428" customFormat="1" ht="12.75" customHeight="1" x14ac:dyDescent="0.25">
      <c r="A519" s="54"/>
      <c r="B519" s="73"/>
      <c r="C519" s="48">
        <v>4010</v>
      </c>
      <c r="D519" s="49" t="s">
        <v>45</v>
      </c>
      <c r="E519" s="57"/>
      <c r="F519" s="47">
        <v>10753</v>
      </c>
      <c r="G519" s="53" t="s">
        <v>10</v>
      </c>
      <c r="H519" s="47">
        <v>788123</v>
      </c>
      <c r="I519" s="60"/>
      <c r="K519" s="114"/>
    </row>
    <row r="520" spans="1:11" s="428" customFormat="1" ht="12.75" customHeight="1" x14ac:dyDescent="0.25">
      <c r="A520" s="54"/>
      <c r="B520" s="73"/>
      <c r="C520" s="79">
        <v>4170</v>
      </c>
      <c r="D520" s="59" t="s">
        <v>15</v>
      </c>
      <c r="E520" s="57"/>
      <c r="F520" s="47">
        <v>3000</v>
      </c>
      <c r="G520" s="53" t="s">
        <v>10</v>
      </c>
      <c r="H520" s="47">
        <v>25900</v>
      </c>
      <c r="I520" s="60"/>
      <c r="K520" s="114"/>
    </row>
    <row r="521" spans="1:11" s="428" customFormat="1" ht="12.75" customHeight="1" x14ac:dyDescent="0.25">
      <c r="A521" s="54"/>
      <c r="B521" s="73"/>
      <c r="C521" s="79">
        <v>4220</v>
      </c>
      <c r="D521" s="59" t="s">
        <v>22</v>
      </c>
      <c r="E521" s="57"/>
      <c r="F521" s="53" t="s">
        <v>10</v>
      </c>
      <c r="G521" s="47">
        <v>2000</v>
      </c>
      <c r="H521" s="47">
        <v>49210</v>
      </c>
      <c r="I521" s="60"/>
      <c r="K521" s="114"/>
    </row>
    <row r="522" spans="1:11" s="428" customFormat="1" ht="12.75" customHeight="1" x14ac:dyDescent="0.25">
      <c r="A522" s="54"/>
      <c r="B522" s="73"/>
      <c r="C522" s="29" t="s">
        <v>85</v>
      </c>
      <c r="D522" s="33" t="s">
        <v>86</v>
      </c>
      <c r="E522" s="57"/>
      <c r="F522" s="53"/>
      <c r="G522" s="47"/>
      <c r="H522" s="47"/>
      <c r="I522" s="60"/>
      <c r="K522" s="114"/>
    </row>
    <row r="523" spans="1:11" s="428" customFormat="1" ht="12.75" customHeight="1" x14ac:dyDescent="0.25">
      <c r="A523" s="54"/>
      <c r="B523" s="73"/>
      <c r="C523" s="29"/>
      <c r="D523" s="33" t="s">
        <v>87</v>
      </c>
      <c r="E523" s="57"/>
      <c r="F523" s="47">
        <v>2000</v>
      </c>
      <c r="G523" s="53" t="s">
        <v>10</v>
      </c>
      <c r="H523" s="47">
        <v>8000</v>
      </c>
      <c r="I523" s="60"/>
      <c r="K523" s="114"/>
    </row>
    <row r="524" spans="1:11" s="428" customFormat="1" ht="12.75" customHeight="1" x14ac:dyDescent="0.25">
      <c r="A524" s="54"/>
      <c r="B524" s="73"/>
      <c r="C524" s="48">
        <v>4260</v>
      </c>
      <c r="D524" s="49" t="s">
        <v>37</v>
      </c>
      <c r="E524" s="57"/>
      <c r="F524" s="53" t="s">
        <v>10</v>
      </c>
      <c r="G524" s="47">
        <v>3500</v>
      </c>
      <c r="H524" s="47">
        <v>47400</v>
      </c>
      <c r="I524" s="60"/>
      <c r="K524" s="114"/>
    </row>
    <row r="525" spans="1:11" s="428" customFormat="1" ht="12.75" customHeight="1" x14ac:dyDescent="0.25">
      <c r="A525" s="54"/>
      <c r="B525" s="73"/>
      <c r="C525" s="48">
        <v>4270</v>
      </c>
      <c r="D525" s="49" t="s">
        <v>43</v>
      </c>
      <c r="E525" s="57"/>
      <c r="F525" s="53" t="s">
        <v>10</v>
      </c>
      <c r="G525" s="47">
        <v>5500</v>
      </c>
      <c r="H525" s="47">
        <v>1500</v>
      </c>
      <c r="I525" s="60"/>
      <c r="K525" s="114"/>
    </row>
    <row r="526" spans="1:11" s="428" customFormat="1" ht="12.75" customHeight="1" x14ac:dyDescent="0.25">
      <c r="A526" s="54"/>
      <c r="B526" s="73"/>
      <c r="C526" s="48">
        <v>4300</v>
      </c>
      <c r="D526" s="49" t="s">
        <v>14</v>
      </c>
      <c r="E526" s="57"/>
      <c r="F526" s="47">
        <v>7430</v>
      </c>
      <c r="G526" s="53" t="s">
        <v>10</v>
      </c>
      <c r="H526" s="47">
        <v>41970</v>
      </c>
      <c r="I526" s="60"/>
      <c r="K526" s="114"/>
    </row>
    <row r="527" spans="1:11" s="428" customFormat="1" ht="12.75" customHeight="1" x14ac:dyDescent="0.25">
      <c r="A527" s="54"/>
      <c r="B527" s="73"/>
      <c r="C527" s="48">
        <v>4700</v>
      </c>
      <c r="D527" s="67" t="s">
        <v>98</v>
      </c>
      <c r="E527" s="57"/>
      <c r="F527" s="53"/>
      <c r="G527" s="47"/>
      <c r="H527" s="47"/>
      <c r="I527" s="60"/>
      <c r="K527" s="114"/>
    </row>
    <row r="528" spans="1:11" s="428" customFormat="1" ht="12.75" customHeight="1" x14ac:dyDescent="0.25">
      <c r="A528" s="54"/>
      <c r="B528" s="73"/>
      <c r="C528" s="48"/>
      <c r="D528" s="67" t="s">
        <v>99</v>
      </c>
      <c r="E528" s="57"/>
      <c r="F528" s="53" t="s">
        <v>10</v>
      </c>
      <c r="G528" s="47">
        <v>1430</v>
      </c>
      <c r="H528" s="47">
        <v>70</v>
      </c>
      <c r="I528" s="60"/>
      <c r="K528" s="114"/>
    </row>
    <row r="529" spans="1:11" s="428" customFormat="1" ht="12.75" customHeight="1" x14ac:dyDescent="0.25">
      <c r="A529" s="39"/>
      <c r="B529" s="43"/>
      <c r="C529" s="48"/>
      <c r="D529" s="431" t="s">
        <v>53</v>
      </c>
      <c r="E529" s="443"/>
      <c r="F529" s="433" t="s">
        <v>10</v>
      </c>
      <c r="G529" s="434">
        <f>SUM(G530:G532)</f>
        <v>38421</v>
      </c>
      <c r="H529" s="434">
        <v>1064557</v>
      </c>
      <c r="I529" s="60"/>
      <c r="K529" s="114"/>
    </row>
    <row r="530" spans="1:11" s="428" customFormat="1" ht="12.75" customHeight="1" x14ac:dyDescent="0.25">
      <c r="A530" s="39"/>
      <c r="B530" s="43"/>
      <c r="C530" s="48">
        <v>3110</v>
      </c>
      <c r="D530" s="49" t="s">
        <v>52</v>
      </c>
      <c r="E530" s="57"/>
      <c r="F530" s="53" t="s">
        <v>10</v>
      </c>
      <c r="G530" s="47">
        <v>5000</v>
      </c>
      <c r="H530" s="47">
        <v>276007</v>
      </c>
      <c r="I530" s="60"/>
      <c r="K530" s="114"/>
    </row>
    <row r="531" spans="1:11" s="428" customFormat="1" ht="12.75" customHeight="1" x14ac:dyDescent="0.25">
      <c r="A531" s="39"/>
      <c r="B531" s="43"/>
      <c r="C531" s="29" t="s">
        <v>89</v>
      </c>
      <c r="D531" s="33" t="s">
        <v>90</v>
      </c>
      <c r="E531" s="57"/>
      <c r="F531" s="53"/>
      <c r="G531" s="47"/>
      <c r="H531" s="47"/>
      <c r="I531" s="60"/>
      <c r="K531" s="114"/>
    </row>
    <row r="532" spans="1:11" s="428" customFormat="1" ht="12.75" customHeight="1" x14ac:dyDescent="0.25">
      <c r="A532" s="39"/>
      <c r="B532" s="43"/>
      <c r="C532" s="29"/>
      <c r="D532" s="33" t="s">
        <v>91</v>
      </c>
      <c r="E532" s="57"/>
      <c r="F532" s="53" t="s">
        <v>10</v>
      </c>
      <c r="G532" s="47">
        <v>33421</v>
      </c>
      <c r="H532" s="47">
        <v>767579</v>
      </c>
      <c r="I532" s="60"/>
      <c r="K532" s="114"/>
    </row>
    <row r="533" spans="1:11" s="428" customFormat="1" ht="12.75" customHeight="1" x14ac:dyDescent="0.25">
      <c r="A533" s="53"/>
      <c r="B533" s="43">
        <v>85595</v>
      </c>
      <c r="C533" s="40"/>
      <c r="D533" s="50" t="s">
        <v>27</v>
      </c>
      <c r="E533" s="458"/>
      <c r="F533" s="44">
        <f>SUM(F537)</f>
        <v>2500</v>
      </c>
      <c r="G533" s="44">
        <f>SUM(G537)</f>
        <v>2500</v>
      </c>
      <c r="H533" s="45">
        <v>1374250</v>
      </c>
      <c r="I533" s="60"/>
      <c r="K533" s="114"/>
    </row>
    <row r="534" spans="1:11" s="428" customFormat="1" ht="12.75" customHeight="1" x14ac:dyDescent="0.25">
      <c r="A534" s="53"/>
      <c r="B534" s="43"/>
      <c r="C534" s="48"/>
      <c r="D534" s="67" t="s">
        <v>124</v>
      </c>
      <c r="E534" s="57"/>
      <c r="F534" s="53"/>
      <c r="G534" s="47"/>
      <c r="H534" s="78"/>
      <c r="I534" s="60"/>
      <c r="K534" s="114"/>
    </row>
    <row r="535" spans="1:11" s="428" customFormat="1" ht="12.75" customHeight="1" x14ac:dyDescent="0.25">
      <c r="A535" s="53"/>
      <c r="B535" s="43"/>
      <c r="C535" s="48"/>
      <c r="D535" s="33" t="s">
        <v>125</v>
      </c>
      <c r="E535" s="77"/>
      <c r="F535" s="46"/>
      <c r="G535" s="38"/>
      <c r="H535" s="28"/>
      <c r="I535" s="60"/>
      <c r="K535" s="114"/>
    </row>
    <row r="536" spans="1:11" s="428" customFormat="1" ht="12.75" customHeight="1" x14ac:dyDescent="0.25">
      <c r="A536" s="53"/>
      <c r="B536" s="43"/>
      <c r="C536" s="48"/>
      <c r="D536" s="459" t="s">
        <v>126</v>
      </c>
      <c r="E536" s="77"/>
      <c r="F536" s="46"/>
      <c r="G536" s="38"/>
      <c r="H536" s="28"/>
      <c r="I536" s="60"/>
      <c r="K536" s="114"/>
    </row>
    <row r="537" spans="1:11" s="428" customFormat="1" ht="12.75" customHeight="1" x14ac:dyDescent="0.25">
      <c r="A537" s="53"/>
      <c r="B537" s="43"/>
      <c r="C537" s="48"/>
      <c r="D537" s="460" t="s">
        <v>127</v>
      </c>
      <c r="E537" s="430"/>
      <c r="F537" s="434">
        <f>SUM(F538:F539)</f>
        <v>2500</v>
      </c>
      <c r="G537" s="434">
        <f>SUM(G538:G539)</f>
        <v>2500</v>
      </c>
      <c r="H537" s="435">
        <v>804120</v>
      </c>
      <c r="I537" s="60"/>
      <c r="K537" s="114"/>
    </row>
    <row r="538" spans="1:11" s="428" customFormat="1" ht="12.75" customHeight="1" x14ac:dyDescent="0.25">
      <c r="A538" s="53"/>
      <c r="B538" s="43"/>
      <c r="C538" s="74" t="s">
        <v>223</v>
      </c>
      <c r="D538" s="67" t="s">
        <v>13</v>
      </c>
      <c r="E538" s="57"/>
      <c r="F538" s="47">
        <v>2500</v>
      </c>
      <c r="G538" s="53" t="s">
        <v>10</v>
      </c>
      <c r="H538" s="47">
        <v>16500</v>
      </c>
      <c r="I538" s="60"/>
      <c r="K538" s="114"/>
    </row>
    <row r="539" spans="1:11" s="428" customFormat="1" ht="12.75" customHeight="1" x14ac:dyDescent="0.25">
      <c r="A539" s="53"/>
      <c r="B539" s="43"/>
      <c r="C539" s="48">
        <v>4447</v>
      </c>
      <c r="D539" s="49" t="s">
        <v>41</v>
      </c>
      <c r="E539" s="57"/>
      <c r="F539" s="53" t="s">
        <v>10</v>
      </c>
      <c r="G539" s="47">
        <v>2500</v>
      </c>
      <c r="H539" s="47">
        <v>20687</v>
      </c>
      <c r="I539" s="60"/>
      <c r="K539" s="114"/>
    </row>
    <row r="540" spans="1:11" s="428" customFormat="1" ht="12.75" customHeight="1" thickBot="1" x14ac:dyDescent="0.3">
      <c r="A540" s="39">
        <v>900</v>
      </c>
      <c r="B540" s="39"/>
      <c r="C540" s="40"/>
      <c r="D540" s="41" t="s">
        <v>78</v>
      </c>
      <c r="E540" s="42"/>
      <c r="F540" s="76">
        <f>SUM(F541,F549,F556)</f>
        <v>65880</v>
      </c>
      <c r="G540" s="76">
        <f>SUM(G541,G549,G556)</f>
        <v>65880</v>
      </c>
      <c r="H540" s="37">
        <v>48677937</v>
      </c>
      <c r="I540" s="60"/>
      <c r="K540" s="114"/>
    </row>
    <row r="541" spans="1:11" s="428" customFormat="1" ht="12.75" customHeight="1" thickTop="1" x14ac:dyDescent="0.25">
      <c r="A541" s="39"/>
      <c r="B541" s="86">
        <v>90003</v>
      </c>
      <c r="C541" s="86"/>
      <c r="D541" s="99" t="s">
        <v>128</v>
      </c>
      <c r="E541" s="458"/>
      <c r="F541" s="44">
        <f>SUM(F542)</f>
        <v>57650</v>
      </c>
      <c r="G541" s="44">
        <f>SUM(G542)</f>
        <v>55380</v>
      </c>
      <c r="H541" s="45">
        <v>1941338</v>
      </c>
      <c r="I541" s="60"/>
      <c r="K541" s="114"/>
    </row>
    <row r="542" spans="1:11" s="428" customFormat="1" ht="12.75" customHeight="1" x14ac:dyDescent="0.25">
      <c r="A542" s="39"/>
      <c r="B542" s="43"/>
      <c r="C542" s="48"/>
      <c r="D542" s="360" t="s">
        <v>129</v>
      </c>
      <c r="E542" s="52"/>
      <c r="F542" s="446">
        <f>SUM(F543:F548)</f>
        <v>57650</v>
      </c>
      <c r="G542" s="446">
        <f>SUM(G543:G548)</f>
        <v>55380</v>
      </c>
      <c r="H542" s="439">
        <v>1848698</v>
      </c>
      <c r="I542" s="60"/>
      <c r="K542" s="114"/>
    </row>
    <row r="543" spans="1:11" s="428" customFormat="1" ht="12.75" customHeight="1" x14ac:dyDescent="0.25">
      <c r="A543" s="39"/>
      <c r="B543" s="43"/>
      <c r="C543" s="74" t="s">
        <v>40</v>
      </c>
      <c r="D543" s="67" t="s">
        <v>13</v>
      </c>
      <c r="E543" s="57"/>
      <c r="F543" s="47">
        <v>55000</v>
      </c>
      <c r="G543" s="53" t="s">
        <v>10</v>
      </c>
      <c r="H543" s="54">
        <v>185200</v>
      </c>
      <c r="I543" s="60"/>
      <c r="K543" s="114"/>
    </row>
    <row r="544" spans="1:11" s="428" customFormat="1" ht="12.75" customHeight="1" x14ac:dyDescent="0.25">
      <c r="A544" s="39"/>
      <c r="B544" s="43"/>
      <c r="C544" s="48">
        <v>4280</v>
      </c>
      <c r="D544" s="49" t="s">
        <v>88</v>
      </c>
      <c r="E544" s="57"/>
      <c r="F544" s="53" t="s">
        <v>10</v>
      </c>
      <c r="G544" s="47">
        <v>2000</v>
      </c>
      <c r="H544" s="54">
        <v>1000</v>
      </c>
      <c r="I544" s="60"/>
      <c r="K544" s="114"/>
    </row>
    <row r="545" spans="1:11" s="428" customFormat="1" ht="12.75" customHeight="1" x14ac:dyDescent="0.25">
      <c r="A545" s="39"/>
      <c r="B545" s="43"/>
      <c r="C545" s="48">
        <v>4300</v>
      </c>
      <c r="D545" s="49" t="s">
        <v>14</v>
      </c>
      <c r="E545" s="57"/>
      <c r="F545" s="53" t="s">
        <v>10</v>
      </c>
      <c r="G545" s="47">
        <v>53080</v>
      </c>
      <c r="H545" s="54">
        <v>770427</v>
      </c>
      <c r="I545" s="60"/>
      <c r="K545" s="114"/>
    </row>
    <row r="546" spans="1:11" s="428" customFormat="1" ht="12.75" customHeight="1" x14ac:dyDescent="0.25">
      <c r="A546" s="39"/>
      <c r="B546" s="43"/>
      <c r="C546" s="48">
        <v>4360</v>
      </c>
      <c r="D546" s="49" t="s">
        <v>38</v>
      </c>
      <c r="E546" s="57"/>
      <c r="F546" s="47">
        <v>1100</v>
      </c>
      <c r="G546" s="53" t="s">
        <v>10</v>
      </c>
      <c r="H546" s="54">
        <v>2950</v>
      </c>
      <c r="I546" s="60"/>
      <c r="K546" s="114"/>
    </row>
    <row r="547" spans="1:11" s="428" customFormat="1" ht="12.75" customHeight="1" x14ac:dyDescent="0.25">
      <c r="A547" s="39"/>
      <c r="B547" s="43"/>
      <c r="C547" s="48">
        <v>4410</v>
      </c>
      <c r="D547" s="67" t="s">
        <v>94</v>
      </c>
      <c r="E547" s="57"/>
      <c r="F547" s="53" t="s">
        <v>10</v>
      </c>
      <c r="G547" s="47">
        <v>300</v>
      </c>
      <c r="H547" s="54">
        <v>2709</v>
      </c>
      <c r="I547" s="60"/>
      <c r="K547" s="114"/>
    </row>
    <row r="548" spans="1:11" s="428" customFormat="1" ht="12.75" customHeight="1" x14ac:dyDescent="0.25">
      <c r="A548" s="39"/>
      <c r="B548" s="43"/>
      <c r="C548" s="48">
        <v>4440</v>
      </c>
      <c r="D548" s="49" t="s">
        <v>41</v>
      </c>
      <c r="E548" s="57"/>
      <c r="F548" s="47">
        <v>1550</v>
      </c>
      <c r="G548" s="53" t="s">
        <v>10</v>
      </c>
      <c r="H548" s="54">
        <v>21704</v>
      </c>
      <c r="I548" s="60"/>
      <c r="K548" s="114"/>
    </row>
    <row r="549" spans="1:11" s="428" customFormat="1" ht="12.75" customHeight="1" x14ac:dyDescent="0.25">
      <c r="A549" s="39"/>
      <c r="B549" s="43">
        <v>90004</v>
      </c>
      <c r="C549" s="40"/>
      <c r="D549" s="50" t="s">
        <v>131</v>
      </c>
      <c r="E549" s="72"/>
      <c r="F549" s="56" t="s">
        <v>10</v>
      </c>
      <c r="G549" s="44">
        <f>SUM(G550)</f>
        <v>3500</v>
      </c>
      <c r="H549" s="45">
        <v>1406000</v>
      </c>
      <c r="I549" s="60"/>
      <c r="K549" s="114"/>
    </row>
    <row r="550" spans="1:11" s="428" customFormat="1" ht="12.75" customHeight="1" x14ac:dyDescent="0.25">
      <c r="A550" s="39"/>
      <c r="B550" s="43"/>
      <c r="C550" s="29"/>
      <c r="D550" s="360" t="s">
        <v>129</v>
      </c>
      <c r="E550" s="52"/>
      <c r="F550" s="444" t="s">
        <v>10</v>
      </c>
      <c r="G550" s="446">
        <f>SUM(G551:G555)</f>
        <v>3500</v>
      </c>
      <c r="H550" s="439">
        <v>1100553</v>
      </c>
      <c r="I550" s="60"/>
      <c r="K550" s="114"/>
    </row>
    <row r="551" spans="1:11" s="428" customFormat="1" ht="12.75" customHeight="1" x14ac:dyDescent="0.25">
      <c r="A551" s="84"/>
      <c r="B551" s="87"/>
      <c r="C551" s="93">
        <v>4280</v>
      </c>
      <c r="D551" s="50" t="s">
        <v>88</v>
      </c>
      <c r="E551" s="94"/>
      <c r="F551" s="96" t="s">
        <v>10</v>
      </c>
      <c r="G551" s="95">
        <v>1500</v>
      </c>
      <c r="H551" s="84">
        <v>1500</v>
      </c>
      <c r="I551" s="60"/>
      <c r="K551" s="114"/>
    </row>
    <row r="552" spans="1:11" s="428" customFormat="1" ht="12.75" customHeight="1" x14ac:dyDescent="0.25">
      <c r="A552" s="54"/>
      <c r="B552" s="73"/>
      <c r="C552" s="48">
        <v>4390</v>
      </c>
      <c r="D552" s="49" t="s">
        <v>62</v>
      </c>
      <c r="E552" s="57"/>
      <c r="F552" s="53"/>
      <c r="G552" s="47"/>
      <c r="H552" s="54"/>
      <c r="I552" s="60"/>
      <c r="K552" s="114"/>
    </row>
    <row r="553" spans="1:11" s="428" customFormat="1" ht="12.75" customHeight="1" x14ac:dyDescent="0.25">
      <c r="A553" s="54"/>
      <c r="B553" s="73"/>
      <c r="C553" s="48"/>
      <c r="D553" s="67" t="s">
        <v>63</v>
      </c>
      <c r="E553" s="57"/>
      <c r="F553" s="53" t="s">
        <v>10</v>
      </c>
      <c r="G553" s="47">
        <v>500</v>
      </c>
      <c r="H553" s="53" t="s">
        <v>10</v>
      </c>
      <c r="I553" s="60"/>
      <c r="K553" s="114"/>
    </row>
    <row r="554" spans="1:11" s="428" customFormat="1" ht="12.75" customHeight="1" x14ac:dyDescent="0.25">
      <c r="A554" s="54"/>
      <c r="B554" s="73"/>
      <c r="C554" s="48">
        <v>4410</v>
      </c>
      <c r="D554" s="67" t="s">
        <v>94</v>
      </c>
      <c r="E554" s="57"/>
      <c r="F554" s="53" t="s">
        <v>10</v>
      </c>
      <c r="G554" s="47">
        <v>1000</v>
      </c>
      <c r="H554" s="54">
        <v>2009</v>
      </c>
      <c r="I554" s="60"/>
      <c r="K554" s="114"/>
    </row>
    <row r="555" spans="1:11" s="428" customFormat="1" ht="12.75" customHeight="1" x14ac:dyDescent="0.25">
      <c r="A555" s="54"/>
      <c r="B555" s="73"/>
      <c r="C555" s="48">
        <v>4440</v>
      </c>
      <c r="D555" s="49" t="s">
        <v>41</v>
      </c>
      <c r="E555" s="57"/>
      <c r="F555" s="53" t="s">
        <v>10</v>
      </c>
      <c r="G555" s="47">
        <v>500</v>
      </c>
      <c r="H555" s="54">
        <v>22754</v>
      </c>
      <c r="I555" s="60"/>
      <c r="K555" s="114"/>
    </row>
    <row r="556" spans="1:11" s="428" customFormat="1" ht="12.75" customHeight="1" x14ac:dyDescent="0.25">
      <c r="A556" s="39"/>
      <c r="B556" s="43">
        <v>90095</v>
      </c>
      <c r="C556" s="40"/>
      <c r="D556" s="91" t="s">
        <v>27</v>
      </c>
      <c r="E556" s="458"/>
      <c r="F556" s="44">
        <f>SUM(F557)</f>
        <v>8230</v>
      </c>
      <c r="G556" s="44">
        <f>SUM(G557)</f>
        <v>7000</v>
      </c>
      <c r="H556" s="45">
        <v>9952637</v>
      </c>
      <c r="I556" s="60"/>
      <c r="K556" s="114"/>
    </row>
    <row r="557" spans="1:11" s="428" customFormat="1" ht="12.75" customHeight="1" x14ac:dyDescent="0.25">
      <c r="A557" s="39"/>
      <c r="B557" s="43"/>
      <c r="C557" s="48"/>
      <c r="D557" s="360" t="s">
        <v>129</v>
      </c>
      <c r="E557" s="52"/>
      <c r="F557" s="446">
        <f>SUM(F558:F562)</f>
        <v>8230</v>
      </c>
      <c r="G557" s="446">
        <f>SUM(G558:G562)</f>
        <v>7000</v>
      </c>
      <c r="H557" s="446">
        <v>4301403</v>
      </c>
      <c r="I557" s="60"/>
      <c r="K557" s="114"/>
    </row>
    <row r="558" spans="1:11" s="428" customFormat="1" ht="12.75" customHeight="1" x14ac:dyDescent="0.25">
      <c r="A558" s="39"/>
      <c r="B558" s="43"/>
      <c r="C558" s="48">
        <v>4280</v>
      </c>
      <c r="D558" s="49" t="s">
        <v>88</v>
      </c>
      <c r="E558" s="57"/>
      <c r="F558" s="53" t="s">
        <v>10</v>
      </c>
      <c r="G558" s="46">
        <v>6500</v>
      </c>
      <c r="H558" s="54">
        <v>4000</v>
      </c>
      <c r="I558" s="60"/>
      <c r="K558" s="114"/>
    </row>
    <row r="559" spans="1:11" s="428" customFormat="1" ht="12.75" customHeight="1" x14ac:dyDescent="0.25">
      <c r="A559" s="39"/>
      <c r="B559" s="43"/>
      <c r="C559" s="48">
        <v>4390</v>
      </c>
      <c r="D559" s="49" t="s">
        <v>62</v>
      </c>
      <c r="E559" s="57"/>
      <c r="F559" s="53"/>
      <c r="G559" s="46"/>
      <c r="H559" s="54"/>
      <c r="I559" s="60"/>
      <c r="K559" s="114"/>
    </row>
    <row r="560" spans="1:11" s="428" customFormat="1" ht="12.75" customHeight="1" x14ac:dyDescent="0.25">
      <c r="A560" s="39"/>
      <c r="B560" s="43"/>
      <c r="C560" s="48"/>
      <c r="D560" s="67" t="s">
        <v>63</v>
      </c>
      <c r="E560" s="57"/>
      <c r="F560" s="53" t="s">
        <v>10</v>
      </c>
      <c r="G560" s="46">
        <v>500</v>
      </c>
      <c r="H560" s="53" t="s">
        <v>10</v>
      </c>
      <c r="I560" s="60"/>
      <c r="K560" s="114"/>
    </row>
    <row r="561" spans="1:11" s="428" customFormat="1" ht="12.75" customHeight="1" x14ac:dyDescent="0.25">
      <c r="A561" s="39"/>
      <c r="B561" s="43"/>
      <c r="C561" s="48">
        <v>4410</v>
      </c>
      <c r="D561" s="67" t="s">
        <v>94</v>
      </c>
      <c r="E561" s="57"/>
      <c r="F561" s="47">
        <v>1300</v>
      </c>
      <c r="G561" s="38" t="s">
        <v>10</v>
      </c>
      <c r="H561" s="54">
        <v>16300</v>
      </c>
      <c r="I561" s="60"/>
      <c r="K561" s="114"/>
    </row>
    <row r="562" spans="1:11" s="428" customFormat="1" ht="12.75" customHeight="1" x14ac:dyDescent="0.25">
      <c r="A562" s="39"/>
      <c r="B562" s="43"/>
      <c r="C562" s="48">
        <v>4440</v>
      </c>
      <c r="D562" s="49" t="s">
        <v>41</v>
      </c>
      <c r="E562" s="57"/>
      <c r="F562" s="47">
        <v>6930</v>
      </c>
      <c r="G562" s="53" t="s">
        <v>10</v>
      </c>
      <c r="H562" s="47">
        <v>119541</v>
      </c>
      <c r="I562" s="60"/>
      <c r="K562" s="114"/>
    </row>
    <row r="563" spans="1:11" s="428" customFormat="1" ht="12.75" customHeight="1" thickBot="1" x14ac:dyDescent="0.3">
      <c r="A563" s="51">
        <v>921</v>
      </c>
      <c r="B563" s="100"/>
      <c r="C563" s="129"/>
      <c r="D563" s="130" t="s">
        <v>224</v>
      </c>
      <c r="E563" s="141"/>
      <c r="F563" s="104">
        <f>SUM(F564,F568)</f>
        <v>16970</v>
      </c>
      <c r="G563" s="104">
        <f>SUM(G564,G568)</f>
        <v>16970</v>
      </c>
      <c r="H563" s="104">
        <v>11936619</v>
      </c>
      <c r="I563" s="60"/>
      <c r="K563" s="114"/>
    </row>
    <row r="564" spans="1:11" s="428" customFormat="1" ht="12.75" customHeight="1" thickTop="1" x14ac:dyDescent="0.25">
      <c r="A564" s="54"/>
      <c r="B564" s="143">
        <v>92116</v>
      </c>
      <c r="C564" s="90"/>
      <c r="D564" s="99" t="s">
        <v>225</v>
      </c>
      <c r="E564" s="142"/>
      <c r="F564" s="95">
        <f>SUM(F565)</f>
        <v>16970</v>
      </c>
      <c r="G564" s="96" t="s">
        <v>10</v>
      </c>
      <c r="H564" s="95">
        <v>5820677</v>
      </c>
      <c r="I564" s="60"/>
      <c r="K564" s="114"/>
    </row>
    <row r="565" spans="1:11" s="428" customFormat="1" ht="12.75" customHeight="1" x14ac:dyDescent="0.25">
      <c r="A565" s="54"/>
      <c r="B565" s="54"/>
      <c r="C565" s="90"/>
      <c r="D565" s="461" t="s">
        <v>226</v>
      </c>
      <c r="E565" s="462"/>
      <c r="F565" s="463">
        <f>SUM(F567)</f>
        <v>16970</v>
      </c>
      <c r="G565" s="464" t="s">
        <v>10</v>
      </c>
      <c r="H565" s="463">
        <v>3420677</v>
      </c>
      <c r="I565" s="60"/>
      <c r="K565" s="114"/>
    </row>
    <row r="566" spans="1:11" s="428" customFormat="1" ht="12.75" customHeight="1" x14ac:dyDescent="0.25">
      <c r="A566" s="54"/>
      <c r="B566" s="54"/>
      <c r="C566" s="29" t="s">
        <v>79</v>
      </c>
      <c r="D566" s="97" t="s">
        <v>80</v>
      </c>
      <c r="E566" s="57"/>
      <c r="F566" s="47"/>
      <c r="G566" s="53"/>
      <c r="H566" s="47"/>
      <c r="I566" s="60"/>
      <c r="K566" s="114"/>
    </row>
    <row r="567" spans="1:11" s="428" customFormat="1" ht="12.75" customHeight="1" x14ac:dyDescent="0.25">
      <c r="A567" s="54"/>
      <c r="B567" s="54"/>
      <c r="C567" s="29"/>
      <c r="D567" s="33" t="s">
        <v>81</v>
      </c>
      <c r="E567" s="57"/>
      <c r="F567" s="47">
        <v>16970</v>
      </c>
      <c r="G567" s="53" t="s">
        <v>10</v>
      </c>
      <c r="H567" s="47">
        <v>3419177</v>
      </c>
      <c r="I567" s="60"/>
      <c r="K567" s="114"/>
    </row>
    <row r="568" spans="1:11" s="428" customFormat="1" ht="12.75" customHeight="1" x14ac:dyDescent="0.25">
      <c r="A568" s="54"/>
      <c r="B568" s="143">
        <v>92195</v>
      </c>
      <c r="C568" s="90"/>
      <c r="D568" s="99" t="s">
        <v>27</v>
      </c>
      <c r="E568" s="142"/>
      <c r="F568" s="96" t="s">
        <v>10</v>
      </c>
      <c r="G568" s="95">
        <f>SUM(G569)</f>
        <v>16970</v>
      </c>
      <c r="H568" s="95">
        <v>181608</v>
      </c>
      <c r="I568" s="60"/>
      <c r="K568" s="114"/>
    </row>
    <row r="569" spans="1:11" s="428" customFormat="1" ht="12.75" customHeight="1" x14ac:dyDescent="0.25">
      <c r="A569" s="54"/>
      <c r="B569" s="54"/>
      <c r="C569" s="90"/>
      <c r="D569" s="461" t="s">
        <v>226</v>
      </c>
      <c r="E569" s="462"/>
      <c r="F569" s="145" t="s">
        <v>10</v>
      </c>
      <c r="G569" s="146">
        <f>SUM(G570)</f>
        <v>16970</v>
      </c>
      <c r="H569" s="146">
        <v>181608</v>
      </c>
      <c r="I569" s="60"/>
      <c r="K569" s="114"/>
    </row>
    <row r="570" spans="1:11" s="428" customFormat="1" ht="12.75" customHeight="1" x14ac:dyDescent="0.25">
      <c r="A570" s="54"/>
      <c r="B570" s="54"/>
      <c r="C570" s="48">
        <v>4300</v>
      </c>
      <c r="D570" s="49" t="s">
        <v>14</v>
      </c>
      <c r="E570" s="57"/>
      <c r="F570" s="53" t="s">
        <v>10</v>
      </c>
      <c r="G570" s="47">
        <v>16970</v>
      </c>
      <c r="H570" s="47">
        <v>140364</v>
      </c>
      <c r="I570" s="60"/>
      <c r="K570" s="114"/>
    </row>
    <row r="571" spans="1:11" s="428" customFormat="1" ht="12.75" customHeight="1" thickBot="1" x14ac:dyDescent="0.3">
      <c r="A571" s="51">
        <v>926</v>
      </c>
      <c r="B571" s="39"/>
      <c r="C571" s="40"/>
      <c r="D571" s="41" t="s">
        <v>135</v>
      </c>
      <c r="E571" s="432"/>
      <c r="F571" s="37">
        <f>SUM(F572)</f>
        <v>7000</v>
      </c>
      <c r="G571" s="37">
        <f>SUM(G572)</f>
        <v>7000</v>
      </c>
      <c r="H571" s="37">
        <v>26729200</v>
      </c>
      <c r="I571" s="60"/>
      <c r="K571" s="114"/>
    </row>
    <row r="572" spans="1:11" s="428" customFormat="1" ht="12.75" customHeight="1" thickTop="1" x14ac:dyDescent="0.25">
      <c r="A572" s="40"/>
      <c r="B572" s="43">
        <v>92601</v>
      </c>
      <c r="C572" s="29"/>
      <c r="D572" s="50" t="s">
        <v>146</v>
      </c>
      <c r="E572" s="72"/>
      <c r="F572" s="44">
        <f>SUM(F573)</f>
        <v>7000</v>
      </c>
      <c r="G572" s="44">
        <f>SUM(G573)</f>
        <v>7000</v>
      </c>
      <c r="H572" s="45">
        <v>9245759</v>
      </c>
      <c r="I572" s="60"/>
      <c r="K572" s="114"/>
    </row>
    <row r="573" spans="1:11" s="428" customFormat="1" ht="12.75" customHeight="1" x14ac:dyDescent="0.25">
      <c r="A573" s="40"/>
      <c r="B573" s="43"/>
      <c r="C573" s="29"/>
      <c r="D573" s="360" t="s">
        <v>23</v>
      </c>
      <c r="E573" s="52"/>
      <c r="F573" s="446">
        <f>SUM(F574:F577)</f>
        <v>7000</v>
      </c>
      <c r="G573" s="446">
        <f>SUM(G574:G577)</f>
        <v>7000</v>
      </c>
      <c r="H573" s="439">
        <v>481609</v>
      </c>
      <c r="I573" s="60"/>
      <c r="K573" s="114"/>
    </row>
    <row r="574" spans="1:11" s="428" customFormat="1" ht="12.75" customHeight="1" x14ac:dyDescent="0.25">
      <c r="A574" s="40"/>
      <c r="B574" s="43"/>
      <c r="C574" s="74" t="s">
        <v>40</v>
      </c>
      <c r="D574" s="67" t="s">
        <v>13</v>
      </c>
      <c r="E574" s="71"/>
      <c r="F574" s="47">
        <v>1500</v>
      </c>
      <c r="G574" s="53" t="s">
        <v>10</v>
      </c>
      <c r="H574" s="54">
        <v>48743</v>
      </c>
      <c r="I574" s="60"/>
      <c r="K574" s="114"/>
    </row>
    <row r="575" spans="1:11" s="428" customFormat="1" ht="12.75" customHeight="1" x14ac:dyDescent="0.25">
      <c r="A575" s="53"/>
      <c r="B575" s="43"/>
      <c r="C575" s="48">
        <v>4260</v>
      </c>
      <c r="D575" s="49" t="s">
        <v>37</v>
      </c>
      <c r="E575" s="150"/>
      <c r="F575" s="47">
        <v>5500</v>
      </c>
      <c r="G575" s="53" t="s">
        <v>10</v>
      </c>
      <c r="H575" s="54">
        <v>134286</v>
      </c>
      <c r="I575" s="60"/>
      <c r="K575" s="114"/>
    </row>
    <row r="576" spans="1:11" s="428" customFormat="1" ht="12.75" customHeight="1" x14ac:dyDescent="0.25">
      <c r="A576" s="53"/>
      <c r="B576" s="43"/>
      <c r="C576" s="48">
        <v>4270</v>
      </c>
      <c r="D576" s="49" t="s">
        <v>43</v>
      </c>
      <c r="E576" s="150"/>
      <c r="F576" s="53" t="s">
        <v>10</v>
      </c>
      <c r="G576" s="47">
        <v>4500</v>
      </c>
      <c r="H576" s="54">
        <v>12500</v>
      </c>
      <c r="I576" s="60"/>
      <c r="K576" s="114"/>
    </row>
    <row r="577" spans="1:11" s="428" customFormat="1" ht="12.75" customHeight="1" x14ac:dyDescent="0.25">
      <c r="A577" s="53"/>
      <c r="B577" s="43"/>
      <c r="C577" s="48">
        <v>4300</v>
      </c>
      <c r="D577" s="49" t="s">
        <v>14</v>
      </c>
      <c r="E577" s="150"/>
      <c r="F577" s="53" t="s">
        <v>10</v>
      </c>
      <c r="G577" s="47">
        <v>2500</v>
      </c>
      <c r="H577" s="54">
        <v>30539</v>
      </c>
      <c r="I577" s="60"/>
      <c r="K577" s="114"/>
    </row>
    <row r="578" spans="1:11" s="428" customFormat="1" ht="23.25" customHeight="1" thickBot="1" x14ac:dyDescent="0.3">
      <c r="A578" s="28"/>
      <c r="B578" s="28"/>
      <c r="C578" s="29"/>
      <c r="D578" s="34" t="s">
        <v>114</v>
      </c>
      <c r="E578" s="35"/>
      <c r="F578" s="37">
        <f>SUM(F579,F584,F590,F600)</f>
        <v>425416</v>
      </c>
      <c r="G578" s="37">
        <f>SUM(G579,G584,G590,G600)</f>
        <v>269338</v>
      </c>
      <c r="H578" s="37">
        <v>128952962</v>
      </c>
      <c r="I578" s="85"/>
      <c r="K578" s="114"/>
    </row>
    <row r="579" spans="1:11" s="428" customFormat="1" ht="23.25" customHeight="1" thickTop="1" thickBot="1" x14ac:dyDescent="0.3">
      <c r="A579" s="154" t="s">
        <v>195</v>
      </c>
      <c r="B579" s="100"/>
      <c r="C579" s="134"/>
      <c r="D579" s="130" t="s">
        <v>196</v>
      </c>
      <c r="E579" s="131"/>
      <c r="F579" s="102">
        <f>SUM(F580)</f>
        <v>2351</v>
      </c>
      <c r="G579" s="105" t="s">
        <v>10</v>
      </c>
      <c r="H579" s="102">
        <v>7767</v>
      </c>
      <c r="I579" s="85"/>
      <c r="K579" s="114"/>
    </row>
    <row r="580" spans="1:11" s="428" customFormat="1" ht="12.75" customHeight="1" thickTop="1" x14ac:dyDescent="0.25">
      <c r="A580" s="54"/>
      <c r="B580" s="108" t="s">
        <v>197</v>
      </c>
      <c r="C580" s="74"/>
      <c r="D580" s="99" t="s">
        <v>27</v>
      </c>
      <c r="E580" s="112"/>
      <c r="F580" s="135">
        <f>SUM(F581)</f>
        <v>2351</v>
      </c>
      <c r="G580" s="144" t="s">
        <v>10</v>
      </c>
      <c r="H580" s="135">
        <v>7767</v>
      </c>
      <c r="I580" s="85"/>
      <c r="K580" s="114"/>
    </row>
    <row r="581" spans="1:11" s="428" customFormat="1" ht="12.75" customHeight="1" x14ac:dyDescent="0.25">
      <c r="A581" s="54"/>
      <c r="B581" s="54"/>
      <c r="C581" s="74"/>
      <c r="D581" s="437" t="s">
        <v>198</v>
      </c>
      <c r="E581" s="438"/>
      <c r="F581" s="436">
        <f>SUM(F582:F583)</f>
        <v>2351</v>
      </c>
      <c r="G581" s="145" t="s">
        <v>10</v>
      </c>
      <c r="H581" s="436">
        <v>7767</v>
      </c>
      <c r="I581" s="85"/>
      <c r="K581" s="114"/>
    </row>
    <row r="582" spans="1:11" s="428" customFormat="1" ht="12.75" customHeight="1" x14ac:dyDescent="0.25">
      <c r="A582" s="54"/>
      <c r="B582" s="54"/>
      <c r="C582" s="48">
        <v>4300</v>
      </c>
      <c r="D582" s="49" t="s">
        <v>14</v>
      </c>
      <c r="E582" s="57"/>
      <c r="F582" s="54">
        <v>46</v>
      </c>
      <c r="G582" s="53" t="s">
        <v>10</v>
      </c>
      <c r="H582" s="54">
        <v>152</v>
      </c>
      <c r="I582" s="85"/>
      <c r="K582" s="114"/>
    </row>
    <row r="583" spans="1:11" s="428" customFormat="1" ht="12.75" customHeight="1" x14ac:dyDescent="0.25">
      <c r="A583" s="54"/>
      <c r="B583" s="54"/>
      <c r="C583" s="48">
        <v>4430</v>
      </c>
      <c r="D583" s="49" t="s">
        <v>51</v>
      </c>
      <c r="E583" s="57"/>
      <c r="F583" s="54">
        <v>2305</v>
      </c>
      <c r="G583" s="53" t="s">
        <v>10</v>
      </c>
      <c r="H583" s="54">
        <v>7615</v>
      </c>
      <c r="I583" s="85"/>
      <c r="K583" s="114"/>
    </row>
    <row r="584" spans="1:11" s="428" customFormat="1" ht="23.45" customHeight="1" thickBot="1" x14ac:dyDescent="0.3">
      <c r="A584" s="51">
        <v>750</v>
      </c>
      <c r="B584" s="39"/>
      <c r="C584" s="40"/>
      <c r="D584" s="41" t="s">
        <v>29</v>
      </c>
      <c r="E584" s="42"/>
      <c r="F584" s="36" t="s">
        <v>10</v>
      </c>
      <c r="G584" s="76">
        <f>SUM(G585)</f>
        <v>111207</v>
      </c>
      <c r="H584" s="37">
        <v>1618880</v>
      </c>
      <c r="I584" s="85"/>
      <c r="K584" s="114"/>
    </row>
    <row r="585" spans="1:11" s="428" customFormat="1" ht="12.75" customHeight="1" thickTop="1" x14ac:dyDescent="0.25">
      <c r="A585" s="51"/>
      <c r="B585" s="69">
        <v>75011</v>
      </c>
      <c r="C585" s="69"/>
      <c r="D585" s="109" t="s">
        <v>137</v>
      </c>
      <c r="E585" s="55"/>
      <c r="F585" s="56" t="s">
        <v>10</v>
      </c>
      <c r="G585" s="44">
        <f>SUM(G586)</f>
        <v>111207</v>
      </c>
      <c r="H585" s="45">
        <v>1591824</v>
      </c>
      <c r="I585" s="85"/>
      <c r="K585" s="114"/>
    </row>
    <row r="586" spans="1:11" s="428" customFormat="1" ht="12.75" customHeight="1" x14ac:dyDescent="0.25">
      <c r="A586" s="28"/>
      <c r="B586" s="28"/>
      <c r="C586" s="29"/>
      <c r="D586" s="360" t="s">
        <v>133</v>
      </c>
      <c r="E586" s="52"/>
      <c r="F586" s="444" t="s">
        <v>10</v>
      </c>
      <c r="G586" s="446">
        <f>SUM(G587:G589)</f>
        <v>111207</v>
      </c>
      <c r="H586" s="439">
        <v>1591824</v>
      </c>
      <c r="I586" s="85"/>
      <c r="K586" s="114"/>
    </row>
    <row r="587" spans="1:11" s="428" customFormat="1" ht="12.75" customHeight="1" x14ac:dyDescent="0.25">
      <c r="A587" s="28"/>
      <c r="B587" s="28"/>
      <c r="C587" s="48">
        <v>4010</v>
      </c>
      <c r="D587" s="49" t="s">
        <v>45</v>
      </c>
      <c r="E587" s="70"/>
      <c r="F587" s="53" t="s">
        <v>10</v>
      </c>
      <c r="G587" s="47">
        <v>97164</v>
      </c>
      <c r="H587" s="54">
        <v>1203852</v>
      </c>
      <c r="I587" s="85"/>
      <c r="K587" s="114"/>
    </row>
    <row r="588" spans="1:11" s="428" customFormat="1" ht="12.75" customHeight="1" x14ac:dyDescent="0.25">
      <c r="A588" s="28"/>
      <c r="B588" s="28"/>
      <c r="C588" s="48">
        <v>4110</v>
      </c>
      <c r="D588" s="49" t="s">
        <v>67</v>
      </c>
      <c r="E588" s="77"/>
      <c r="F588" s="53" t="s">
        <v>10</v>
      </c>
      <c r="G588" s="47">
        <v>12283</v>
      </c>
      <c r="H588" s="47">
        <v>235499</v>
      </c>
      <c r="I588" s="85"/>
      <c r="K588" s="114"/>
    </row>
    <row r="589" spans="1:11" s="428" customFormat="1" ht="12.75" customHeight="1" x14ac:dyDescent="0.25">
      <c r="A589" s="28"/>
      <c r="B589" s="28"/>
      <c r="C589" s="48">
        <v>4120</v>
      </c>
      <c r="D589" s="49" t="s">
        <v>155</v>
      </c>
      <c r="E589" s="77"/>
      <c r="F589" s="53" t="s">
        <v>10</v>
      </c>
      <c r="G589" s="47">
        <v>1760</v>
      </c>
      <c r="H589" s="47">
        <v>33668</v>
      </c>
      <c r="I589" s="85"/>
      <c r="K589" s="114"/>
    </row>
    <row r="590" spans="1:11" s="428" customFormat="1" ht="12.75" customHeight="1" thickBot="1" x14ac:dyDescent="0.3">
      <c r="A590" s="39">
        <v>852</v>
      </c>
      <c r="B590" s="100"/>
      <c r="C590" s="129"/>
      <c r="D590" s="130" t="s">
        <v>50</v>
      </c>
      <c r="E590" s="131"/>
      <c r="F590" s="104">
        <f>SUM(F591,F595)</f>
        <v>264934</v>
      </c>
      <c r="G590" s="105" t="s">
        <v>10</v>
      </c>
      <c r="H590" s="104">
        <v>3440698</v>
      </c>
      <c r="I590" s="85"/>
      <c r="K590" s="114"/>
    </row>
    <row r="591" spans="1:11" s="428" customFormat="1" ht="12.75" customHeight="1" thickTop="1" x14ac:dyDescent="0.25">
      <c r="A591" s="74"/>
      <c r="B591" s="43">
        <v>85219</v>
      </c>
      <c r="C591" s="90"/>
      <c r="D591" s="99" t="s">
        <v>56</v>
      </c>
      <c r="E591" s="112"/>
      <c r="F591" s="95">
        <f>SUM(F592)</f>
        <v>4588</v>
      </c>
      <c r="G591" s="96" t="s">
        <v>10</v>
      </c>
      <c r="H591" s="95">
        <v>20741</v>
      </c>
      <c r="I591" s="85"/>
      <c r="K591" s="114"/>
    </row>
    <row r="592" spans="1:11" s="428" customFormat="1" ht="12.75" customHeight="1" x14ac:dyDescent="0.25">
      <c r="A592" s="74"/>
      <c r="B592" s="54"/>
      <c r="C592" s="90"/>
      <c r="D592" s="360" t="s">
        <v>53</v>
      </c>
      <c r="E592" s="52"/>
      <c r="F592" s="146">
        <f>SUM(F593:F594)</f>
        <v>4588</v>
      </c>
      <c r="G592" s="145" t="s">
        <v>10</v>
      </c>
      <c r="H592" s="146">
        <v>20741</v>
      </c>
      <c r="I592" s="85"/>
      <c r="K592" s="114"/>
    </row>
    <row r="593" spans="1:11" s="428" customFormat="1" ht="12.75" customHeight="1" x14ac:dyDescent="0.25">
      <c r="A593" s="74"/>
      <c r="B593" s="54"/>
      <c r="C593" s="48">
        <v>3110</v>
      </c>
      <c r="D593" s="49" t="s">
        <v>52</v>
      </c>
      <c r="E593" s="57"/>
      <c r="F593" s="47">
        <v>4518</v>
      </c>
      <c r="G593" s="53" t="s">
        <v>10</v>
      </c>
      <c r="H593" s="47">
        <v>20438</v>
      </c>
      <c r="I593" s="85"/>
      <c r="K593" s="114"/>
    </row>
    <row r="594" spans="1:11" s="428" customFormat="1" ht="12.75" customHeight="1" x14ac:dyDescent="0.25">
      <c r="A594" s="74"/>
      <c r="B594" s="54"/>
      <c r="C594" s="74" t="s">
        <v>40</v>
      </c>
      <c r="D594" s="67" t="s">
        <v>13</v>
      </c>
      <c r="E594" s="57"/>
      <c r="F594" s="47">
        <v>70</v>
      </c>
      <c r="G594" s="53" t="s">
        <v>10</v>
      </c>
      <c r="H594" s="47">
        <v>303</v>
      </c>
      <c r="I594" s="85"/>
      <c r="K594" s="114"/>
    </row>
    <row r="595" spans="1:11" s="428" customFormat="1" ht="12.75" customHeight="1" x14ac:dyDescent="0.25">
      <c r="A595" s="74"/>
      <c r="B595" s="43">
        <v>85228</v>
      </c>
      <c r="C595" s="74"/>
      <c r="D595" s="99" t="s">
        <v>188</v>
      </c>
      <c r="E595" s="94"/>
      <c r="F595" s="95">
        <f>SUM(F596)</f>
        <v>260346</v>
      </c>
      <c r="G595" s="96" t="s">
        <v>10</v>
      </c>
      <c r="H595" s="95">
        <v>2439044</v>
      </c>
      <c r="I595" s="85"/>
      <c r="K595" s="114"/>
    </row>
    <row r="596" spans="1:11" s="428" customFormat="1" ht="12.75" customHeight="1" x14ac:dyDescent="0.25">
      <c r="A596" s="74"/>
      <c r="B596" s="54"/>
      <c r="C596" s="29"/>
      <c r="D596" s="465" t="s">
        <v>189</v>
      </c>
      <c r="E596" s="52"/>
      <c r="F596" s="146">
        <f>SUM(F599)</f>
        <v>260346</v>
      </c>
      <c r="G596" s="145" t="s">
        <v>10</v>
      </c>
      <c r="H596" s="146">
        <v>2439044</v>
      </c>
      <c r="I596" s="85"/>
      <c r="K596" s="114"/>
    </row>
    <row r="597" spans="1:11" s="428" customFormat="1" ht="12.75" customHeight="1" x14ac:dyDescent="0.25">
      <c r="A597" s="74"/>
      <c r="B597" s="54"/>
      <c r="C597" s="74" t="s">
        <v>30</v>
      </c>
      <c r="D597" s="75" t="s">
        <v>31</v>
      </c>
      <c r="E597" s="70"/>
      <c r="F597" s="47"/>
      <c r="G597" s="53"/>
      <c r="H597" s="53"/>
      <c r="I597" s="85"/>
      <c r="K597" s="114"/>
    </row>
    <row r="598" spans="1:11" s="428" customFormat="1" ht="12.75" customHeight="1" x14ac:dyDescent="0.25">
      <c r="A598" s="74"/>
      <c r="B598" s="54"/>
      <c r="C598" s="74"/>
      <c r="D598" s="75" t="s">
        <v>32</v>
      </c>
      <c r="E598" s="70"/>
      <c r="F598" s="47"/>
      <c r="G598" s="53"/>
      <c r="H598" s="53"/>
      <c r="I598" s="85"/>
      <c r="K598" s="114"/>
    </row>
    <row r="599" spans="1:11" s="428" customFormat="1" ht="12.75" customHeight="1" x14ac:dyDescent="0.25">
      <c r="A599" s="74"/>
      <c r="B599" s="54"/>
      <c r="C599" s="74"/>
      <c r="D599" s="75" t="s">
        <v>33</v>
      </c>
      <c r="E599" s="70"/>
      <c r="F599" s="47">
        <v>260346</v>
      </c>
      <c r="G599" s="53" t="s">
        <v>10</v>
      </c>
      <c r="H599" s="47">
        <v>2439044</v>
      </c>
      <c r="I599" s="85"/>
      <c r="K599" s="114"/>
    </row>
    <row r="600" spans="1:11" s="428" customFormat="1" ht="12.75" customHeight="1" thickBot="1" x14ac:dyDescent="0.3">
      <c r="A600" s="39">
        <v>855</v>
      </c>
      <c r="B600" s="39"/>
      <c r="C600" s="40"/>
      <c r="D600" s="41" t="s">
        <v>103</v>
      </c>
      <c r="E600" s="42"/>
      <c r="F600" s="76">
        <f>SUM(F603)</f>
        <v>158131</v>
      </c>
      <c r="G600" s="76">
        <f>SUM(G603)</f>
        <v>158131</v>
      </c>
      <c r="H600" s="76">
        <v>122222787</v>
      </c>
      <c r="I600" s="85"/>
      <c r="K600" s="114"/>
    </row>
    <row r="601" spans="1:11" s="428" customFormat="1" ht="12.75" customHeight="1" thickTop="1" x14ac:dyDescent="0.25">
      <c r="A601" s="39"/>
      <c r="B601" s="73">
        <v>85502</v>
      </c>
      <c r="C601" s="74"/>
      <c r="D601" s="75" t="s">
        <v>162</v>
      </c>
      <c r="E601" s="42"/>
      <c r="F601" s="51"/>
      <c r="G601" s="51"/>
      <c r="H601" s="54"/>
      <c r="I601" s="85"/>
      <c r="K601" s="114"/>
    </row>
    <row r="602" spans="1:11" s="428" customFormat="1" ht="12.75" customHeight="1" x14ac:dyDescent="0.25">
      <c r="A602" s="39"/>
      <c r="B602" s="73"/>
      <c r="C602" s="74"/>
      <c r="D602" s="75" t="s">
        <v>156</v>
      </c>
      <c r="E602" s="42"/>
      <c r="F602" s="51"/>
      <c r="G602" s="51"/>
      <c r="H602" s="54"/>
      <c r="I602" s="85"/>
      <c r="K602" s="114"/>
    </row>
    <row r="603" spans="1:11" s="428" customFormat="1" ht="12.75" customHeight="1" x14ac:dyDescent="0.25">
      <c r="A603" s="39"/>
      <c r="B603" s="73"/>
      <c r="C603" s="74"/>
      <c r="D603" s="82" t="s">
        <v>157</v>
      </c>
      <c r="E603" s="72"/>
      <c r="F603" s="44">
        <f>SUM(F604)</f>
        <v>158131</v>
      </c>
      <c r="G603" s="44">
        <f>SUM(G604)</f>
        <v>158131</v>
      </c>
      <c r="H603" s="84">
        <v>33679199</v>
      </c>
      <c r="I603" s="85"/>
      <c r="K603" s="114"/>
    </row>
    <row r="604" spans="1:11" s="428" customFormat="1" ht="12.75" customHeight="1" x14ac:dyDescent="0.25">
      <c r="A604" s="39"/>
      <c r="B604" s="73"/>
      <c r="C604" s="74"/>
      <c r="D604" s="360" t="s">
        <v>53</v>
      </c>
      <c r="E604" s="52"/>
      <c r="F604" s="439">
        <f>SUM(F605:F608)</f>
        <v>158131</v>
      </c>
      <c r="G604" s="439">
        <f>SUM(G605:G608)</f>
        <v>158131</v>
      </c>
      <c r="H604" s="439">
        <v>33679199</v>
      </c>
      <c r="I604" s="85"/>
      <c r="K604" s="114"/>
    </row>
    <row r="605" spans="1:11" s="428" customFormat="1" ht="12.75" customHeight="1" x14ac:dyDescent="0.25">
      <c r="A605" s="168"/>
      <c r="B605" s="87"/>
      <c r="C605" s="93">
        <v>3110</v>
      </c>
      <c r="D605" s="50" t="s">
        <v>52</v>
      </c>
      <c r="E605" s="160"/>
      <c r="F605" s="56" t="s">
        <v>10</v>
      </c>
      <c r="G605" s="44">
        <v>144000</v>
      </c>
      <c r="H605" s="172">
        <v>30452513</v>
      </c>
      <c r="I605" s="85"/>
      <c r="K605" s="114"/>
    </row>
    <row r="606" spans="1:11" s="428" customFormat="1" ht="12.75" customHeight="1" x14ac:dyDescent="0.25">
      <c r="A606" s="40"/>
      <c r="B606" s="73"/>
      <c r="C606" s="48">
        <v>4010</v>
      </c>
      <c r="D606" s="49" t="s">
        <v>45</v>
      </c>
      <c r="E606" s="123"/>
      <c r="F606" s="46">
        <v>14131</v>
      </c>
      <c r="G606" s="38" t="s">
        <v>10</v>
      </c>
      <c r="H606" s="46">
        <v>671285</v>
      </c>
      <c r="I606" s="85"/>
      <c r="K606" s="114"/>
    </row>
    <row r="607" spans="1:11" s="428" customFormat="1" ht="12.75" customHeight="1" x14ac:dyDescent="0.25">
      <c r="A607" s="40"/>
      <c r="B607" s="73"/>
      <c r="C607" s="48">
        <v>4040</v>
      </c>
      <c r="D607" s="49" t="s">
        <v>46</v>
      </c>
      <c r="E607" s="57"/>
      <c r="F607" s="38" t="s">
        <v>10</v>
      </c>
      <c r="G607" s="46">
        <v>14131</v>
      </c>
      <c r="H607" s="46">
        <v>68922</v>
      </c>
      <c r="I607" s="85"/>
      <c r="K607" s="114"/>
    </row>
    <row r="608" spans="1:11" s="428" customFormat="1" ht="12.75" customHeight="1" x14ac:dyDescent="0.25">
      <c r="A608" s="40"/>
      <c r="B608" s="73"/>
      <c r="C608" s="48">
        <v>4110</v>
      </c>
      <c r="D608" s="49" t="s">
        <v>67</v>
      </c>
      <c r="E608" s="123"/>
      <c r="F608" s="46">
        <v>144000</v>
      </c>
      <c r="G608" s="38" t="s">
        <v>10</v>
      </c>
      <c r="H608" s="46">
        <v>2424595</v>
      </c>
      <c r="I608" s="85"/>
      <c r="K608" s="114"/>
    </row>
    <row r="609" spans="1:11" s="428" customFormat="1" ht="21.75" customHeight="1" thickBot="1" x14ac:dyDescent="0.3">
      <c r="A609" s="53"/>
      <c r="B609" s="43"/>
      <c r="C609" s="48"/>
      <c r="D609" s="34" t="s">
        <v>48</v>
      </c>
      <c r="E609" s="35"/>
      <c r="F609" s="37">
        <f>SUM(F610,F620,F633,F642,F648)</f>
        <v>112790</v>
      </c>
      <c r="G609" s="37">
        <f>SUM(G610,G620,G633,G642,G648)</f>
        <v>86037</v>
      </c>
      <c r="H609" s="37">
        <v>18993586</v>
      </c>
      <c r="I609" s="85"/>
      <c r="K609" s="114"/>
    </row>
    <row r="610" spans="1:11" s="428" customFormat="1" ht="20.25" customHeight="1" thickTop="1" thickBot="1" x14ac:dyDescent="0.3">
      <c r="A610" s="127">
        <v>752</v>
      </c>
      <c r="B610" s="128"/>
      <c r="C610" s="129"/>
      <c r="D610" s="130" t="s">
        <v>167</v>
      </c>
      <c r="E610" s="131"/>
      <c r="F610" s="132">
        <f>SUM(F611,F615)</f>
        <v>2730</v>
      </c>
      <c r="G610" s="132">
        <f>SUM(G611,G615)</f>
        <v>8730</v>
      </c>
      <c r="H610" s="132">
        <v>171100</v>
      </c>
      <c r="I610" s="85"/>
      <c r="K610" s="114"/>
    </row>
    <row r="611" spans="1:11" s="428" customFormat="1" ht="12.75" customHeight="1" thickTop="1" x14ac:dyDescent="0.25">
      <c r="A611" s="53"/>
      <c r="B611" s="73">
        <v>75212</v>
      </c>
      <c r="C611" s="90"/>
      <c r="D611" s="99" t="s">
        <v>178</v>
      </c>
      <c r="E611" s="112"/>
      <c r="F611" s="96" t="s">
        <v>10</v>
      </c>
      <c r="G611" s="84">
        <f>SUM(G612)</f>
        <v>6000</v>
      </c>
      <c r="H611" s="96" t="s">
        <v>10</v>
      </c>
      <c r="I611" s="85"/>
      <c r="K611" s="114"/>
    </row>
    <row r="612" spans="1:11" s="428" customFormat="1" ht="12.75" customHeight="1" x14ac:dyDescent="0.25">
      <c r="A612" s="53"/>
      <c r="B612" s="73"/>
      <c r="C612" s="90"/>
      <c r="D612" s="437" t="s">
        <v>145</v>
      </c>
      <c r="E612" s="438"/>
      <c r="F612" s="145" t="s">
        <v>10</v>
      </c>
      <c r="G612" s="436">
        <f>SUM(G614)</f>
        <v>6000</v>
      </c>
      <c r="H612" s="145" t="s">
        <v>10</v>
      </c>
      <c r="I612" s="85"/>
      <c r="K612" s="114"/>
    </row>
    <row r="613" spans="1:11" s="428" customFormat="1" ht="12" customHeight="1" x14ac:dyDescent="0.25">
      <c r="A613" s="53"/>
      <c r="B613" s="73"/>
      <c r="C613" s="48">
        <v>4700</v>
      </c>
      <c r="D613" s="67" t="s">
        <v>98</v>
      </c>
      <c r="E613" s="57"/>
      <c r="F613" s="54"/>
      <c r="G613" s="54"/>
      <c r="H613" s="54"/>
      <c r="I613" s="85"/>
      <c r="K613" s="114"/>
    </row>
    <row r="614" spans="1:11" s="428" customFormat="1" ht="12" customHeight="1" x14ac:dyDescent="0.25">
      <c r="A614" s="53"/>
      <c r="B614" s="73"/>
      <c r="C614" s="48"/>
      <c r="D614" s="67" t="s">
        <v>99</v>
      </c>
      <c r="E614" s="57"/>
      <c r="F614" s="53" t="s">
        <v>10</v>
      </c>
      <c r="G614" s="54">
        <v>6000</v>
      </c>
      <c r="H614" s="53" t="s">
        <v>10</v>
      </c>
      <c r="I614" s="85"/>
      <c r="K614" s="114"/>
    </row>
    <row r="615" spans="1:11" s="428" customFormat="1" ht="12.75" customHeight="1" x14ac:dyDescent="0.25">
      <c r="A615" s="53"/>
      <c r="B615" s="43">
        <v>75295</v>
      </c>
      <c r="C615" s="48"/>
      <c r="D615" s="99" t="s">
        <v>27</v>
      </c>
      <c r="E615" s="112"/>
      <c r="F615" s="84">
        <f>SUM(F616)</f>
        <v>2730</v>
      </c>
      <c r="G615" s="84">
        <f>SUM(G616)</f>
        <v>2730</v>
      </c>
      <c r="H615" s="84">
        <v>171100</v>
      </c>
      <c r="I615" s="85"/>
      <c r="K615" s="114"/>
    </row>
    <row r="616" spans="1:11" s="428" customFormat="1" ht="12.75" customHeight="1" x14ac:dyDescent="0.25">
      <c r="A616" s="53"/>
      <c r="B616" s="43"/>
      <c r="C616" s="48"/>
      <c r="D616" s="431" t="s">
        <v>118</v>
      </c>
      <c r="E616" s="133"/>
      <c r="F616" s="436">
        <f>SUM(F617:F618)</f>
        <v>2730</v>
      </c>
      <c r="G616" s="436">
        <f>SUM(G617:G618)</f>
        <v>2730</v>
      </c>
      <c r="H616" s="436">
        <v>171100</v>
      </c>
      <c r="I616" s="85"/>
      <c r="K616" s="114"/>
    </row>
    <row r="617" spans="1:11" s="428" customFormat="1" ht="12.75" customHeight="1" x14ac:dyDescent="0.25">
      <c r="A617" s="53"/>
      <c r="B617" s="43"/>
      <c r="C617" s="74" t="s">
        <v>40</v>
      </c>
      <c r="D617" s="67" t="s">
        <v>13</v>
      </c>
      <c r="E617" s="57"/>
      <c r="F617" s="53" t="s">
        <v>10</v>
      </c>
      <c r="G617" s="54">
        <v>2730</v>
      </c>
      <c r="H617" s="54">
        <v>145370</v>
      </c>
      <c r="I617" s="85"/>
      <c r="K617" s="114"/>
    </row>
    <row r="618" spans="1:11" s="428" customFormat="1" ht="12" customHeight="1" x14ac:dyDescent="0.25">
      <c r="A618" s="53"/>
      <c r="B618" s="43"/>
      <c r="C618" s="48">
        <v>4300</v>
      </c>
      <c r="D618" s="49" t="s">
        <v>14</v>
      </c>
      <c r="E618" s="57"/>
      <c r="F618" s="54">
        <v>2730</v>
      </c>
      <c r="G618" s="53" t="s">
        <v>10</v>
      </c>
      <c r="H618" s="54">
        <v>2730</v>
      </c>
      <c r="I618" s="85"/>
      <c r="K618" s="114"/>
    </row>
    <row r="619" spans="1:11" s="428" customFormat="1" ht="20.45" customHeight="1" x14ac:dyDescent="0.25">
      <c r="A619" s="39">
        <v>754</v>
      </c>
      <c r="B619" s="39"/>
      <c r="C619" s="40"/>
      <c r="D619" s="41" t="s">
        <v>115</v>
      </c>
      <c r="E619" s="42"/>
      <c r="F619" s="53"/>
      <c r="G619" s="47"/>
      <c r="H619" s="54"/>
      <c r="I619" s="60"/>
      <c r="K619" s="114"/>
    </row>
    <row r="620" spans="1:11" s="428" customFormat="1" ht="12.75" customHeight="1" thickBot="1" x14ac:dyDescent="0.3">
      <c r="A620" s="39"/>
      <c r="B620" s="39"/>
      <c r="C620" s="40"/>
      <c r="D620" s="41" t="s">
        <v>109</v>
      </c>
      <c r="E620" s="42"/>
      <c r="F620" s="37">
        <f>SUM(F622)</f>
        <v>42307</v>
      </c>
      <c r="G620" s="37">
        <f>SUM(G622)</f>
        <v>42307</v>
      </c>
      <c r="H620" s="37">
        <v>15044876</v>
      </c>
      <c r="I620" s="60"/>
      <c r="K620" s="114"/>
    </row>
    <row r="621" spans="1:11" s="428" customFormat="1" ht="12.75" customHeight="1" thickTop="1" x14ac:dyDescent="0.25">
      <c r="A621" s="39"/>
      <c r="B621" s="43">
        <v>75411</v>
      </c>
      <c r="C621" s="29"/>
      <c r="D621" s="33" t="s">
        <v>116</v>
      </c>
      <c r="E621" s="77"/>
      <c r="F621" s="28"/>
      <c r="G621" s="28"/>
      <c r="H621" s="101"/>
      <c r="I621" s="60"/>
      <c r="K621" s="114"/>
    </row>
    <row r="622" spans="1:11" s="428" customFormat="1" ht="12.75" customHeight="1" x14ac:dyDescent="0.25">
      <c r="A622" s="39"/>
      <c r="B622" s="43"/>
      <c r="C622" s="48"/>
      <c r="D622" s="50" t="s">
        <v>117</v>
      </c>
      <c r="E622" s="72"/>
      <c r="F622" s="45">
        <f>SUM(F623)</f>
        <v>42307</v>
      </c>
      <c r="G622" s="45">
        <f>SUM(G623)</f>
        <v>42307</v>
      </c>
      <c r="H622" s="45">
        <v>15044876</v>
      </c>
      <c r="I622" s="60"/>
      <c r="K622" s="114"/>
    </row>
    <row r="623" spans="1:11" s="428" customFormat="1" ht="12.75" customHeight="1" x14ac:dyDescent="0.25">
      <c r="A623" s="39"/>
      <c r="B623" s="43"/>
      <c r="C623" s="48"/>
      <c r="D623" s="431" t="s">
        <v>118</v>
      </c>
      <c r="E623" s="430"/>
      <c r="F623" s="435">
        <f>SUM(F624:F632)</f>
        <v>42307</v>
      </c>
      <c r="G623" s="435">
        <f>SUM(G624:G632)</f>
        <v>42307</v>
      </c>
      <c r="H623" s="435">
        <v>15044876</v>
      </c>
      <c r="I623" s="60"/>
      <c r="K623" s="114"/>
    </row>
    <row r="624" spans="1:11" s="428" customFormat="1" ht="12.75" customHeight="1" x14ac:dyDescent="0.25">
      <c r="A624" s="54"/>
      <c r="B624" s="73"/>
      <c r="C624" s="90">
        <v>3070</v>
      </c>
      <c r="D624" s="67" t="s">
        <v>204</v>
      </c>
      <c r="E624" s="92"/>
      <c r="F624" s="54"/>
      <c r="G624" s="54"/>
      <c r="H624" s="54"/>
      <c r="I624" s="60"/>
      <c r="K624" s="114"/>
    </row>
    <row r="625" spans="1:11" s="428" customFormat="1" ht="12.75" customHeight="1" x14ac:dyDescent="0.25">
      <c r="A625" s="54"/>
      <c r="B625" s="73"/>
      <c r="C625" s="90"/>
      <c r="D625" s="67" t="s">
        <v>205</v>
      </c>
      <c r="E625" s="92"/>
      <c r="F625" s="54">
        <v>17707</v>
      </c>
      <c r="G625" s="53" t="s">
        <v>10</v>
      </c>
      <c r="H625" s="54">
        <v>553471</v>
      </c>
      <c r="I625" s="60"/>
      <c r="K625" s="114"/>
    </row>
    <row r="626" spans="1:11" s="428" customFormat="1" ht="12.75" customHeight="1" x14ac:dyDescent="0.25">
      <c r="A626" s="54"/>
      <c r="B626" s="73"/>
      <c r="C626" s="90">
        <v>4180</v>
      </c>
      <c r="D626" s="67" t="s">
        <v>206</v>
      </c>
      <c r="E626" s="92"/>
      <c r="F626" s="54"/>
      <c r="G626" s="54"/>
      <c r="H626" s="54"/>
      <c r="I626" s="60"/>
      <c r="K626" s="114"/>
    </row>
    <row r="627" spans="1:11" s="428" customFormat="1" ht="12.75" customHeight="1" x14ac:dyDescent="0.25">
      <c r="A627" s="54"/>
      <c r="B627" s="73"/>
      <c r="C627" s="90"/>
      <c r="D627" s="67" t="s">
        <v>207</v>
      </c>
      <c r="E627" s="92"/>
      <c r="F627" s="53" t="s">
        <v>10</v>
      </c>
      <c r="G627" s="54">
        <v>17707</v>
      </c>
      <c r="H627" s="54">
        <v>2200943</v>
      </c>
      <c r="I627" s="60"/>
      <c r="K627" s="114"/>
    </row>
    <row r="628" spans="1:11" s="428" customFormat="1" ht="12.75" customHeight="1" x14ac:dyDescent="0.25">
      <c r="A628" s="39"/>
      <c r="B628" s="43"/>
      <c r="C628" s="74" t="s">
        <v>40</v>
      </c>
      <c r="D628" s="67" t="s">
        <v>13</v>
      </c>
      <c r="E628" s="57"/>
      <c r="F628" s="54">
        <v>16600</v>
      </c>
      <c r="G628" s="53" t="s">
        <v>10</v>
      </c>
      <c r="H628" s="54">
        <v>278997</v>
      </c>
      <c r="I628" s="60"/>
      <c r="K628" s="114"/>
    </row>
    <row r="629" spans="1:11" s="428" customFormat="1" ht="12.75" customHeight="1" x14ac:dyDescent="0.25">
      <c r="A629" s="39"/>
      <c r="B629" s="43"/>
      <c r="C629" s="48">
        <v>4270</v>
      </c>
      <c r="D629" s="49" t="s">
        <v>43</v>
      </c>
      <c r="E629" s="57"/>
      <c r="F629" s="47">
        <v>8000</v>
      </c>
      <c r="G629" s="53" t="s">
        <v>10</v>
      </c>
      <c r="H629" s="54">
        <v>61500</v>
      </c>
      <c r="I629" s="60"/>
      <c r="K629" s="114"/>
    </row>
    <row r="630" spans="1:11" s="428" customFormat="1" ht="12.75" customHeight="1" x14ac:dyDescent="0.25">
      <c r="A630" s="39"/>
      <c r="B630" s="43"/>
      <c r="C630" s="48">
        <v>4280</v>
      </c>
      <c r="D630" s="49" t="s">
        <v>88</v>
      </c>
      <c r="E630" s="57"/>
      <c r="F630" s="53" t="s">
        <v>10</v>
      </c>
      <c r="G630" s="47">
        <v>20000</v>
      </c>
      <c r="H630" s="54">
        <v>39000</v>
      </c>
      <c r="I630" s="60"/>
      <c r="K630" s="114"/>
    </row>
    <row r="631" spans="1:11" s="428" customFormat="1" ht="12.75" customHeight="1" x14ac:dyDescent="0.25">
      <c r="A631" s="39"/>
      <c r="B631" s="43"/>
      <c r="C631" s="48">
        <v>4410</v>
      </c>
      <c r="D631" s="67" t="s">
        <v>94</v>
      </c>
      <c r="E631" s="57"/>
      <c r="F631" s="53" t="s">
        <v>10</v>
      </c>
      <c r="G631" s="47">
        <v>2000</v>
      </c>
      <c r="H631" s="54">
        <v>1000</v>
      </c>
      <c r="I631" s="60"/>
      <c r="K631" s="114"/>
    </row>
    <row r="632" spans="1:11" s="428" customFormat="1" ht="12.75" customHeight="1" x14ac:dyDescent="0.25">
      <c r="A632" s="39"/>
      <c r="B632" s="43"/>
      <c r="C632" s="48">
        <v>4430</v>
      </c>
      <c r="D632" s="49" t="s">
        <v>51</v>
      </c>
      <c r="E632" s="57"/>
      <c r="F632" s="53" t="s">
        <v>10</v>
      </c>
      <c r="G632" s="47">
        <v>2600</v>
      </c>
      <c r="H632" s="54">
        <v>5614</v>
      </c>
      <c r="I632" s="60"/>
      <c r="K632" s="114"/>
    </row>
    <row r="633" spans="1:11" s="428" customFormat="1" ht="12.75" customHeight="1" thickBot="1" x14ac:dyDescent="0.3">
      <c r="A633" s="39">
        <v>852</v>
      </c>
      <c r="B633" s="129"/>
      <c r="C633" s="134"/>
      <c r="D633" s="130" t="s">
        <v>50</v>
      </c>
      <c r="E633" s="151"/>
      <c r="F633" s="105" t="s">
        <v>10</v>
      </c>
      <c r="G633" s="104">
        <f>SUM(G635)</f>
        <v>35000</v>
      </c>
      <c r="H633" s="104">
        <v>416350</v>
      </c>
      <c r="I633" s="60"/>
      <c r="K633" s="114"/>
    </row>
    <row r="634" spans="1:11" s="428" customFormat="1" ht="12.75" customHeight="1" thickTop="1" x14ac:dyDescent="0.25">
      <c r="A634" s="54"/>
      <c r="B634" s="43">
        <v>85205</v>
      </c>
      <c r="C634" s="74"/>
      <c r="D634" s="67" t="s">
        <v>184</v>
      </c>
      <c r="E634" s="150"/>
      <c r="F634" s="47"/>
      <c r="G634" s="53"/>
      <c r="H634" s="47"/>
      <c r="I634" s="60"/>
      <c r="K634" s="114"/>
    </row>
    <row r="635" spans="1:11" s="428" customFormat="1" ht="12.75" customHeight="1" x14ac:dyDescent="0.25">
      <c r="A635" s="54"/>
      <c r="B635" s="90"/>
      <c r="C635" s="74"/>
      <c r="D635" s="99" t="s">
        <v>185</v>
      </c>
      <c r="E635" s="142"/>
      <c r="F635" s="96" t="s">
        <v>10</v>
      </c>
      <c r="G635" s="95">
        <f>SUM(G637)</f>
        <v>35000</v>
      </c>
      <c r="H635" s="95">
        <v>406198</v>
      </c>
      <c r="I635" s="60"/>
      <c r="K635" s="114"/>
    </row>
    <row r="636" spans="1:11" s="428" customFormat="1" ht="12.75" customHeight="1" x14ac:dyDescent="0.25">
      <c r="A636" s="54"/>
      <c r="B636" s="90"/>
      <c r="C636" s="74"/>
      <c r="D636" s="451" t="s">
        <v>186</v>
      </c>
      <c r="E636" s="124"/>
      <c r="F636" s="152"/>
      <c r="G636" s="153"/>
      <c r="H636" s="152"/>
      <c r="I636" s="60"/>
      <c r="K636" s="114"/>
    </row>
    <row r="637" spans="1:11" s="428" customFormat="1" ht="12.75" customHeight="1" x14ac:dyDescent="0.25">
      <c r="A637" s="54"/>
      <c r="B637" s="90"/>
      <c r="C637" s="74"/>
      <c r="D637" s="431" t="s">
        <v>187</v>
      </c>
      <c r="E637" s="430"/>
      <c r="F637" s="433" t="s">
        <v>10</v>
      </c>
      <c r="G637" s="434">
        <f>SUM(G638:G641)</f>
        <v>35000</v>
      </c>
      <c r="H637" s="434">
        <v>406198</v>
      </c>
      <c r="I637" s="60"/>
      <c r="K637" s="114"/>
    </row>
    <row r="638" spans="1:11" s="428" customFormat="1" ht="12.75" customHeight="1" x14ac:dyDescent="0.25">
      <c r="A638" s="54"/>
      <c r="B638" s="90"/>
      <c r="C638" s="48">
        <v>4010</v>
      </c>
      <c r="D638" s="49" t="s">
        <v>45</v>
      </c>
      <c r="E638" s="57"/>
      <c r="F638" s="53" t="s">
        <v>10</v>
      </c>
      <c r="G638" s="47">
        <v>10000</v>
      </c>
      <c r="H638" s="47">
        <v>42500</v>
      </c>
      <c r="I638" s="60"/>
      <c r="K638" s="114"/>
    </row>
    <row r="639" spans="1:11" s="428" customFormat="1" ht="12.75" customHeight="1" x14ac:dyDescent="0.25">
      <c r="A639" s="54"/>
      <c r="B639" s="90"/>
      <c r="C639" s="48">
        <v>4110</v>
      </c>
      <c r="D639" s="49" t="s">
        <v>67</v>
      </c>
      <c r="E639" s="57"/>
      <c r="F639" s="53" t="s">
        <v>10</v>
      </c>
      <c r="G639" s="47">
        <v>4500</v>
      </c>
      <c r="H639" s="47">
        <v>15143</v>
      </c>
      <c r="I639" s="60"/>
      <c r="K639" s="114"/>
    </row>
    <row r="640" spans="1:11" s="428" customFormat="1" ht="12.75" customHeight="1" x14ac:dyDescent="0.25">
      <c r="A640" s="54"/>
      <c r="B640" s="90"/>
      <c r="C640" s="48">
        <v>4120</v>
      </c>
      <c r="D640" s="49" t="s">
        <v>155</v>
      </c>
      <c r="E640" s="57"/>
      <c r="F640" s="53" t="s">
        <v>10</v>
      </c>
      <c r="G640" s="47">
        <v>500</v>
      </c>
      <c r="H640" s="47">
        <v>2256</v>
      </c>
      <c r="I640" s="60"/>
      <c r="K640" s="114"/>
    </row>
    <row r="641" spans="1:11" s="428" customFormat="1" ht="12.75" customHeight="1" x14ac:dyDescent="0.25">
      <c r="A641" s="54"/>
      <c r="B641" s="90"/>
      <c r="C641" s="79">
        <v>4170</v>
      </c>
      <c r="D641" s="59" t="s">
        <v>15</v>
      </c>
      <c r="E641" s="57"/>
      <c r="F641" s="53" t="s">
        <v>10</v>
      </c>
      <c r="G641" s="47">
        <v>20000</v>
      </c>
      <c r="H641" s="47">
        <v>40000</v>
      </c>
      <c r="I641" s="60"/>
      <c r="K641" s="114"/>
    </row>
    <row r="642" spans="1:11" s="428" customFormat="1" ht="12.75" customHeight="1" thickBot="1" x14ac:dyDescent="0.3">
      <c r="A642" s="39">
        <v>853</v>
      </c>
      <c r="B642" s="39"/>
      <c r="C642" s="40"/>
      <c r="D642" s="41" t="s">
        <v>121</v>
      </c>
      <c r="E642" s="42"/>
      <c r="F642" s="37">
        <f>SUM(F643)</f>
        <v>30000</v>
      </c>
      <c r="G642" s="36" t="s">
        <v>10</v>
      </c>
      <c r="H642" s="37">
        <v>475961</v>
      </c>
      <c r="I642" s="60"/>
      <c r="K642" s="114"/>
    </row>
    <row r="643" spans="1:11" s="428" customFormat="1" ht="12.75" customHeight="1" thickTop="1" x14ac:dyDescent="0.25">
      <c r="A643" s="147"/>
      <c r="B643" s="43">
        <v>85321</v>
      </c>
      <c r="C643" s="40"/>
      <c r="D643" s="82" t="s">
        <v>130</v>
      </c>
      <c r="E643" s="83"/>
      <c r="F643" s="44">
        <f>SUM(F644,F646)</f>
        <v>30000</v>
      </c>
      <c r="G643" s="56" t="s">
        <v>10</v>
      </c>
      <c r="H643" s="45">
        <v>468536</v>
      </c>
      <c r="I643" s="60"/>
      <c r="K643" s="114"/>
    </row>
    <row r="644" spans="1:11" s="428" customFormat="1" ht="12.75" customHeight="1" x14ac:dyDescent="0.25">
      <c r="A644" s="147"/>
      <c r="B644" s="43"/>
      <c r="C644" s="40"/>
      <c r="D644" s="360" t="s">
        <v>179</v>
      </c>
      <c r="E644" s="52"/>
      <c r="F644" s="146">
        <f>SUM(F645)</f>
        <v>14000</v>
      </c>
      <c r="G644" s="145" t="s">
        <v>10</v>
      </c>
      <c r="H644" s="436">
        <v>195900</v>
      </c>
      <c r="I644" s="60"/>
      <c r="K644" s="114"/>
    </row>
    <row r="645" spans="1:11" s="428" customFormat="1" ht="12.75" customHeight="1" x14ac:dyDescent="0.25">
      <c r="A645" s="147"/>
      <c r="B645" s="43"/>
      <c r="C645" s="74" t="s">
        <v>40</v>
      </c>
      <c r="D645" s="67" t="s">
        <v>13</v>
      </c>
      <c r="E645" s="57"/>
      <c r="F645" s="46">
        <v>14000</v>
      </c>
      <c r="G645" s="38" t="s">
        <v>10</v>
      </c>
      <c r="H645" s="28">
        <v>24000</v>
      </c>
      <c r="I645" s="60"/>
      <c r="K645" s="114"/>
    </row>
    <row r="646" spans="1:11" s="428" customFormat="1" ht="12.75" customHeight="1" x14ac:dyDescent="0.25">
      <c r="A646" s="40"/>
      <c r="B646" s="43"/>
      <c r="C646" s="40"/>
      <c r="D646" s="360" t="s">
        <v>133</v>
      </c>
      <c r="E646" s="52"/>
      <c r="F646" s="446">
        <f>SUM(F647:F647)</f>
        <v>16000</v>
      </c>
      <c r="G646" s="444" t="s">
        <v>10</v>
      </c>
      <c r="H646" s="439">
        <v>272636</v>
      </c>
      <c r="I646" s="60"/>
      <c r="K646" s="114"/>
    </row>
    <row r="647" spans="1:11" s="428" customFormat="1" ht="12.75" customHeight="1" x14ac:dyDescent="0.25">
      <c r="A647" s="40"/>
      <c r="B647" s="43"/>
      <c r="C647" s="74" t="s">
        <v>40</v>
      </c>
      <c r="D647" s="67" t="s">
        <v>13</v>
      </c>
      <c r="E647" s="57"/>
      <c r="F647" s="47">
        <v>16000</v>
      </c>
      <c r="G647" s="53" t="s">
        <v>10</v>
      </c>
      <c r="H647" s="54">
        <v>26423</v>
      </c>
      <c r="I647" s="60"/>
      <c r="K647" s="114"/>
    </row>
    <row r="648" spans="1:11" s="428" customFormat="1" ht="12.75" customHeight="1" thickBot="1" x14ac:dyDescent="0.3">
      <c r="A648" s="39">
        <v>855</v>
      </c>
      <c r="B648" s="39"/>
      <c r="C648" s="40"/>
      <c r="D648" s="41" t="s">
        <v>103</v>
      </c>
      <c r="E648" s="42"/>
      <c r="F648" s="76">
        <f>SUM(F649)</f>
        <v>37753</v>
      </c>
      <c r="G648" s="36" t="s">
        <v>10</v>
      </c>
      <c r="H648" s="76">
        <v>1071043</v>
      </c>
      <c r="I648" s="60"/>
      <c r="K648" s="114"/>
    </row>
    <row r="649" spans="1:11" s="428" customFormat="1" ht="12.75" customHeight="1" thickTop="1" x14ac:dyDescent="0.25">
      <c r="A649" s="40"/>
      <c r="B649" s="69">
        <v>85510</v>
      </c>
      <c r="C649" s="48"/>
      <c r="D649" s="50" t="s">
        <v>174</v>
      </c>
      <c r="E649" s="94"/>
      <c r="F649" s="95">
        <f>SUM(F650)</f>
        <v>37753</v>
      </c>
      <c r="G649" s="96" t="s">
        <v>10</v>
      </c>
      <c r="H649" s="84">
        <v>478153</v>
      </c>
      <c r="I649" s="60"/>
      <c r="K649" s="114"/>
    </row>
    <row r="650" spans="1:11" s="428" customFormat="1" ht="12.75" customHeight="1" x14ac:dyDescent="0.25">
      <c r="A650" s="40"/>
      <c r="B650" s="43"/>
      <c r="C650" s="48"/>
      <c r="D650" s="360" t="s">
        <v>53</v>
      </c>
      <c r="E650" s="52"/>
      <c r="F650" s="146">
        <f>SUM(F651:F654)</f>
        <v>37753</v>
      </c>
      <c r="G650" s="145" t="s">
        <v>10</v>
      </c>
      <c r="H650" s="436">
        <v>478153</v>
      </c>
      <c r="I650" s="60"/>
      <c r="K650" s="114"/>
    </row>
    <row r="651" spans="1:11" s="428" customFormat="1" ht="12.75" customHeight="1" x14ac:dyDescent="0.25">
      <c r="A651" s="74"/>
      <c r="B651" s="73"/>
      <c r="C651" s="48">
        <v>3110</v>
      </c>
      <c r="D651" s="49" t="s">
        <v>52</v>
      </c>
      <c r="E651" s="57"/>
      <c r="F651" s="47">
        <v>37379</v>
      </c>
      <c r="G651" s="53" t="s">
        <v>10</v>
      </c>
      <c r="H651" s="54">
        <v>473419</v>
      </c>
      <c r="I651" s="60"/>
      <c r="K651" s="114"/>
    </row>
    <row r="652" spans="1:11" s="428" customFormat="1" ht="12.75" customHeight="1" x14ac:dyDescent="0.25">
      <c r="A652" s="74"/>
      <c r="B652" s="73"/>
      <c r="C652" s="48">
        <v>4010</v>
      </c>
      <c r="D652" s="49" t="s">
        <v>45</v>
      </c>
      <c r="E652" s="57"/>
      <c r="F652" s="47">
        <v>311</v>
      </c>
      <c r="G652" s="53" t="s">
        <v>10</v>
      </c>
      <c r="H652" s="54">
        <v>3948</v>
      </c>
      <c r="I652" s="60"/>
      <c r="K652" s="114"/>
    </row>
    <row r="653" spans="1:11" s="428" customFormat="1" ht="12.75" customHeight="1" x14ac:dyDescent="0.25">
      <c r="A653" s="74"/>
      <c r="B653" s="73"/>
      <c r="C653" s="48">
        <v>4110</v>
      </c>
      <c r="D653" s="49" t="s">
        <v>67</v>
      </c>
      <c r="E653" s="57"/>
      <c r="F653" s="47">
        <v>55</v>
      </c>
      <c r="G653" s="53" t="s">
        <v>10</v>
      </c>
      <c r="H653" s="54">
        <v>689</v>
      </c>
      <c r="I653" s="60"/>
      <c r="K653" s="114"/>
    </row>
    <row r="654" spans="1:11" s="428" customFormat="1" ht="12.75" customHeight="1" x14ac:dyDescent="0.25">
      <c r="A654" s="74"/>
      <c r="B654" s="73"/>
      <c r="C654" s="48">
        <v>4120</v>
      </c>
      <c r="D654" s="49" t="s">
        <v>155</v>
      </c>
      <c r="E654" s="57"/>
      <c r="F654" s="47">
        <v>8</v>
      </c>
      <c r="G654" s="53" t="s">
        <v>10</v>
      </c>
      <c r="H654" s="54">
        <v>97</v>
      </c>
      <c r="I654" s="60"/>
      <c r="K654" s="114"/>
    </row>
    <row r="655" spans="1:11" ht="5.25" customHeight="1" x14ac:dyDescent="0.25">
      <c r="A655" s="61"/>
      <c r="B655" s="61"/>
      <c r="C655" s="62"/>
      <c r="D655" s="63"/>
      <c r="E655" s="64"/>
      <c r="F655" s="45"/>
      <c r="G655" s="45"/>
      <c r="H655" s="58"/>
    </row>
    <row r="656" spans="1:11" ht="12.6" customHeight="1" x14ac:dyDescent="0.25"/>
    <row r="657" ht="12.6" customHeight="1" x14ac:dyDescent="0.25"/>
    <row r="658" ht="12.6" customHeight="1" x14ac:dyDescent="0.25"/>
    <row r="659" ht="12.6" customHeight="1" x14ac:dyDescent="0.25"/>
    <row r="660" ht="12.6" customHeight="1" x14ac:dyDescent="0.25"/>
    <row r="661" ht="12.6" customHeight="1" x14ac:dyDescent="0.25"/>
    <row r="662" ht="12.6" customHeight="1" x14ac:dyDescent="0.25"/>
    <row r="663" ht="12.6" customHeight="1" x14ac:dyDescent="0.25"/>
    <row r="664" ht="12.6" customHeight="1" x14ac:dyDescent="0.25"/>
    <row r="665" ht="12.6" customHeight="1" x14ac:dyDescent="0.25"/>
    <row r="666" ht="12.6" customHeight="1" x14ac:dyDescent="0.25"/>
    <row r="667" ht="12.6" customHeight="1" x14ac:dyDescent="0.25"/>
    <row r="668" ht="12.6" customHeight="1" x14ac:dyDescent="0.25"/>
    <row r="669" ht="12.6" customHeight="1" x14ac:dyDescent="0.25"/>
    <row r="670" ht="12.6" customHeight="1" x14ac:dyDescent="0.25"/>
    <row r="671" ht="12.6" customHeight="1" x14ac:dyDescent="0.25"/>
    <row r="672" ht="12.6" customHeight="1" x14ac:dyDescent="0.25"/>
    <row r="673" ht="12.6" customHeight="1" x14ac:dyDescent="0.25"/>
    <row r="674" ht="12.6" customHeight="1" x14ac:dyDescent="0.25"/>
    <row r="675" ht="12.6" customHeight="1" x14ac:dyDescent="0.25"/>
    <row r="676" ht="12.6" customHeight="1" x14ac:dyDescent="0.25"/>
    <row r="677" ht="12.6" customHeight="1" x14ac:dyDescent="0.25"/>
    <row r="678" ht="12.6" customHeight="1" x14ac:dyDescent="0.25"/>
    <row r="679" ht="12.6" customHeight="1" x14ac:dyDescent="0.25"/>
    <row r="680" ht="12.6" customHeight="1" x14ac:dyDescent="0.25"/>
    <row r="681" ht="12.6" customHeight="1" x14ac:dyDescent="0.25"/>
    <row r="682" ht="12.6" customHeight="1" x14ac:dyDescent="0.25"/>
    <row r="683" ht="12.6" customHeight="1" x14ac:dyDescent="0.25"/>
    <row r="684" ht="12.6" customHeight="1" x14ac:dyDescent="0.25"/>
    <row r="685" ht="12.6" customHeight="1" x14ac:dyDescent="0.25"/>
    <row r="686" ht="12.6" customHeight="1" x14ac:dyDescent="0.25"/>
    <row r="687" ht="12.6" customHeight="1" x14ac:dyDescent="0.25"/>
    <row r="688" ht="12.6" customHeight="1" x14ac:dyDescent="0.25"/>
    <row r="689" ht="12.6" customHeight="1" x14ac:dyDescent="0.25"/>
    <row r="690" ht="12.6" customHeight="1" x14ac:dyDescent="0.25"/>
    <row r="691" ht="12.6" customHeight="1" x14ac:dyDescent="0.25"/>
    <row r="692" ht="12.6" customHeight="1" x14ac:dyDescent="0.25"/>
    <row r="693" ht="12.6" customHeight="1" x14ac:dyDescent="0.25"/>
    <row r="694" ht="12.2" customHeight="1" x14ac:dyDescent="0.25"/>
    <row r="695" ht="12.2" customHeight="1" x14ac:dyDescent="0.25"/>
    <row r="696" ht="12.2" customHeight="1" x14ac:dyDescent="0.25"/>
    <row r="697" ht="12.95" customHeight="1" x14ac:dyDescent="0.25"/>
    <row r="698" ht="12.95" customHeight="1" x14ac:dyDescent="0.25"/>
    <row r="699" ht="12.95" customHeight="1" x14ac:dyDescent="0.25"/>
    <row r="700" ht="12.95" customHeight="1" x14ac:dyDescent="0.25"/>
    <row r="701" ht="12.95" customHeight="1" x14ac:dyDescent="0.25"/>
    <row r="702" ht="12.95" customHeight="1" x14ac:dyDescent="0.25"/>
    <row r="703" ht="12.95" customHeight="1" x14ac:dyDescent="0.25"/>
    <row r="704" ht="12.95" customHeight="1" x14ac:dyDescent="0.25"/>
    <row r="705" ht="12.95" customHeight="1" x14ac:dyDescent="0.25"/>
    <row r="706" ht="12.95" customHeight="1" x14ac:dyDescent="0.25"/>
    <row r="707" ht="12.95" customHeight="1" x14ac:dyDescent="0.25"/>
    <row r="708" ht="12.95" customHeight="1" x14ac:dyDescent="0.25"/>
    <row r="709" ht="12.95" customHeight="1" x14ac:dyDescent="0.25"/>
    <row r="710" ht="12.95" customHeight="1" x14ac:dyDescent="0.25"/>
    <row r="711" ht="12.95" customHeight="1" x14ac:dyDescent="0.25"/>
    <row r="712" ht="12.95" customHeight="1" x14ac:dyDescent="0.25"/>
    <row r="713" ht="12.95" customHeight="1" x14ac:dyDescent="0.25"/>
    <row r="714" ht="12.95" customHeight="1" x14ac:dyDescent="0.25"/>
    <row r="715" ht="12.95" customHeight="1" x14ac:dyDescent="0.25"/>
    <row r="716" ht="12.95" customHeight="1" x14ac:dyDescent="0.25"/>
    <row r="717" ht="12.95" customHeight="1" x14ac:dyDescent="0.25"/>
    <row r="718" ht="12.95" customHeight="1" x14ac:dyDescent="0.25"/>
    <row r="719" ht="12.95" customHeight="1" x14ac:dyDescent="0.25"/>
    <row r="720" ht="12.95" customHeight="1" x14ac:dyDescent="0.25"/>
    <row r="721" ht="12.95" customHeight="1" x14ac:dyDescent="0.25"/>
    <row r="722" ht="12.95" customHeight="1" x14ac:dyDescent="0.25"/>
    <row r="723" ht="12.95" customHeight="1" x14ac:dyDescent="0.25"/>
    <row r="724" ht="12.95" customHeight="1" x14ac:dyDescent="0.25"/>
    <row r="725" ht="12.95" customHeight="1" x14ac:dyDescent="0.25"/>
    <row r="726" ht="12.95" customHeight="1" x14ac:dyDescent="0.25"/>
    <row r="727" ht="12.95" customHeight="1" x14ac:dyDescent="0.25"/>
    <row r="728" ht="12.95" customHeight="1" x14ac:dyDescent="0.25"/>
    <row r="729" ht="12.95" customHeight="1" x14ac:dyDescent="0.25"/>
    <row r="730" ht="12.95" customHeight="1" x14ac:dyDescent="0.25"/>
    <row r="731" ht="12.95" customHeight="1" x14ac:dyDescent="0.25"/>
    <row r="732" ht="12.95" customHeight="1" x14ac:dyDescent="0.25"/>
    <row r="733" ht="12.95" customHeight="1" x14ac:dyDescent="0.25"/>
    <row r="734" ht="12.95" customHeight="1" x14ac:dyDescent="0.25"/>
    <row r="735" ht="12.95" customHeight="1" x14ac:dyDescent="0.25"/>
    <row r="736" ht="12.95" customHeight="1" x14ac:dyDescent="0.25"/>
    <row r="737" ht="12.95" customHeight="1" x14ac:dyDescent="0.25"/>
    <row r="738" ht="12.95" customHeight="1" x14ac:dyDescent="0.25"/>
    <row r="739" ht="12.95" customHeight="1" x14ac:dyDescent="0.25"/>
    <row r="740" ht="12.95" customHeight="1" x14ac:dyDescent="0.25"/>
    <row r="741" ht="12.95" customHeight="1" x14ac:dyDescent="0.25"/>
    <row r="742" ht="12.95" customHeight="1" x14ac:dyDescent="0.25"/>
    <row r="743" ht="12.95" customHeight="1" x14ac:dyDescent="0.25"/>
    <row r="744" ht="12.95" customHeight="1" x14ac:dyDescent="0.25"/>
    <row r="745" ht="12.95" customHeight="1" x14ac:dyDescent="0.25"/>
    <row r="746" ht="12.95" customHeight="1" x14ac:dyDescent="0.25"/>
    <row r="747" ht="12.95" customHeight="1" x14ac:dyDescent="0.25"/>
    <row r="748" ht="12.95" customHeight="1" x14ac:dyDescent="0.25"/>
    <row r="749" ht="12.95" customHeight="1" x14ac:dyDescent="0.25"/>
    <row r="750" ht="12.95" customHeight="1" x14ac:dyDescent="0.25"/>
    <row r="751" ht="12.95" customHeight="1" x14ac:dyDescent="0.25"/>
    <row r="752" ht="12.95" customHeight="1" x14ac:dyDescent="0.25"/>
    <row r="753" ht="12.95" customHeight="1" x14ac:dyDescent="0.25"/>
    <row r="754" ht="12.95" customHeight="1" x14ac:dyDescent="0.25"/>
    <row r="755" ht="12.95" customHeight="1" x14ac:dyDescent="0.25"/>
    <row r="756" ht="12.95" customHeight="1" x14ac:dyDescent="0.25"/>
    <row r="757" ht="12.95" customHeight="1" x14ac:dyDescent="0.25"/>
    <row r="758" ht="12.95" customHeight="1" x14ac:dyDescent="0.25"/>
    <row r="759" ht="12.95" customHeight="1" x14ac:dyDescent="0.25"/>
    <row r="760" ht="12.95" customHeight="1" x14ac:dyDescent="0.25"/>
    <row r="761" ht="12.95" customHeight="1" x14ac:dyDescent="0.25"/>
    <row r="762" ht="12.95" customHeight="1" x14ac:dyDescent="0.25"/>
    <row r="763" ht="12.95" customHeight="1" x14ac:dyDescent="0.25"/>
    <row r="764" ht="12.95" customHeight="1" x14ac:dyDescent="0.25"/>
    <row r="765" ht="12.95" customHeight="1" x14ac:dyDescent="0.25"/>
    <row r="766" ht="12.95" customHeight="1" x14ac:dyDescent="0.25"/>
    <row r="767" ht="12.95" customHeight="1" x14ac:dyDescent="0.25"/>
    <row r="768" ht="12.95" customHeight="1" x14ac:dyDescent="0.25"/>
    <row r="769" ht="12.95" customHeight="1" x14ac:dyDescent="0.25"/>
    <row r="770" ht="12.95" customHeight="1" x14ac:dyDescent="0.25"/>
    <row r="771" ht="12.95" customHeight="1" x14ac:dyDescent="0.25"/>
    <row r="772" ht="12.95" customHeight="1" x14ac:dyDescent="0.25"/>
    <row r="773" ht="12.95" customHeight="1" x14ac:dyDescent="0.25"/>
    <row r="774" ht="12.95" customHeight="1" x14ac:dyDescent="0.25"/>
    <row r="775" ht="12.9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&amp;C&amp;10Strona &amp;P</oddFooter>
  </headerFooter>
  <rowBreaks count="6" manualBreakCount="6">
    <brk id="50" max="16383" man="1"/>
    <brk id="101" max="16383" man="1"/>
    <brk id="154" max="16383" man="1"/>
    <brk id="210" max="16383" man="1"/>
    <brk id="438" max="16383" man="1"/>
    <brk id="5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V25"/>
  <sheetViews>
    <sheetView workbookViewId="0">
      <selection activeCell="G28" sqref="G28"/>
    </sheetView>
  </sheetViews>
  <sheetFormatPr defaultRowHeight="15" x14ac:dyDescent="0.25"/>
  <cols>
    <col min="1" max="1" width="4.140625" style="1" customWidth="1"/>
    <col min="2" max="2" width="5.5703125" style="1" customWidth="1"/>
    <col min="3" max="3" width="59.5703125" style="177" customWidth="1"/>
    <col min="4" max="4" width="14" style="177" customWidth="1"/>
    <col min="5" max="5" width="13.85546875" style="177" customWidth="1"/>
    <col min="6" max="7" width="11.28515625" style="177" customWidth="1"/>
    <col min="8" max="8" width="12.5703125" style="177" customWidth="1"/>
    <col min="9" max="9" width="10.42578125" style="177" customWidth="1"/>
    <col min="10" max="10" width="10.7109375" style="177" customWidth="1"/>
    <col min="11" max="11" width="9" style="177" customWidth="1"/>
    <col min="12" max="12" width="11.5703125" style="178" customWidth="1"/>
    <col min="13" max="13" width="9.140625" style="177"/>
    <col min="14" max="14" width="13" style="177" customWidth="1"/>
    <col min="15" max="15" width="9.140625" style="177"/>
    <col min="259" max="259" width="4.140625" customWidth="1"/>
    <col min="260" max="260" width="5.5703125" customWidth="1"/>
    <col min="261" max="261" width="59.5703125" customWidth="1"/>
    <col min="262" max="263" width="11.28515625" customWidth="1"/>
    <col min="264" max="264" width="10.5703125" customWidth="1"/>
    <col min="265" max="265" width="10.42578125" customWidth="1"/>
    <col min="266" max="266" width="10.7109375" customWidth="1"/>
    <col min="267" max="267" width="9" customWidth="1"/>
    <col min="268" max="268" width="11.5703125" customWidth="1"/>
    <col min="270" max="270" width="13" customWidth="1"/>
    <col min="515" max="515" width="4.140625" customWidth="1"/>
    <col min="516" max="516" width="5.5703125" customWidth="1"/>
    <col min="517" max="517" width="59.5703125" customWidth="1"/>
    <col min="518" max="519" width="11.28515625" customWidth="1"/>
    <col min="520" max="520" width="10.5703125" customWidth="1"/>
    <col min="521" max="521" width="10.42578125" customWidth="1"/>
    <col min="522" max="522" width="10.7109375" customWidth="1"/>
    <col min="523" max="523" width="9" customWidth="1"/>
    <col min="524" max="524" width="11.5703125" customWidth="1"/>
    <col min="526" max="526" width="13" customWidth="1"/>
    <col min="771" max="771" width="4.140625" customWidth="1"/>
    <col min="772" max="772" width="5.5703125" customWidth="1"/>
    <col min="773" max="773" width="59.5703125" customWidth="1"/>
    <col min="774" max="775" width="11.28515625" customWidth="1"/>
    <col min="776" max="776" width="10.5703125" customWidth="1"/>
    <col min="777" max="777" width="10.42578125" customWidth="1"/>
    <col min="778" max="778" width="10.7109375" customWidth="1"/>
    <col min="779" max="779" width="9" customWidth="1"/>
    <col min="780" max="780" width="11.5703125" customWidth="1"/>
    <col min="782" max="782" width="13" customWidth="1"/>
    <col min="1027" max="1027" width="4.140625" customWidth="1"/>
    <col min="1028" max="1028" width="5.5703125" customWidth="1"/>
    <col min="1029" max="1029" width="59.5703125" customWidth="1"/>
    <col min="1030" max="1031" width="11.28515625" customWidth="1"/>
    <col min="1032" max="1032" width="10.5703125" customWidth="1"/>
    <col min="1033" max="1033" width="10.42578125" customWidth="1"/>
    <col min="1034" max="1034" width="10.7109375" customWidth="1"/>
    <col min="1035" max="1035" width="9" customWidth="1"/>
    <col min="1036" max="1036" width="11.5703125" customWidth="1"/>
    <col min="1038" max="1038" width="13" customWidth="1"/>
    <col min="1283" max="1283" width="4.140625" customWidth="1"/>
    <col min="1284" max="1284" width="5.5703125" customWidth="1"/>
    <col min="1285" max="1285" width="59.5703125" customWidth="1"/>
    <col min="1286" max="1287" width="11.28515625" customWidth="1"/>
    <col min="1288" max="1288" width="10.5703125" customWidth="1"/>
    <col min="1289" max="1289" width="10.42578125" customWidth="1"/>
    <col min="1290" max="1290" width="10.7109375" customWidth="1"/>
    <col min="1291" max="1291" width="9" customWidth="1"/>
    <col min="1292" max="1292" width="11.5703125" customWidth="1"/>
    <col min="1294" max="1294" width="13" customWidth="1"/>
    <col min="1539" max="1539" width="4.140625" customWidth="1"/>
    <col min="1540" max="1540" width="5.5703125" customWidth="1"/>
    <col min="1541" max="1541" width="59.5703125" customWidth="1"/>
    <col min="1542" max="1543" width="11.28515625" customWidth="1"/>
    <col min="1544" max="1544" width="10.5703125" customWidth="1"/>
    <col min="1545" max="1545" width="10.42578125" customWidth="1"/>
    <col min="1546" max="1546" width="10.7109375" customWidth="1"/>
    <col min="1547" max="1547" width="9" customWidth="1"/>
    <col min="1548" max="1548" width="11.5703125" customWidth="1"/>
    <col min="1550" max="1550" width="13" customWidth="1"/>
    <col min="1795" max="1795" width="4.140625" customWidth="1"/>
    <col min="1796" max="1796" width="5.5703125" customWidth="1"/>
    <col min="1797" max="1797" width="59.5703125" customWidth="1"/>
    <col min="1798" max="1799" width="11.28515625" customWidth="1"/>
    <col min="1800" max="1800" width="10.5703125" customWidth="1"/>
    <col min="1801" max="1801" width="10.42578125" customWidth="1"/>
    <col min="1802" max="1802" width="10.7109375" customWidth="1"/>
    <col min="1803" max="1803" width="9" customWidth="1"/>
    <col min="1804" max="1804" width="11.5703125" customWidth="1"/>
    <col min="1806" max="1806" width="13" customWidth="1"/>
    <col min="2051" max="2051" width="4.140625" customWidth="1"/>
    <col min="2052" max="2052" width="5.5703125" customWidth="1"/>
    <col min="2053" max="2053" width="59.5703125" customWidth="1"/>
    <col min="2054" max="2055" width="11.28515625" customWidth="1"/>
    <col min="2056" max="2056" width="10.5703125" customWidth="1"/>
    <col min="2057" max="2057" width="10.42578125" customWidth="1"/>
    <col min="2058" max="2058" width="10.7109375" customWidth="1"/>
    <col min="2059" max="2059" width="9" customWidth="1"/>
    <col min="2060" max="2060" width="11.5703125" customWidth="1"/>
    <col min="2062" max="2062" width="13" customWidth="1"/>
    <col min="2307" max="2307" width="4.140625" customWidth="1"/>
    <col min="2308" max="2308" width="5.5703125" customWidth="1"/>
    <col min="2309" max="2309" width="59.5703125" customWidth="1"/>
    <col min="2310" max="2311" width="11.28515625" customWidth="1"/>
    <col min="2312" max="2312" width="10.5703125" customWidth="1"/>
    <col min="2313" max="2313" width="10.42578125" customWidth="1"/>
    <col min="2314" max="2314" width="10.7109375" customWidth="1"/>
    <col min="2315" max="2315" width="9" customWidth="1"/>
    <col min="2316" max="2316" width="11.5703125" customWidth="1"/>
    <col min="2318" max="2318" width="13" customWidth="1"/>
    <col min="2563" max="2563" width="4.140625" customWidth="1"/>
    <col min="2564" max="2564" width="5.5703125" customWidth="1"/>
    <col min="2565" max="2565" width="59.5703125" customWidth="1"/>
    <col min="2566" max="2567" width="11.28515625" customWidth="1"/>
    <col min="2568" max="2568" width="10.5703125" customWidth="1"/>
    <col min="2569" max="2569" width="10.42578125" customWidth="1"/>
    <col min="2570" max="2570" width="10.7109375" customWidth="1"/>
    <col min="2571" max="2571" width="9" customWidth="1"/>
    <col min="2572" max="2572" width="11.5703125" customWidth="1"/>
    <col min="2574" max="2574" width="13" customWidth="1"/>
    <col min="2819" max="2819" width="4.140625" customWidth="1"/>
    <col min="2820" max="2820" width="5.5703125" customWidth="1"/>
    <col min="2821" max="2821" width="59.5703125" customWidth="1"/>
    <col min="2822" max="2823" width="11.28515625" customWidth="1"/>
    <col min="2824" max="2824" width="10.5703125" customWidth="1"/>
    <col min="2825" max="2825" width="10.42578125" customWidth="1"/>
    <col min="2826" max="2826" width="10.7109375" customWidth="1"/>
    <col min="2827" max="2827" width="9" customWidth="1"/>
    <col min="2828" max="2828" width="11.5703125" customWidth="1"/>
    <col min="2830" max="2830" width="13" customWidth="1"/>
    <col min="3075" max="3075" width="4.140625" customWidth="1"/>
    <col min="3076" max="3076" width="5.5703125" customWidth="1"/>
    <col min="3077" max="3077" width="59.5703125" customWidth="1"/>
    <col min="3078" max="3079" width="11.28515625" customWidth="1"/>
    <col min="3080" max="3080" width="10.5703125" customWidth="1"/>
    <col min="3081" max="3081" width="10.42578125" customWidth="1"/>
    <col min="3082" max="3082" width="10.7109375" customWidth="1"/>
    <col min="3083" max="3083" width="9" customWidth="1"/>
    <col min="3084" max="3084" width="11.5703125" customWidth="1"/>
    <col min="3086" max="3086" width="13" customWidth="1"/>
    <col min="3331" max="3331" width="4.140625" customWidth="1"/>
    <col min="3332" max="3332" width="5.5703125" customWidth="1"/>
    <col min="3333" max="3333" width="59.5703125" customWidth="1"/>
    <col min="3334" max="3335" width="11.28515625" customWidth="1"/>
    <col min="3336" max="3336" width="10.5703125" customWidth="1"/>
    <col min="3337" max="3337" width="10.42578125" customWidth="1"/>
    <col min="3338" max="3338" width="10.7109375" customWidth="1"/>
    <col min="3339" max="3339" width="9" customWidth="1"/>
    <col min="3340" max="3340" width="11.5703125" customWidth="1"/>
    <col min="3342" max="3342" width="13" customWidth="1"/>
    <col min="3587" max="3587" width="4.140625" customWidth="1"/>
    <col min="3588" max="3588" width="5.5703125" customWidth="1"/>
    <col min="3589" max="3589" width="59.5703125" customWidth="1"/>
    <col min="3590" max="3591" width="11.28515625" customWidth="1"/>
    <col min="3592" max="3592" width="10.5703125" customWidth="1"/>
    <col min="3593" max="3593" width="10.42578125" customWidth="1"/>
    <col min="3594" max="3594" width="10.7109375" customWidth="1"/>
    <col min="3595" max="3595" width="9" customWidth="1"/>
    <col min="3596" max="3596" width="11.5703125" customWidth="1"/>
    <col min="3598" max="3598" width="13" customWidth="1"/>
    <col min="3843" max="3843" width="4.140625" customWidth="1"/>
    <col min="3844" max="3844" width="5.5703125" customWidth="1"/>
    <col min="3845" max="3845" width="59.5703125" customWidth="1"/>
    <col min="3846" max="3847" width="11.28515625" customWidth="1"/>
    <col min="3848" max="3848" width="10.5703125" customWidth="1"/>
    <col min="3849" max="3849" width="10.42578125" customWidth="1"/>
    <col min="3850" max="3850" width="10.7109375" customWidth="1"/>
    <col min="3851" max="3851" width="9" customWidth="1"/>
    <col min="3852" max="3852" width="11.5703125" customWidth="1"/>
    <col min="3854" max="3854" width="13" customWidth="1"/>
    <col min="4099" max="4099" width="4.140625" customWidth="1"/>
    <col min="4100" max="4100" width="5.5703125" customWidth="1"/>
    <col min="4101" max="4101" width="59.5703125" customWidth="1"/>
    <col min="4102" max="4103" width="11.28515625" customWidth="1"/>
    <col min="4104" max="4104" width="10.5703125" customWidth="1"/>
    <col min="4105" max="4105" width="10.42578125" customWidth="1"/>
    <col min="4106" max="4106" width="10.7109375" customWidth="1"/>
    <col min="4107" max="4107" width="9" customWidth="1"/>
    <col min="4108" max="4108" width="11.5703125" customWidth="1"/>
    <col min="4110" max="4110" width="13" customWidth="1"/>
    <col min="4355" max="4355" width="4.140625" customWidth="1"/>
    <col min="4356" max="4356" width="5.5703125" customWidth="1"/>
    <col min="4357" max="4357" width="59.5703125" customWidth="1"/>
    <col min="4358" max="4359" width="11.28515625" customWidth="1"/>
    <col min="4360" max="4360" width="10.5703125" customWidth="1"/>
    <col min="4361" max="4361" width="10.42578125" customWidth="1"/>
    <col min="4362" max="4362" width="10.7109375" customWidth="1"/>
    <col min="4363" max="4363" width="9" customWidth="1"/>
    <col min="4364" max="4364" width="11.5703125" customWidth="1"/>
    <col min="4366" max="4366" width="13" customWidth="1"/>
    <col min="4611" max="4611" width="4.140625" customWidth="1"/>
    <col min="4612" max="4612" width="5.5703125" customWidth="1"/>
    <col min="4613" max="4613" width="59.5703125" customWidth="1"/>
    <col min="4614" max="4615" width="11.28515625" customWidth="1"/>
    <col min="4616" max="4616" width="10.5703125" customWidth="1"/>
    <col min="4617" max="4617" width="10.42578125" customWidth="1"/>
    <col min="4618" max="4618" width="10.7109375" customWidth="1"/>
    <col min="4619" max="4619" width="9" customWidth="1"/>
    <col min="4620" max="4620" width="11.5703125" customWidth="1"/>
    <col min="4622" max="4622" width="13" customWidth="1"/>
    <col min="4867" max="4867" width="4.140625" customWidth="1"/>
    <col min="4868" max="4868" width="5.5703125" customWidth="1"/>
    <col min="4869" max="4869" width="59.5703125" customWidth="1"/>
    <col min="4870" max="4871" width="11.28515625" customWidth="1"/>
    <col min="4872" max="4872" width="10.5703125" customWidth="1"/>
    <col min="4873" max="4873" width="10.42578125" customWidth="1"/>
    <col min="4874" max="4874" width="10.7109375" customWidth="1"/>
    <col min="4875" max="4875" width="9" customWidth="1"/>
    <col min="4876" max="4876" width="11.5703125" customWidth="1"/>
    <col min="4878" max="4878" width="13" customWidth="1"/>
    <col min="5123" max="5123" width="4.140625" customWidth="1"/>
    <col min="5124" max="5124" width="5.5703125" customWidth="1"/>
    <col min="5125" max="5125" width="59.5703125" customWidth="1"/>
    <col min="5126" max="5127" width="11.28515625" customWidth="1"/>
    <col min="5128" max="5128" width="10.5703125" customWidth="1"/>
    <col min="5129" max="5129" width="10.42578125" customWidth="1"/>
    <col min="5130" max="5130" width="10.7109375" customWidth="1"/>
    <col min="5131" max="5131" width="9" customWidth="1"/>
    <col min="5132" max="5132" width="11.5703125" customWidth="1"/>
    <col min="5134" max="5134" width="13" customWidth="1"/>
    <col min="5379" max="5379" width="4.140625" customWidth="1"/>
    <col min="5380" max="5380" width="5.5703125" customWidth="1"/>
    <col min="5381" max="5381" width="59.5703125" customWidth="1"/>
    <col min="5382" max="5383" width="11.28515625" customWidth="1"/>
    <col min="5384" max="5384" width="10.5703125" customWidth="1"/>
    <col min="5385" max="5385" width="10.42578125" customWidth="1"/>
    <col min="5386" max="5386" width="10.7109375" customWidth="1"/>
    <col min="5387" max="5387" width="9" customWidth="1"/>
    <col min="5388" max="5388" width="11.5703125" customWidth="1"/>
    <col min="5390" max="5390" width="13" customWidth="1"/>
    <col min="5635" max="5635" width="4.140625" customWidth="1"/>
    <col min="5636" max="5636" width="5.5703125" customWidth="1"/>
    <col min="5637" max="5637" width="59.5703125" customWidth="1"/>
    <col min="5638" max="5639" width="11.28515625" customWidth="1"/>
    <col min="5640" max="5640" width="10.5703125" customWidth="1"/>
    <col min="5641" max="5641" width="10.42578125" customWidth="1"/>
    <col min="5642" max="5642" width="10.7109375" customWidth="1"/>
    <col min="5643" max="5643" width="9" customWidth="1"/>
    <col min="5644" max="5644" width="11.5703125" customWidth="1"/>
    <col min="5646" max="5646" width="13" customWidth="1"/>
    <col min="5891" max="5891" width="4.140625" customWidth="1"/>
    <col min="5892" max="5892" width="5.5703125" customWidth="1"/>
    <col min="5893" max="5893" width="59.5703125" customWidth="1"/>
    <col min="5894" max="5895" width="11.28515625" customWidth="1"/>
    <col min="5896" max="5896" width="10.5703125" customWidth="1"/>
    <col min="5897" max="5897" width="10.42578125" customWidth="1"/>
    <col min="5898" max="5898" width="10.7109375" customWidth="1"/>
    <col min="5899" max="5899" width="9" customWidth="1"/>
    <col min="5900" max="5900" width="11.5703125" customWidth="1"/>
    <col min="5902" max="5902" width="13" customWidth="1"/>
    <col min="6147" max="6147" width="4.140625" customWidth="1"/>
    <col min="6148" max="6148" width="5.5703125" customWidth="1"/>
    <col min="6149" max="6149" width="59.5703125" customWidth="1"/>
    <col min="6150" max="6151" width="11.28515625" customWidth="1"/>
    <col min="6152" max="6152" width="10.5703125" customWidth="1"/>
    <col min="6153" max="6153" width="10.42578125" customWidth="1"/>
    <col min="6154" max="6154" width="10.7109375" customWidth="1"/>
    <col min="6155" max="6155" width="9" customWidth="1"/>
    <col min="6156" max="6156" width="11.5703125" customWidth="1"/>
    <col min="6158" max="6158" width="13" customWidth="1"/>
    <col min="6403" max="6403" width="4.140625" customWidth="1"/>
    <col min="6404" max="6404" width="5.5703125" customWidth="1"/>
    <col min="6405" max="6405" width="59.5703125" customWidth="1"/>
    <col min="6406" max="6407" width="11.28515625" customWidth="1"/>
    <col min="6408" max="6408" width="10.5703125" customWidth="1"/>
    <col min="6409" max="6409" width="10.42578125" customWidth="1"/>
    <col min="6410" max="6410" width="10.7109375" customWidth="1"/>
    <col min="6411" max="6411" width="9" customWidth="1"/>
    <col min="6412" max="6412" width="11.5703125" customWidth="1"/>
    <col min="6414" max="6414" width="13" customWidth="1"/>
    <col min="6659" max="6659" width="4.140625" customWidth="1"/>
    <col min="6660" max="6660" width="5.5703125" customWidth="1"/>
    <col min="6661" max="6661" width="59.5703125" customWidth="1"/>
    <col min="6662" max="6663" width="11.28515625" customWidth="1"/>
    <col min="6664" max="6664" width="10.5703125" customWidth="1"/>
    <col min="6665" max="6665" width="10.42578125" customWidth="1"/>
    <col min="6666" max="6666" width="10.7109375" customWidth="1"/>
    <col min="6667" max="6667" width="9" customWidth="1"/>
    <col min="6668" max="6668" width="11.5703125" customWidth="1"/>
    <col min="6670" max="6670" width="13" customWidth="1"/>
    <col min="6915" max="6915" width="4.140625" customWidth="1"/>
    <col min="6916" max="6916" width="5.5703125" customWidth="1"/>
    <col min="6917" max="6917" width="59.5703125" customWidth="1"/>
    <col min="6918" max="6919" width="11.28515625" customWidth="1"/>
    <col min="6920" max="6920" width="10.5703125" customWidth="1"/>
    <col min="6921" max="6921" width="10.42578125" customWidth="1"/>
    <col min="6922" max="6922" width="10.7109375" customWidth="1"/>
    <col min="6923" max="6923" width="9" customWidth="1"/>
    <col min="6924" max="6924" width="11.5703125" customWidth="1"/>
    <col min="6926" max="6926" width="13" customWidth="1"/>
    <col min="7171" max="7171" width="4.140625" customWidth="1"/>
    <col min="7172" max="7172" width="5.5703125" customWidth="1"/>
    <col min="7173" max="7173" width="59.5703125" customWidth="1"/>
    <col min="7174" max="7175" width="11.28515625" customWidth="1"/>
    <col min="7176" max="7176" width="10.5703125" customWidth="1"/>
    <col min="7177" max="7177" width="10.42578125" customWidth="1"/>
    <col min="7178" max="7178" width="10.7109375" customWidth="1"/>
    <col min="7179" max="7179" width="9" customWidth="1"/>
    <col min="7180" max="7180" width="11.5703125" customWidth="1"/>
    <col min="7182" max="7182" width="13" customWidth="1"/>
    <col min="7427" max="7427" width="4.140625" customWidth="1"/>
    <col min="7428" max="7428" width="5.5703125" customWidth="1"/>
    <col min="7429" max="7429" width="59.5703125" customWidth="1"/>
    <col min="7430" max="7431" width="11.28515625" customWidth="1"/>
    <col min="7432" max="7432" width="10.5703125" customWidth="1"/>
    <col min="7433" max="7433" width="10.42578125" customWidth="1"/>
    <col min="7434" max="7434" width="10.7109375" customWidth="1"/>
    <col min="7435" max="7435" width="9" customWidth="1"/>
    <col min="7436" max="7436" width="11.5703125" customWidth="1"/>
    <col min="7438" max="7438" width="13" customWidth="1"/>
    <col min="7683" max="7683" width="4.140625" customWidth="1"/>
    <col min="7684" max="7684" width="5.5703125" customWidth="1"/>
    <col min="7685" max="7685" width="59.5703125" customWidth="1"/>
    <col min="7686" max="7687" width="11.28515625" customWidth="1"/>
    <col min="7688" max="7688" width="10.5703125" customWidth="1"/>
    <col min="7689" max="7689" width="10.42578125" customWidth="1"/>
    <col min="7690" max="7690" width="10.7109375" customWidth="1"/>
    <col min="7691" max="7691" width="9" customWidth="1"/>
    <col min="7692" max="7692" width="11.5703125" customWidth="1"/>
    <col min="7694" max="7694" width="13" customWidth="1"/>
    <col min="7939" max="7939" width="4.140625" customWidth="1"/>
    <col min="7940" max="7940" width="5.5703125" customWidth="1"/>
    <col min="7941" max="7941" width="59.5703125" customWidth="1"/>
    <col min="7942" max="7943" width="11.28515625" customWidth="1"/>
    <col min="7944" max="7944" width="10.5703125" customWidth="1"/>
    <col min="7945" max="7945" width="10.42578125" customWidth="1"/>
    <col min="7946" max="7946" width="10.7109375" customWidth="1"/>
    <col min="7947" max="7947" width="9" customWidth="1"/>
    <col min="7948" max="7948" width="11.5703125" customWidth="1"/>
    <col min="7950" max="7950" width="13" customWidth="1"/>
    <col min="8195" max="8195" width="4.140625" customWidth="1"/>
    <col min="8196" max="8196" width="5.5703125" customWidth="1"/>
    <col min="8197" max="8197" width="59.5703125" customWidth="1"/>
    <col min="8198" max="8199" width="11.28515625" customWidth="1"/>
    <col min="8200" max="8200" width="10.5703125" customWidth="1"/>
    <col min="8201" max="8201" width="10.42578125" customWidth="1"/>
    <col min="8202" max="8202" width="10.7109375" customWidth="1"/>
    <col min="8203" max="8203" width="9" customWidth="1"/>
    <col min="8204" max="8204" width="11.5703125" customWidth="1"/>
    <col min="8206" max="8206" width="13" customWidth="1"/>
    <col min="8451" max="8451" width="4.140625" customWidth="1"/>
    <col min="8452" max="8452" width="5.5703125" customWidth="1"/>
    <col min="8453" max="8453" width="59.5703125" customWidth="1"/>
    <col min="8454" max="8455" width="11.28515625" customWidth="1"/>
    <col min="8456" max="8456" width="10.5703125" customWidth="1"/>
    <col min="8457" max="8457" width="10.42578125" customWidth="1"/>
    <col min="8458" max="8458" width="10.7109375" customWidth="1"/>
    <col min="8459" max="8459" width="9" customWidth="1"/>
    <col min="8460" max="8460" width="11.5703125" customWidth="1"/>
    <col min="8462" max="8462" width="13" customWidth="1"/>
    <col min="8707" max="8707" width="4.140625" customWidth="1"/>
    <col min="8708" max="8708" width="5.5703125" customWidth="1"/>
    <col min="8709" max="8709" width="59.5703125" customWidth="1"/>
    <col min="8710" max="8711" width="11.28515625" customWidth="1"/>
    <col min="8712" max="8712" width="10.5703125" customWidth="1"/>
    <col min="8713" max="8713" width="10.42578125" customWidth="1"/>
    <col min="8714" max="8714" width="10.7109375" customWidth="1"/>
    <col min="8715" max="8715" width="9" customWidth="1"/>
    <col min="8716" max="8716" width="11.5703125" customWidth="1"/>
    <col min="8718" max="8718" width="13" customWidth="1"/>
    <col min="8963" max="8963" width="4.140625" customWidth="1"/>
    <col min="8964" max="8964" width="5.5703125" customWidth="1"/>
    <col min="8965" max="8965" width="59.5703125" customWidth="1"/>
    <col min="8966" max="8967" width="11.28515625" customWidth="1"/>
    <col min="8968" max="8968" width="10.5703125" customWidth="1"/>
    <col min="8969" max="8969" width="10.42578125" customWidth="1"/>
    <col min="8970" max="8970" width="10.7109375" customWidth="1"/>
    <col min="8971" max="8971" width="9" customWidth="1"/>
    <col min="8972" max="8972" width="11.5703125" customWidth="1"/>
    <col min="8974" max="8974" width="13" customWidth="1"/>
    <col min="9219" max="9219" width="4.140625" customWidth="1"/>
    <col min="9220" max="9220" width="5.5703125" customWidth="1"/>
    <col min="9221" max="9221" width="59.5703125" customWidth="1"/>
    <col min="9222" max="9223" width="11.28515625" customWidth="1"/>
    <col min="9224" max="9224" width="10.5703125" customWidth="1"/>
    <col min="9225" max="9225" width="10.42578125" customWidth="1"/>
    <col min="9226" max="9226" width="10.7109375" customWidth="1"/>
    <col min="9227" max="9227" width="9" customWidth="1"/>
    <col min="9228" max="9228" width="11.5703125" customWidth="1"/>
    <col min="9230" max="9230" width="13" customWidth="1"/>
    <col min="9475" max="9475" width="4.140625" customWidth="1"/>
    <col min="9476" max="9476" width="5.5703125" customWidth="1"/>
    <col min="9477" max="9477" width="59.5703125" customWidth="1"/>
    <col min="9478" max="9479" width="11.28515625" customWidth="1"/>
    <col min="9480" max="9480" width="10.5703125" customWidth="1"/>
    <col min="9481" max="9481" width="10.42578125" customWidth="1"/>
    <col min="9482" max="9482" width="10.7109375" customWidth="1"/>
    <col min="9483" max="9483" width="9" customWidth="1"/>
    <col min="9484" max="9484" width="11.5703125" customWidth="1"/>
    <col min="9486" max="9486" width="13" customWidth="1"/>
    <col min="9731" max="9731" width="4.140625" customWidth="1"/>
    <col min="9732" max="9732" width="5.5703125" customWidth="1"/>
    <col min="9733" max="9733" width="59.5703125" customWidth="1"/>
    <col min="9734" max="9735" width="11.28515625" customWidth="1"/>
    <col min="9736" max="9736" width="10.5703125" customWidth="1"/>
    <col min="9737" max="9737" width="10.42578125" customWidth="1"/>
    <col min="9738" max="9738" width="10.7109375" customWidth="1"/>
    <col min="9739" max="9739" width="9" customWidth="1"/>
    <col min="9740" max="9740" width="11.5703125" customWidth="1"/>
    <col min="9742" max="9742" width="13" customWidth="1"/>
    <col min="9987" max="9987" width="4.140625" customWidth="1"/>
    <col min="9988" max="9988" width="5.5703125" customWidth="1"/>
    <col min="9989" max="9989" width="59.5703125" customWidth="1"/>
    <col min="9990" max="9991" width="11.28515625" customWidth="1"/>
    <col min="9992" max="9992" width="10.5703125" customWidth="1"/>
    <col min="9993" max="9993" width="10.42578125" customWidth="1"/>
    <col min="9994" max="9994" width="10.7109375" customWidth="1"/>
    <col min="9995" max="9995" width="9" customWidth="1"/>
    <col min="9996" max="9996" width="11.5703125" customWidth="1"/>
    <col min="9998" max="9998" width="13" customWidth="1"/>
    <col min="10243" max="10243" width="4.140625" customWidth="1"/>
    <col min="10244" max="10244" width="5.5703125" customWidth="1"/>
    <col min="10245" max="10245" width="59.5703125" customWidth="1"/>
    <col min="10246" max="10247" width="11.28515625" customWidth="1"/>
    <col min="10248" max="10248" width="10.5703125" customWidth="1"/>
    <col min="10249" max="10249" width="10.42578125" customWidth="1"/>
    <col min="10250" max="10250" width="10.7109375" customWidth="1"/>
    <col min="10251" max="10251" width="9" customWidth="1"/>
    <col min="10252" max="10252" width="11.5703125" customWidth="1"/>
    <col min="10254" max="10254" width="13" customWidth="1"/>
    <col min="10499" max="10499" width="4.140625" customWidth="1"/>
    <col min="10500" max="10500" width="5.5703125" customWidth="1"/>
    <col min="10501" max="10501" width="59.5703125" customWidth="1"/>
    <col min="10502" max="10503" width="11.28515625" customWidth="1"/>
    <col min="10504" max="10504" width="10.5703125" customWidth="1"/>
    <col min="10505" max="10505" width="10.42578125" customWidth="1"/>
    <col min="10506" max="10506" width="10.7109375" customWidth="1"/>
    <col min="10507" max="10507" width="9" customWidth="1"/>
    <col min="10508" max="10508" width="11.5703125" customWidth="1"/>
    <col min="10510" max="10510" width="13" customWidth="1"/>
    <col min="10755" max="10755" width="4.140625" customWidth="1"/>
    <col min="10756" max="10756" width="5.5703125" customWidth="1"/>
    <col min="10757" max="10757" width="59.5703125" customWidth="1"/>
    <col min="10758" max="10759" width="11.28515625" customWidth="1"/>
    <col min="10760" max="10760" width="10.5703125" customWidth="1"/>
    <col min="10761" max="10761" width="10.42578125" customWidth="1"/>
    <col min="10762" max="10762" width="10.7109375" customWidth="1"/>
    <col min="10763" max="10763" width="9" customWidth="1"/>
    <col min="10764" max="10764" width="11.5703125" customWidth="1"/>
    <col min="10766" max="10766" width="13" customWidth="1"/>
    <col min="11011" max="11011" width="4.140625" customWidth="1"/>
    <col min="11012" max="11012" width="5.5703125" customWidth="1"/>
    <col min="11013" max="11013" width="59.5703125" customWidth="1"/>
    <col min="11014" max="11015" width="11.28515625" customWidth="1"/>
    <col min="11016" max="11016" width="10.5703125" customWidth="1"/>
    <col min="11017" max="11017" width="10.42578125" customWidth="1"/>
    <col min="11018" max="11018" width="10.7109375" customWidth="1"/>
    <col min="11019" max="11019" width="9" customWidth="1"/>
    <col min="11020" max="11020" width="11.5703125" customWidth="1"/>
    <col min="11022" max="11022" width="13" customWidth="1"/>
    <col min="11267" max="11267" width="4.140625" customWidth="1"/>
    <col min="11268" max="11268" width="5.5703125" customWidth="1"/>
    <col min="11269" max="11269" width="59.5703125" customWidth="1"/>
    <col min="11270" max="11271" width="11.28515625" customWidth="1"/>
    <col min="11272" max="11272" width="10.5703125" customWidth="1"/>
    <col min="11273" max="11273" width="10.42578125" customWidth="1"/>
    <col min="11274" max="11274" width="10.7109375" customWidth="1"/>
    <col min="11275" max="11275" width="9" customWidth="1"/>
    <col min="11276" max="11276" width="11.5703125" customWidth="1"/>
    <col min="11278" max="11278" width="13" customWidth="1"/>
    <col min="11523" max="11523" width="4.140625" customWidth="1"/>
    <col min="11524" max="11524" width="5.5703125" customWidth="1"/>
    <col min="11525" max="11525" width="59.5703125" customWidth="1"/>
    <col min="11526" max="11527" width="11.28515625" customWidth="1"/>
    <col min="11528" max="11528" width="10.5703125" customWidth="1"/>
    <col min="11529" max="11529" width="10.42578125" customWidth="1"/>
    <col min="11530" max="11530" width="10.7109375" customWidth="1"/>
    <col min="11531" max="11531" width="9" customWidth="1"/>
    <col min="11532" max="11532" width="11.5703125" customWidth="1"/>
    <col min="11534" max="11534" width="13" customWidth="1"/>
    <col min="11779" max="11779" width="4.140625" customWidth="1"/>
    <col min="11780" max="11780" width="5.5703125" customWidth="1"/>
    <col min="11781" max="11781" width="59.5703125" customWidth="1"/>
    <col min="11782" max="11783" width="11.28515625" customWidth="1"/>
    <col min="11784" max="11784" width="10.5703125" customWidth="1"/>
    <col min="11785" max="11785" width="10.42578125" customWidth="1"/>
    <col min="11786" max="11786" width="10.7109375" customWidth="1"/>
    <col min="11787" max="11787" width="9" customWidth="1"/>
    <col min="11788" max="11788" width="11.5703125" customWidth="1"/>
    <col min="11790" max="11790" width="13" customWidth="1"/>
    <col min="12035" max="12035" width="4.140625" customWidth="1"/>
    <col min="12036" max="12036" width="5.5703125" customWidth="1"/>
    <col min="12037" max="12037" width="59.5703125" customWidth="1"/>
    <col min="12038" max="12039" width="11.28515625" customWidth="1"/>
    <col min="12040" max="12040" width="10.5703125" customWidth="1"/>
    <col min="12041" max="12041" width="10.42578125" customWidth="1"/>
    <col min="12042" max="12042" width="10.7109375" customWidth="1"/>
    <col min="12043" max="12043" width="9" customWidth="1"/>
    <col min="12044" max="12044" width="11.5703125" customWidth="1"/>
    <col min="12046" max="12046" width="13" customWidth="1"/>
    <col min="12291" max="12291" width="4.140625" customWidth="1"/>
    <col min="12292" max="12292" width="5.5703125" customWidth="1"/>
    <col min="12293" max="12293" width="59.5703125" customWidth="1"/>
    <col min="12294" max="12295" width="11.28515625" customWidth="1"/>
    <col min="12296" max="12296" width="10.5703125" customWidth="1"/>
    <col min="12297" max="12297" width="10.42578125" customWidth="1"/>
    <col min="12298" max="12298" width="10.7109375" customWidth="1"/>
    <col min="12299" max="12299" width="9" customWidth="1"/>
    <col min="12300" max="12300" width="11.5703125" customWidth="1"/>
    <col min="12302" max="12302" width="13" customWidth="1"/>
    <col min="12547" max="12547" width="4.140625" customWidth="1"/>
    <col min="12548" max="12548" width="5.5703125" customWidth="1"/>
    <col min="12549" max="12549" width="59.5703125" customWidth="1"/>
    <col min="12550" max="12551" width="11.28515625" customWidth="1"/>
    <col min="12552" max="12552" width="10.5703125" customWidth="1"/>
    <col min="12553" max="12553" width="10.42578125" customWidth="1"/>
    <col min="12554" max="12554" width="10.7109375" customWidth="1"/>
    <col min="12555" max="12555" width="9" customWidth="1"/>
    <col min="12556" max="12556" width="11.5703125" customWidth="1"/>
    <col min="12558" max="12558" width="13" customWidth="1"/>
    <col min="12803" max="12803" width="4.140625" customWidth="1"/>
    <col min="12804" max="12804" width="5.5703125" customWidth="1"/>
    <col min="12805" max="12805" width="59.5703125" customWidth="1"/>
    <col min="12806" max="12807" width="11.28515625" customWidth="1"/>
    <col min="12808" max="12808" width="10.5703125" customWidth="1"/>
    <col min="12809" max="12809" width="10.42578125" customWidth="1"/>
    <col min="12810" max="12810" width="10.7109375" customWidth="1"/>
    <col min="12811" max="12811" width="9" customWidth="1"/>
    <col min="12812" max="12812" width="11.5703125" customWidth="1"/>
    <col min="12814" max="12814" width="13" customWidth="1"/>
    <col min="13059" max="13059" width="4.140625" customWidth="1"/>
    <col min="13060" max="13060" width="5.5703125" customWidth="1"/>
    <col min="13061" max="13061" width="59.5703125" customWidth="1"/>
    <col min="13062" max="13063" width="11.28515625" customWidth="1"/>
    <col min="13064" max="13064" width="10.5703125" customWidth="1"/>
    <col min="13065" max="13065" width="10.42578125" customWidth="1"/>
    <col min="13066" max="13066" width="10.7109375" customWidth="1"/>
    <col min="13067" max="13067" width="9" customWidth="1"/>
    <col min="13068" max="13068" width="11.5703125" customWidth="1"/>
    <col min="13070" max="13070" width="13" customWidth="1"/>
    <col min="13315" max="13315" width="4.140625" customWidth="1"/>
    <col min="13316" max="13316" width="5.5703125" customWidth="1"/>
    <col min="13317" max="13317" width="59.5703125" customWidth="1"/>
    <col min="13318" max="13319" width="11.28515625" customWidth="1"/>
    <col min="13320" max="13320" width="10.5703125" customWidth="1"/>
    <col min="13321" max="13321" width="10.42578125" customWidth="1"/>
    <col min="13322" max="13322" width="10.7109375" customWidth="1"/>
    <col min="13323" max="13323" width="9" customWidth="1"/>
    <col min="13324" max="13324" width="11.5703125" customWidth="1"/>
    <col min="13326" max="13326" width="13" customWidth="1"/>
    <col min="13571" max="13571" width="4.140625" customWidth="1"/>
    <col min="13572" max="13572" width="5.5703125" customWidth="1"/>
    <col min="13573" max="13573" width="59.5703125" customWidth="1"/>
    <col min="13574" max="13575" width="11.28515625" customWidth="1"/>
    <col min="13576" max="13576" width="10.5703125" customWidth="1"/>
    <col min="13577" max="13577" width="10.42578125" customWidth="1"/>
    <col min="13578" max="13578" width="10.7109375" customWidth="1"/>
    <col min="13579" max="13579" width="9" customWidth="1"/>
    <col min="13580" max="13580" width="11.5703125" customWidth="1"/>
    <col min="13582" max="13582" width="13" customWidth="1"/>
    <col min="13827" max="13827" width="4.140625" customWidth="1"/>
    <col min="13828" max="13828" width="5.5703125" customWidth="1"/>
    <col min="13829" max="13829" width="59.5703125" customWidth="1"/>
    <col min="13830" max="13831" width="11.28515625" customWidth="1"/>
    <col min="13832" max="13832" width="10.5703125" customWidth="1"/>
    <col min="13833" max="13833" width="10.42578125" customWidth="1"/>
    <col min="13834" max="13834" width="10.7109375" customWidth="1"/>
    <col min="13835" max="13835" width="9" customWidth="1"/>
    <col min="13836" max="13836" width="11.5703125" customWidth="1"/>
    <col min="13838" max="13838" width="13" customWidth="1"/>
    <col min="14083" max="14083" width="4.140625" customWidth="1"/>
    <col min="14084" max="14084" width="5.5703125" customWidth="1"/>
    <col min="14085" max="14085" width="59.5703125" customWidth="1"/>
    <col min="14086" max="14087" width="11.28515625" customWidth="1"/>
    <col min="14088" max="14088" width="10.5703125" customWidth="1"/>
    <col min="14089" max="14089" width="10.42578125" customWidth="1"/>
    <col min="14090" max="14090" width="10.7109375" customWidth="1"/>
    <col min="14091" max="14091" width="9" customWidth="1"/>
    <col min="14092" max="14092" width="11.5703125" customWidth="1"/>
    <col min="14094" max="14094" width="13" customWidth="1"/>
    <col min="14339" max="14339" width="4.140625" customWidth="1"/>
    <col min="14340" max="14340" width="5.5703125" customWidth="1"/>
    <col min="14341" max="14341" width="59.5703125" customWidth="1"/>
    <col min="14342" max="14343" width="11.28515625" customWidth="1"/>
    <col min="14344" max="14344" width="10.5703125" customWidth="1"/>
    <col min="14345" max="14345" width="10.42578125" customWidth="1"/>
    <col min="14346" max="14346" width="10.7109375" customWidth="1"/>
    <col min="14347" max="14347" width="9" customWidth="1"/>
    <col min="14348" max="14348" width="11.5703125" customWidth="1"/>
    <col min="14350" max="14350" width="13" customWidth="1"/>
    <col min="14595" max="14595" width="4.140625" customWidth="1"/>
    <col min="14596" max="14596" width="5.5703125" customWidth="1"/>
    <col min="14597" max="14597" width="59.5703125" customWidth="1"/>
    <col min="14598" max="14599" width="11.28515625" customWidth="1"/>
    <col min="14600" max="14600" width="10.5703125" customWidth="1"/>
    <col min="14601" max="14601" width="10.42578125" customWidth="1"/>
    <col min="14602" max="14602" width="10.7109375" customWidth="1"/>
    <col min="14603" max="14603" width="9" customWidth="1"/>
    <col min="14604" max="14604" width="11.5703125" customWidth="1"/>
    <col min="14606" max="14606" width="13" customWidth="1"/>
    <col min="14851" max="14851" width="4.140625" customWidth="1"/>
    <col min="14852" max="14852" width="5.5703125" customWidth="1"/>
    <col min="14853" max="14853" width="59.5703125" customWidth="1"/>
    <col min="14854" max="14855" width="11.28515625" customWidth="1"/>
    <col min="14856" max="14856" width="10.5703125" customWidth="1"/>
    <col min="14857" max="14857" width="10.42578125" customWidth="1"/>
    <col min="14858" max="14858" width="10.7109375" customWidth="1"/>
    <col min="14859" max="14859" width="9" customWidth="1"/>
    <col min="14860" max="14860" width="11.5703125" customWidth="1"/>
    <col min="14862" max="14862" width="13" customWidth="1"/>
    <col min="15107" max="15107" width="4.140625" customWidth="1"/>
    <col min="15108" max="15108" width="5.5703125" customWidth="1"/>
    <col min="15109" max="15109" width="59.5703125" customWidth="1"/>
    <col min="15110" max="15111" width="11.28515625" customWidth="1"/>
    <col min="15112" max="15112" width="10.5703125" customWidth="1"/>
    <col min="15113" max="15113" width="10.42578125" customWidth="1"/>
    <col min="15114" max="15114" width="10.7109375" customWidth="1"/>
    <col min="15115" max="15115" width="9" customWidth="1"/>
    <col min="15116" max="15116" width="11.5703125" customWidth="1"/>
    <col min="15118" max="15118" width="13" customWidth="1"/>
    <col min="15363" max="15363" width="4.140625" customWidth="1"/>
    <col min="15364" max="15364" width="5.5703125" customWidth="1"/>
    <col min="15365" max="15365" width="59.5703125" customWidth="1"/>
    <col min="15366" max="15367" width="11.28515625" customWidth="1"/>
    <col min="15368" max="15368" width="10.5703125" customWidth="1"/>
    <col min="15369" max="15369" width="10.42578125" customWidth="1"/>
    <col min="15370" max="15370" width="10.7109375" customWidth="1"/>
    <col min="15371" max="15371" width="9" customWidth="1"/>
    <col min="15372" max="15372" width="11.5703125" customWidth="1"/>
    <col min="15374" max="15374" width="13" customWidth="1"/>
    <col min="15619" max="15619" width="4.140625" customWidth="1"/>
    <col min="15620" max="15620" width="5.5703125" customWidth="1"/>
    <col min="15621" max="15621" width="59.5703125" customWidth="1"/>
    <col min="15622" max="15623" width="11.28515625" customWidth="1"/>
    <col min="15624" max="15624" width="10.5703125" customWidth="1"/>
    <col min="15625" max="15625" width="10.42578125" customWidth="1"/>
    <col min="15626" max="15626" width="10.7109375" customWidth="1"/>
    <col min="15627" max="15627" width="9" customWidth="1"/>
    <col min="15628" max="15628" width="11.5703125" customWidth="1"/>
    <col min="15630" max="15630" width="13" customWidth="1"/>
    <col min="15875" max="15875" width="4.140625" customWidth="1"/>
    <col min="15876" max="15876" width="5.5703125" customWidth="1"/>
    <col min="15877" max="15877" width="59.5703125" customWidth="1"/>
    <col min="15878" max="15879" width="11.28515625" customWidth="1"/>
    <col min="15880" max="15880" width="10.5703125" customWidth="1"/>
    <col min="15881" max="15881" width="10.42578125" customWidth="1"/>
    <col min="15882" max="15882" width="10.7109375" customWidth="1"/>
    <col min="15883" max="15883" width="9" customWidth="1"/>
    <col min="15884" max="15884" width="11.5703125" customWidth="1"/>
    <col min="15886" max="15886" width="13" customWidth="1"/>
    <col min="16131" max="16131" width="4.140625" customWidth="1"/>
    <col min="16132" max="16132" width="5.5703125" customWidth="1"/>
    <col min="16133" max="16133" width="59.5703125" customWidth="1"/>
    <col min="16134" max="16135" width="11.28515625" customWidth="1"/>
    <col min="16136" max="16136" width="10.5703125" customWidth="1"/>
    <col min="16137" max="16137" width="10.42578125" customWidth="1"/>
    <col min="16138" max="16138" width="10.7109375" customWidth="1"/>
    <col min="16139" max="16139" width="9" customWidth="1"/>
    <col min="16140" max="16140" width="11.5703125" customWidth="1"/>
    <col min="16142" max="16142" width="13" customWidth="1"/>
    <col min="16143" max="16384" width="9.140625" style="177"/>
  </cols>
  <sheetData>
    <row r="1" spans="1:15" ht="12" customHeight="1" x14ac:dyDescent="0.25">
      <c r="F1" s="1"/>
      <c r="G1" s="1"/>
      <c r="H1" s="1"/>
      <c r="I1" s="1"/>
      <c r="J1" s="1" t="s">
        <v>250</v>
      </c>
    </row>
    <row r="2" spans="1:15" ht="12" customHeight="1" x14ac:dyDescent="0.25">
      <c r="F2" s="1"/>
      <c r="G2" s="1"/>
      <c r="H2" s="1"/>
      <c r="I2" s="1"/>
      <c r="J2" s="3" t="s">
        <v>476</v>
      </c>
    </row>
    <row r="3" spans="1:15" ht="12" customHeight="1" x14ac:dyDescent="0.25">
      <c r="F3" s="1"/>
      <c r="G3" s="1"/>
      <c r="H3" s="1"/>
      <c r="I3" s="1"/>
      <c r="J3" s="3" t="s">
        <v>0</v>
      </c>
    </row>
    <row r="4" spans="1:15" ht="12" customHeight="1" x14ac:dyDescent="0.25">
      <c r="F4" s="1"/>
      <c r="G4" s="1"/>
      <c r="H4" s="1"/>
      <c r="I4" s="1"/>
      <c r="J4" s="3" t="s">
        <v>477</v>
      </c>
    </row>
    <row r="5" spans="1:15" ht="12" customHeight="1" x14ac:dyDescent="0.25">
      <c r="F5" s="1"/>
      <c r="G5" s="1"/>
      <c r="H5" s="1"/>
      <c r="I5" s="1"/>
      <c r="J5" s="1"/>
    </row>
    <row r="6" spans="1:15" ht="14.25" customHeight="1" x14ac:dyDescent="0.25">
      <c r="A6" s="8" t="s">
        <v>251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179"/>
      <c r="N6" s="179"/>
      <c r="O6" s="179"/>
    </row>
    <row r="7" spans="1:15" s="1" customFormat="1" ht="11.25" x14ac:dyDescent="0.2">
      <c r="A7" s="180"/>
      <c r="B7" s="180"/>
      <c r="C7" s="180"/>
      <c r="D7" s="180"/>
      <c r="E7" s="180"/>
      <c r="F7" s="180"/>
      <c r="G7" s="180"/>
      <c r="H7" s="180"/>
      <c r="I7" s="180"/>
      <c r="J7" s="3"/>
      <c r="K7" s="3" t="s">
        <v>1</v>
      </c>
      <c r="L7" s="10"/>
    </row>
    <row r="8" spans="1:15" s="187" customFormat="1" ht="11.25" x14ac:dyDescent="0.2">
      <c r="A8" s="181"/>
      <c r="B8" s="181"/>
      <c r="C8" s="181"/>
      <c r="D8" s="181"/>
      <c r="E8" s="181"/>
      <c r="F8" s="181"/>
      <c r="G8" s="182" t="s">
        <v>252</v>
      </c>
      <c r="H8" s="183"/>
      <c r="I8" s="184"/>
      <c r="J8" s="185"/>
      <c r="K8" s="186" t="s">
        <v>253</v>
      </c>
      <c r="L8" s="186" t="s">
        <v>254</v>
      </c>
    </row>
    <row r="9" spans="1:15" s="187" customFormat="1" ht="12.75" x14ac:dyDescent="0.2">
      <c r="A9" s="188"/>
      <c r="B9" s="189"/>
      <c r="C9" s="189"/>
      <c r="D9" s="189"/>
      <c r="E9" s="189"/>
      <c r="F9" s="190" t="s">
        <v>255</v>
      </c>
      <c r="G9" s="191" t="s">
        <v>256</v>
      </c>
      <c r="H9" s="192"/>
      <c r="I9" s="193" t="s">
        <v>257</v>
      </c>
      <c r="J9" s="194"/>
      <c r="K9" s="191" t="s">
        <v>258</v>
      </c>
      <c r="L9" s="195" t="s">
        <v>259</v>
      </c>
    </row>
    <row r="10" spans="1:15" s="187" customFormat="1" ht="11.25" x14ac:dyDescent="0.2">
      <c r="A10" s="195" t="s">
        <v>260</v>
      </c>
      <c r="B10" s="190" t="s">
        <v>4</v>
      </c>
      <c r="C10" s="190" t="s">
        <v>261</v>
      </c>
      <c r="D10" s="190" t="s">
        <v>7</v>
      </c>
      <c r="E10" s="190" t="s">
        <v>8</v>
      </c>
      <c r="F10" s="190" t="s">
        <v>262</v>
      </c>
      <c r="G10" s="191" t="s">
        <v>263</v>
      </c>
      <c r="H10" s="195"/>
      <c r="I10" s="196" t="s">
        <v>264</v>
      </c>
      <c r="J10" s="190" t="s">
        <v>264</v>
      </c>
      <c r="K10" s="197" t="s">
        <v>265</v>
      </c>
      <c r="L10" s="195" t="s">
        <v>266</v>
      </c>
    </row>
    <row r="11" spans="1:15" s="187" customFormat="1" ht="11.25" x14ac:dyDescent="0.2">
      <c r="A11" s="195"/>
      <c r="B11" s="190"/>
      <c r="C11" s="190"/>
      <c r="D11" s="190"/>
      <c r="E11" s="190"/>
      <c r="F11" s="190" t="s">
        <v>267</v>
      </c>
      <c r="G11" s="191">
        <v>2020</v>
      </c>
      <c r="H11" s="195" t="s">
        <v>268</v>
      </c>
      <c r="I11" s="190" t="s">
        <v>269</v>
      </c>
      <c r="J11" s="190" t="s">
        <v>270</v>
      </c>
      <c r="K11" s="198" t="s">
        <v>271</v>
      </c>
      <c r="L11" s="195" t="s">
        <v>272</v>
      </c>
    </row>
    <row r="12" spans="1:15" s="187" customFormat="1" ht="11.25" x14ac:dyDescent="0.2">
      <c r="A12" s="195"/>
      <c r="B12" s="190"/>
      <c r="C12" s="190"/>
      <c r="D12" s="190"/>
      <c r="E12" s="190"/>
      <c r="F12" s="190"/>
      <c r="G12" s="191" t="s">
        <v>273</v>
      </c>
      <c r="H12" s="195" t="s">
        <v>274</v>
      </c>
      <c r="I12" s="190" t="s">
        <v>275</v>
      </c>
      <c r="J12" s="190" t="s">
        <v>276</v>
      </c>
      <c r="K12" s="198" t="s">
        <v>277</v>
      </c>
      <c r="L12" s="195" t="s">
        <v>278</v>
      </c>
    </row>
    <row r="13" spans="1:15" s="187" customFormat="1" ht="11.25" x14ac:dyDescent="0.2">
      <c r="A13" s="195"/>
      <c r="B13" s="190"/>
      <c r="C13" s="190"/>
      <c r="D13" s="190"/>
      <c r="E13" s="190"/>
      <c r="F13" s="190"/>
      <c r="G13" s="191"/>
      <c r="H13" s="195"/>
      <c r="I13" s="190" t="s">
        <v>279</v>
      </c>
      <c r="J13" s="195" t="s">
        <v>280</v>
      </c>
      <c r="K13" s="198" t="s">
        <v>281</v>
      </c>
      <c r="L13" s="195" t="s">
        <v>282</v>
      </c>
    </row>
    <row r="14" spans="1:15" s="187" customFormat="1" ht="11.25" x14ac:dyDescent="0.2">
      <c r="A14" s="199"/>
      <c r="B14" s="200"/>
      <c r="C14" s="201"/>
      <c r="D14" s="201"/>
      <c r="E14" s="201"/>
      <c r="F14" s="201"/>
      <c r="G14" s="191"/>
      <c r="H14" s="202"/>
      <c r="I14" s="201"/>
      <c r="J14" s="201"/>
      <c r="K14" s="198"/>
      <c r="L14" s="195" t="s">
        <v>283</v>
      </c>
    </row>
    <row r="15" spans="1:15" s="1" customFormat="1" ht="11.25" x14ac:dyDescent="0.2">
      <c r="A15" s="203">
        <v>1</v>
      </c>
      <c r="B15" s="203">
        <v>2</v>
      </c>
      <c r="C15" s="203">
        <v>3</v>
      </c>
      <c r="D15" s="203">
        <v>4</v>
      </c>
      <c r="E15" s="203">
        <v>5</v>
      </c>
      <c r="F15" s="203">
        <v>6</v>
      </c>
      <c r="G15" s="204">
        <v>7</v>
      </c>
      <c r="H15" s="203">
        <v>8</v>
      </c>
      <c r="I15" s="205">
        <v>9</v>
      </c>
      <c r="J15" s="206">
        <v>10</v>
      </c>
      <c r="K15" s="207">
        <v>11</v>
      </c>
      <c r="L15" s="203">
        <v>12</v>
      </c>
    </row>
    <row r="16" spans="1:15" s="476" customFormat="1" ht="21" customHeight="1" x14ac:dyDescent="0.2">
      <c r="A16" s="474"/>
      <c r="B16" s="474"/>
      <c r="C16" s="474" t="s">
        <v>284</v>
      </c>
      <c r="D16" s="475">
        <v>99500</v>
      </c>
      <c r="E16" s="475">
        <v>99500</v>
      </c>
      <c r="F16" s="475">
        <v>392019810</v>
      </c>
      <c r="G16" s="475">
        <v>115447691</v>
      </c>
      <c r="H16" s="475">
        <v>92525087</v>
      </c>
      <c r="I16" s="475">
        <v>13730466</v>
      </c>
      <c r="J16" s="475">
        <v>9192138</v>
      </c>
      <c r="K16" s="475">
        <v>0</v>
      </c>
      <c r="L16" s="208" t="s">
        <v>285</v>
      </c>
      <c r="N16" s="477"/>
    </row>
    <row r="17" spans="1:12" s="1" customFormat="1" ht="21" customHeight="1" x14ac:dyDescent="0.2">
      <c r="A17" s="478">
        <v>700</v>
      </c>
      <c r="B17" s="479"/>
      <c r="C17" s="479" t="s">
        <v>286</v>
      </c>
      <c r="D17" s="209">
        <v>99500</v>
      </c>
      <c r="E17" s="209">
        <v>0</v>
      </c>
      <c r="F17" s="480">
        <v>79022947</v>
      </c>
      <c r="G17" s="480">
        <v>7352527</v>
      </c>
      <c r="H17" s="480">
        <v>7117408</v>
      </c>
      <c r="I17" s="480">
        <v>0</v>
      </c>
      <c r="J17" s="480">
        <v>235119</v>
      </c>
      <c r="K17" s="480">
        <v>0</v>
      </c>
      <c r="L17" s="481"/>
    </row>
    <row r="18" spans="1:12" s="1" customFormat="1" ht="21" customHeight="1" x14ac:dyDescent="0.2">
      <c r="A18" s="210"/>
      <c r="B18" s="211">
        <v>70005</v>
      </c>
      <c r="C18" s="212" t="s">
        <v>232</v>
      </c>
      <c r="D18" s="209">
        <v>99500</v>
      </c>
      <c r="E18" s="209">
        <v>0</v>
      </c>
      <c r="F18" s="209">
        <v>1767545</v>
      </c>
      <c r="G18" s="209">
        <v>1767545</v>
      </c>
      <c r="H18" s="209">
        <v>1767545</v>
      </c>
      <c r="I18" s="209">
        <v>0</v>
      </c>
      <c r="J18" s="209">
        <v>0</v>
      </c>
      <c r="K18" s="209">
        <v>0</v>
      </c>
      <c r="L18" s="482"/>
    </row>
    <row r="19" spans="1:12" s="1" customFormat="1" ht="46.15" customHeight="1" x14ac:dyDescent="0.2">
      <c r="A19" s="483"/>
      <c r="B19" s="484"/>
      <c r="C19" s="213" t="s">
        <v>287</v>
      </c>
      <c r="D19" s="214">
        <v>99500</v>
      </c>
      <c r="E19" s="214"/>
      <c r="F19" s="215">
        <v>1767545</v>
      </c>
      <c r="G19" s="216">
        <v>1767545</v>
      </c>
      <c r="H19" s="216">
        <v>1767545</v>
      </c>
      <c r="I19" s="485" t="s">
        <v>10</v>
      </c>
      <c r="J19" s="486" t="s">
        <v>10</v>
      </c>
      <c r="K19" s="486" t="s">
        <v>10</v>
      </c>
      <c r="L19" s="487" t="s">
        <v>288</v>
      </c>
    </row>
    <row r="20" spans="1:12" s="1" customFormat="1" ht="21" customHeight="1" thickBot="1" x14ac:dyDescent="0.25">
      <c r="A20" s="217"/>
      <c r="B20" s="218">
        <v>75818</v>
      </c>
      <c r="C20" s="219" t="s">
        <v>289</v>
      </c>
      <c r="D20" s="220">
        <v>0</v>
      </c>
      <c r="E20" s="220">
        <v>99500</v>
      </c>
      <c r="F20" s="221" t="s">
        <v>285</v>
      </c>
      <c r="G20" s="222">
        <v>2276054</v>
      </c>
      <c r="H20" s="222">
        <v>2276054</v>
      </c>
      <c r="I20" s="223" t="s">
        <v>10</v>
      </c>
      <c r="J20" s="224" t="s">
        <v>10</v>
      </c>
      <c r="K20" s="224" t="s">
        <v>10</v>
      </c>
      <c r="L20" s="488" t="s">
        <v>290</v>
      </c>
    </row>
    <row r="21" spans="1:12" s="1" customFormat="1" ht="21" customHeight="1" x14ac:dyDescent="0.2">
      <c r="A21" s="489"/>
      <c r="B21" s="225"/>
      <c r="C21" s="226" t="s">
        <v>291</v>
      </c>
      <c r="D21" s="226"/>
      <c r="E21" s="227">
        <v>99500</v>
      </c>
      <c r="F21" s="228"/>
      <c r="G21" s="229">
        <v>159610</v>
      </c>
      <c r="H21" s="230">
        <v>159610</v>
      </c>
      <c r="I21" s="231" t="s">
        <v>10</v>
      </c>
      <c r="J21" s="231" t="s">
        <v>10</v>
      </c>
      <c r="K21" s="231" t="s">
        <v>10</v>
      </c>
      <c r="L21" s="487" t="s">
        <v>290</v>
      </c>
    </row>
    <row r="22" spans="1:12" s="1" customFormat="1" ht="21" customHeight="1" x14ac:dyDescent="0.2">
      <c r="A22" s="210"/>
      <c r="B22" s="211"/>
      <c r="C22" s="232" t="s">
        <v>292</v>
      </c>
      <c r="D22" s="232"/>
      <c r="E22" s="233"/>
      <c r="F22" s="234" t="s">
        <v>285</v>
      </c>
      <c r="G22" s="216">
        <v>2116444</v>
      </c>
      <c r="H22" s="216">
        <v>2116444</v>
      </c>
      <c r="I22" s="231" t="s">
        <v>10</v>
      </c>
      <c r="J22" s="235" t="s">
        <v>10</v>
      </c>
      <c r="K22" s="235" t="s">
        <v>10</v>
      </c>
      <c r="L22" s="487" t="s">
        <v>290</v>
      </c>
    </row>
    <row r="23" spans="1:12" ht="12" customHeight="1" x14ac:dyDescent="0.25"/>
    <row r="24" spans="1:12" ht="12" customHeight="1" x14ac:dyDescent="0.25"/>
    <row r="25" spans="1:12" ht="12" customHeight="1" x14ac:dyDescent="0.25">
      <c r="B25" s="1" t="s">
        <v>293</v>
      </c>
    </row>
  </sheetData>
  <pageMargins left="0.11811023622047245" right="0.11811023622047245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/>
  </sheetViews>
  <sheetFormatPr defaultColWidth="10.28515625" defaultRowHeight="11.25" x14ac:dyDescent="0.2"/>
  <cols>
    <col min="1" max="1" width="6.42578125" style="237" customWidth="1"/>
    <col min="2" max="2" width="58.28515625" style="237" customWidth="1"/>
    <col min="3" max="3" width="10.28515625" style="237"/>
    <col min="4" max="4" width="11" style="237" customWidth="1"/>
    <col min="5" max="6" width="9.7109375" style="237" customWidth="1"/>
    <col min="7" max="7" width="10.7109375" style="237" customWidth="1"/>
    <col min="8" max="9" width="11.28515625" style="237" customWidth="1"/>
    <col min="10" max="10" width="17" style="237" customWidth="1"/>
    <col min="11" max="11" width="16.28515625" style="237" customWidth="1"/>
    <col min="12" max="256" width="10.28515625" style="237"/>
    <col min="257" max="257" width="6.42578125" style="237" customWidth="1"/>
    <col min="258" max="258" width="58.28515625" style="237" customWidth="1"/>
    <col min="259" max="259" width="10.28515625" style="237"/>
    <col min="260" max="260" width="11" style="237" customWidth="1"/>
    <col min="261" max="262" width="9.7109375" style="237" customWidth="1"/>
    <col min="263" max="263" width="10.7109375" style="237" customWidth="1"/>
    <col min="264" max="265" width="11.28515625" style="237" customWidth="1"/>
    <col min="266" max="266" width="17" style="237" customWidth="1"/>
    <col min="267" max="267" width="16.28515625" style="237" customWidth="1"/>
    <col min="268" max="512" width="10.28515625" style="237"/>
    <col min="513" max="513" width="6.42578125" style="237" customWidth="1"/>
    <col min="514" max="514" width="58.28515625" style="237" customWidth="1"/>
    <col min="515" max="515" width="10.28515625" style="237"/>
    <col min="516" max="516" width="11" style="237" customWidth="1"/>
    <col min="517" max="518" width="9.7109375" style="237" customWidth="1"/>
    <col min="519" max="519" width="10.7109375" style="237" customWidth="1"/>
    <col min="520" max="521" width="11.28515625" style="237" customWidth="1"/>
    <col min="522" max="522" width="17" style="237" customWidth="1"/>
    <col min="523" max="523" width="16.28515625" style="237" customWidth="1"/>
    <col min="524" max="768" width="10.28515625" style="237"/>
    <col min="769" max="769" width="6.42578125" style="237" customWidth="1"/>
    <col min="770" max="770" width="58.28515625" style="237" customWidth="1"/>
    <col min="771" max="771" width="10.28515625" style="237"/>
    <col min="772" max="772" width="11" style="237" customWidth="1"/>
    <col min="773" max="774" width="9.7109375" style="237" customWidth="1"/>
    <col min="775" max="775" width="10.7109375" style="237" customWidth="1"/>
    <col min="776" max="777" width="11.28515625" style="237" customWidth="1"/>
    <col min="778" max="778" width="17" style="237" customWidth="1"/>
    <col min="779" max="779" width="16.28515625" style="237" customWidth="1"/>
    <col min="780" max="1024" width="10.28515625" style="237"/>
    <col min="1025" max="1025" width="6.42578125" style="237" customWidth="1"/>
    <col min="1026" max="1026" width="58.28515625" style="237" customWidth="1"/>
    <col min="1027" max="1027" width="10.28515625" style="237"/>
    <col min="1028" max="1028" width="11" style="237" customWidth="1"/>
    <col min="1029" max="1030" width="9.7109375" style="237" customWidth="1"/>
    <col min="1031" max="1031" width="10.7109375" style="237" customWidth="1"/>
    <col min="1032" max="1033" width="11.28515625" style="237" customWidth="1"/>
    <col min="1034" max="1034" width="17" style="237" customWidth="1"/>
    <col min="1035" max="1035" width="16.28515625" style="237" customWidth="1"/>
    <col min="1036" max="1280" width="10.28515625" style="237"/>
    <col min="1281" max="1281" width="6.42578125" style="237" customWidth="1"/>
    <col min="1282" max="1282" width="58.28515625" style="237" customWidth="1"/>
    <col min="1283" max="1283" width="10.28515625" style="237"/>
    <col min="1284" max="1284" width="11" style="237" customWidth="1"/>
    <col min="1285" max="1286" width="9.7109375" style="237" customWidth="1"/>
    <col min="1287" max="1287" width="10.7109375" style="237" customWidth="1"/>
    <col min="1288" max="1289" width="11.28515625" style="237" customWidth="1"/>
    <col min="1290" max="1290" width="17" style="237" customWidth="1"/>
    <col min="1291" max="1291" width="16.28515625" style="237" customWidth="1"/>
    <col min="1292" max="1536" width="10.28515625" style="237"/>
    <col min="1537" max="1537" width="6.42578125" style="237" customWidth="1"/>
    <col min="1538" max="1538" width="58.28515625" style="237" customWidth="1"/>
    <col min="1539" max="1539" width="10.28515625" style="237"/>
    <col min="1540" max="1540" width="11" style="237" customWidth="1"/>
    <col min="1541" max="1542" width="9.7109375" style="237" customWidth="1"/>
    <col min="1543" max="1543" width="10.7109375" style="237" customWidth="1"/>
    <col min="1544" max="1545" width="11.28515625" style="237" customWidth="1"/>
    <col min="1546" max="1546" width="17" style="237" customWidth="1"/>
    <col min="1547" max="1547" width="16.28515625" style="237" customWidth="1"/>
    <col min="1548" max="1792" width="10.28515625" style="237"/>
    <col min="1793" max="1793" width="6.42578125" style="237" customWidth="1"/>
    <col min="1794" max="1794" width="58.28515625" style="237" customWidth="1"/>
    <col min="1795" max="1795" width="10.28515625" style="237"/>
    <col min="1796" max="1796" width="11" style="237" customWidth="1"/>
    <col min="1797" max="1798" width="9.7109375" style="237" customWidth="1"/>
    <col min="1799" max="1799" width="10.7109375" style="237" customWidth="1"/>
    <col min="1800" max="1801" width="11.28515625" style="237" customWidth="1"/>
    <col min="1802" max="1802" width="17" style="237" customWidth="1"/>
    <col min="1803" max="1803" width="16.28515625" style="237" customWidth="1"/>
    <col min="1804" max="2048" width="10.28515625" style="237"/>
    <col min="2049" max="2049" width="6.42578125" style="237" customWidth="1"/>
    <col min="2050" max="2050" width="58.28515625" style="237" customWidth="1"/>
    <col min="2051" max="2051" width="10.28515625" style="237"/>
    <col min="2052" max="2052" width="11" style="237" customWidth="1"/>
    <col min="2053" max="2054" width="9.7109375" style="237" customWidth="1"/>
    <col min="2055" max="2055" width="10.7109375" style="237" customWidth="1"/>
    <col min="2056" max="2057" width="11.28515625" style="237" customWidth="1"/>
    <col min="2058" max="2058" width="17" style="237" customWidth="1"/>
    <col min="2059" max="2059" width="16.28515625" style="237" customWidth="1"/>
    <col min="2060" max="2304" width="10.28515625" style="237"/>
    <col min="2305" max="2305" width="6.42578125" style="237" customWidth="1"/>
    <col min="2306" max="2306" width="58.28515625" style="237" customWidth="1"/>
    <col min="2307" max="2307" width="10.28515625" style="237"/>
    <col min="2308" max="2308" width="11" style="237" customWidth="1"/>
    <col min="2309" max="2310" width="9.7109375" style="237" customWidth="1"/>
    <col min="2311" max="2311" width="10.7109375" style="237" customWidth="1"/>
    <col min="2312" max="2313" width="11.28515625" style="237" customWidth="1"/>
    <col min="2314" max="2314" width="17" style="237" customWidth="1"/>
    <col min="2315" max="2315" width="16.28515625" style="237" customWidth="1"/>
    <col min="2316" max="2560" width="10.28515625" style="237"/>
    <col min="2561" max="2561" width="6.42578125" style="237" customWidth="1"/>
    <col min="2562" max="2562" width="58.28515625" style="237" customWidth="1"/>
    <col min="2563" max="2563" width="10.28515625" style="237"/>
    <col min="2564" max="2564" width="11" style="237" customWidth="1"/>
    <col min="2565" max="2566" width="9.7109375" style="237" customWidth="1"/>
    <col min="2567" max="2567" width="10.7109375" style="237" customWidth="1"/>
    <col min="2568" max="2569" width="11.28515625" style="237" customWidth="1"/>
    <col min="2570" max="2570" width="17" style="237" customWidth="1"/>
    <col min="2571" max="2571" width="16.28515625" style="237" customWidth="1"/>
    <col min="2572" max="2816" width="10.28515625" style="237"/>
    <col min="2817" max="2817" width="6.42578125" style="237" customWidth="1"/>
    <col min="2818" max="2818" width="58.28515625" style="237" customWidth="1"/>
    <col min="2819" max="2819" width="10.28515625" style="237"/>
    <col min="2820" max="2820" width="11" style="237" customWidth="1"/>
    <col min="2821" max="2822" width="9.7109375" style="237" customWidth="1"/>
    <col min="2823" max="2823" width="10.7109375" style="237" customWidth="1"/>
    <col min="2824" max="2825" width="11.28515625" style="237" customWidth="1"/>
    <col min="2826" max="2826" width="17" style="237" customWidth="1"/>
    <col min="2827" max="2827" width="16.28515625" style="237" customWidth="1"/>
    <col min="2828" max="3072" width="10.28515625" style="237"/>
    <col min="3073" max="3073" width="6.42578125" style="237" customWidth="1"/>
    <col min="3074" max="3074" width="58.28515625" style="237" customWidth="1"/>
    <col min="3075" max="3075" width="10.28515625" style="237"/>
    <col min="3076" max="3076" width="11" style="237" customWidth="1"/>
    <col min="3077" max="3078" width="9.7109375" style="237" customWidth="1"/>
    <col min="3079" max="3079" width="10.7109375" style="237" customWidth="1"/>
    <col min="3080" max="3081" width="11.28515625" style="237" customWidth="1"/>
    <col min="3082" max="3082" width="17" style="237" customWidth="1"/>
    <col min="3083" max="3083" width="16.28515625" style="237" customWidth="1"/>
    <col min="3084" max="3328" width="10.28515625" style="237"/>
    <col min="3329" max="3329" width="6.42578125" style="237" customWidth="1"/>
    <col min="3330" max="3330" width="58.28515625" style="237" customWidth="1"/>
    <col min="3331" max="3331" width="10.28515625" style="237"/>
    <col min="3332" max="3332" width="11" style="237" customWidth="1"/>
    <col min="3333" max="3334" width="9.7109375" style="237" customWidth="1"/>
    <col min="3335" max="3335" width="10.7109375" style="237" customWidth="1"/>
    <col min="3336" max="3337" width="11.28515625" style="237" customWidth="1"/>
    <col min="3338" max="3338" width="17" style="237" customWidth="1"/>
    <col min="3339" max="3339" width="16.28515625" style="237" customWidth="1"/>
    <col min="3340" max="3584" width="10.28515625" style="237"/>
    <col min="3585" max="3585" width="6.42578125" style="237" customWidth="1"/>
    <col min="3586" max="3586" width="58.28515625" style="237" customWidth="1"/>
    <col min="3587" max="3587" width="10.28515625" style="237"/>
    <col min="3588" max="3588" width="11" style="237" customWidth="1"/>
    <col min="3589" max="3590" width="9.7109375" style="237" customWidth="1"/>
    <col min="3591" max="3591" width="10.7109375" style="237" customWidth="1"/>
    <col min="3592" max="3593" width="11.28515625" style="237" customWidth="1"/>
    <col min="3594" max="3594" width="17" style="237" customWidth="1"/>
    <col min="3595" max="3595" width="16.28515625" style="237" customWidth="1"/>
    <col min="3596" max="3840" width="10.28515625" style="237"/>
    <col min="3841" max="3841" width="6.42578125" style="237" customWidth="1"/>
    <col min="3842" max="3842" width="58.28515625" style="237" customWidth="1"/>
    <col min="3843" max="3843" width="10.28515625" style="237"/>
    <col min="3844" max="3844" width="11" style="237" customWidth="1"/>
    <col min="3845" max="3846" width="9.7109375" style="237" customWidth="1"/>
    <col min="3847" max="3847" width="10.7109375" style="237" customWidth="1"/>
    <col min="3848" max="3849" width="11.28515625" style="237" customWidth="1"/>
    <col min="3850" max="3850" width="17" style="237" customWidth="1"/>
    <col min="3851" max="3851" width="16.28515625" style="237" customWidth="1"/>
    <col min="3852" max="4096" width="10.28515625" style="237"/>
    <col min="4097" max="4097" width="6.42578125" style="237" customWidth="1"/>
    <col min="4098" max="4098" width="58.28515625" style="237" customWidth="1"/>
    <col min="4099" max="4099" width="10.28515625" style="237"/>
    <col min="4100" max="4100" width="11" style="237" customWidth="1"/>
    <col min="4101" max="4102" width="9.7109375" style="237" customWidth="1"/>
    <col min="4103" max="4103" width="10.7109375" style="237" customWidth="1"/>
    <col min="4104" max="4105" width="11.28515625" style="237" customWidth="1"/>
    <col min="4106" max="4106" width="17" style="237" customWidth="1"/>
    <col min="4107" max="4107" width="16.28515625" style="237" customWidth="1"/>
    <col min="4108" max="4352" width="10.28515625" style="237"/>
    <col min="4353" max="4353" width="6.42578125" style="237" customWidth="1"/>
    <col min="4354" max="4354" width="58.28515625" style="237" customWidth="1"/>
    <col min="4355" max="4355" width="10.28515625" style="237"/>
    <col min="4356" max="4356" width="11" style="237" customWidth="1"/>
    <col min="4357" max="4358" width="9.7109375" style="237" customWidth="1"/>
    <col min="4359" max="4359" width="10.7109375" style="237" customWidth="1"/>
    <col min="4360" max="4361" width="11.28515625" style="237" customWidth="1"/>
    <col min="4362" max="4362" width="17" style="237" customWidth="1"/>
    <col min="4363" max="4363" width="16.28515625" style="237" customWidth="1"/>
    <col min="4364" max="4608" width="10.28515625" style="237"/>
    <col min="4609" max="4609" width="6.42578125" style="237" customWidth="1"/>
    <col min="4610" max="4610" width="58.28515625" style="237" customWidth="1"/>
    <col min="4611" max="4611" width="10.28515625" style="237"/>
    <col min="4612" max="4612" width="11" style="237" customWidth="1"/>
    <col min="4613" max="4614" width="9.7109375" style="237" customWidth="1"/>
    <col min="4615" max="4615" width="10.7109375" style="237" customWidth="1"/>
    <col min="4616" max="4617" width="11.28515625" style="237" customWidth="1"/>
    <col min="4618" max="4618" width="17" style="237" customWidth="1"/>
    <col min="4619" max="4619" width="16.28515625" style="237" customWidth="1"/>
    <col min="4620" max="4864" width="10.28515625" style="237"/>
    <col min="4865" max="4865" width="6.42578125" style="237" customWidth="1"/>
    <col min="4866" max="4866" width="58.28515625" style="237" customWidth="1"/>
    <col min="4867" max="4867" width="10.28515625" style="237"/>
    <col min="4868" max="4868" width="11" style="237" customWidth="1"/>
    <col min="4869" max="4870" width="9.7109375" style="237" customWidth="1"/>
    <col min="4871" max="4871" width="10.7109375" style="237" customWidth="1"/>
    <col min="4872" max="4873" width="11.28515625" style="237" customWidth="1"/>
    <col min="4874" max="4874" width="17" style="237" customWidth="1"/>
    <col min="4875" max="4875" width="16.28515625" style="237" customWidth="1"/>
    <col min="4876" max="5120" width="10.28515625" style="237"/>
    <col min="5121" max="5121" width="6.42578125" style="237" customWidth="1"/>
    <col min="5122" max="5122" width="58.28515625" style="237" customWidth="1"/>
    <col min="5123" max="5123" width="10.28515625" style="237"/>
    <col min="5124" max="5124" width="11" style="237" customWidth="1"/>
    <col min="5125" max="5126" width="9.7109375" style="237" customWidth="1"/>
    <col min="5127" max="5127" width="10.7109375" style="237" customWidth="1"/>
    <col min="5128" max="5129" width="11.28515625" style="237" customWidth="1"/>
    <col min="5130" max="5130" width="17" style="237" customWidth="1"/>
    <col min="5131" max="5131" width="16.28515625" style="237" customWidth="1"/>
    <col min="5132" max="5376" width="10.28515625" style="237"/>
    <col min="5377" max="5377" width="6.42578125" style="237" customWidth="1"/>
    <col min="5378" max="5378" width="58.28515625" style="237" customWidth="1"/>
    <col min="5379" max="5379" width="10.28515625" style="237"/>
    <col min="5380" max="5380" width="11" style="237" customWidth="1"/>
    <col min="5381" max="5382" width="9.7109375" style="237" customWidth="1"/>
    <col min="5383" max="5383" width="10.7109375" style="237" customWidth="1"/>
    <col min="5384" max="5385" width="11.28515625" style="237" customWidth="1"/>
    <col min="5386" max="5386" width="17" style="237" customWidth="1"/>
    <col min="5387" max="5387" width="16.28515625" style="237" customWidth="1"/>
    <col min="5388" max="5632" width="10.28515625" style="237"/>
    <col min="5633" max="5633" width="6.42578125" style="237" customWidth="1"/>
    <col min="5634" max="5634" width="58.28515625" style="237" customWidth="1"/>
    <col min="5635" max="5635" width="10.28515625" style="237"/>
    <col min="5636" max="5636" width="11" style="237" customWidth="1"/>
    <col min="5637" max="5638" width="9.7109375" style="237" customWidth="1"/>
    <col min="5639" max="5639" width="10.7109375" style="237" customWidth="1"/>
    <col min="5640" max="5641" width="11.28515625" style="237" customWidth="1"/>
    <col min="5642" max="5642" width="17" style="237" customWidth="1"/>
    <col min="5643" max="5643" width="16.28515625" style="237" customWidth="1"/>
    <col min="5644" max="5888" width="10.28515625" style="237"/>
    <col min="5889" max="5889" width="6.42578125" style="237" customWidth="1"/>
    <col min="5890" max="5890" width="58.28515625" style="237" customWidth="1"/>
    <col min="5891" max="5891" width="10.28515625" style="237"/>
    <col min="5892" max="5892" width="11" style="237" customWidth="1"/>
    <col min="5893" max="5894" width="9.7109375" style="237" customWidth="1"/>
    <col min="5895" max="5895" width="10.7109375" style="237" customWidth="1"/>
    <col min="5896" max="5897" width="11.28515625" style="237" customWidth="1"/>
    <col min="5898" max="5898" width="17" style="237" customWidth="1"/>
    <col min="5899" max="5899" width="16.28515625" style="237" customWidth="1"/>
    <col min="5900" max="6144" width="10.28515625" style="237"/>
    <col min="6145" max="6145" width="6.42578125" style="237" customWidth="1"/>
    <col min="6146" max="6146" width="58.28515625" style="237" customWidth="1"/>
    <col min="6147" max="6147" width="10.28515625" style="237"/>
    <col min="6148" max="6148" width="11" style="237" customWidth="1"/>
    <col min="6149" max="6150" width="9.7109375" style="237" customWidth="1"/>
    <col min="6151" max="6151" width="10.7109375" style="237" customWidth="1"/>
    <col min="6152" max="6153" width="11.28515625" style="237" customWidth="1"/>
    <col min="6154" max="6154" width="17" style="237" customWidth="1"/>
    <col min="6155" max="6155" width="16.28515625" style="237" customWidth="1"/>
    <col min="6156" max="6400" width="10.28515625" style="237"/>
    <col min="6401" max="6401" width="6.42578125" style="237" customWidth="1"/>
    <col min="6402" max="6402" width="58.28515625" style="237" customWidth="1"/>
    <col min="6403" max="6403" width="10.28515625" style="237"/>
    <col min="6404" max="6404" width="11" style="237" customWidth="1"/>
    <col min="6405" max="6406" width="9.7109375" style="237" customWidth="1"/>
    <col min="6407" max="6407" width="10.7109375" style="237" customWidth="1"/>
    <col min="6408" max="6409" width="11.28515625" style="237" customWidth="1"/>
    <col min="6410" max="6410" width="17" style="237" customWidth="1"/>
    <col min="6411" max="6411" width="16.28515625" style="237" customWidth="1"/>
    <col min="6412" max="6656" width="10.28515625" style="237"/>
    <col min="6657" max="6657" width="6.42578125" style="237" customWidth="1"/>
    <col min="6658" max="6658" width="58.28515625" style="237" customWidth="1"/>
    <col min="6659" max="6659" width="10.28515625" style="237"/>
    <col min="6660" max="6660" width="11" style="237" customWidth="1"/>
    <col min="6661" max="6662" width="9.7109375" style="237" customWidth="1"/>
    <col min="6663" max="6663" width="10.7109375" style="237" customWidth="1"/>
    <col min="6664" max="6665" width="11.28515625" style="237" customWidth="1"/>
    <col min="6666" max="6666" width="17" style="237" customWidth="1"/>
    <col min="6667" max="6667" width="16.28515625" style="237" customWidth="1"/>
    <col min="6668" max="6912" width="10.28515625" style="237"/>
    <col min="6913" max="6913" width="6.42578125" style="237" customWidth="1"/>
    <col min="6914" max="6914" width="58.28515625" style="237" customWidth="1"/>
    <col min="6915" max="6915" width="10.28515625" style="237"/>
    <col min="6916" max="6916" width="11" style="237" customWidth="1"/>
    <col min="6917" max="6918" width="9.7109375" style="237" customWidth="1"/>
    <col min="6919" max="6919" width="10.7109375" style="237" customWidth="1"/>
    <col min="6920" max="6921" width="11.28515625" style="237" customWidth="1"/>
    <col min="6922" max="6922" width="17" style="237" customWidth="1"/>
    <col min="6923" max="6923" width="16.28515625" style="237" customWidth="1"/>
    <col min="6924" max="7168" width="10.28515625" style="237"/>
    <col min="7169" max="7169" width="6.42578125" style="237" customWidth="1"/>
    <col min="7170" max="7170" width="58.28515625" style="237" customWidth="1"/>
    <col min="7171" max="7171" width="10.28515625" style="237"/>
    <col min="7172" max="7172" width="11" style="237" customWidth="1"/>
    <col min="7173" max="7174" width="9.7109375" style="237" customWidth="1"/>
    <col min="7175" max="7175" width="10.7109375" style="237" customWidth="1"/>
    <col min="7176" max="7177" width="11.28515625" style="237" customWidth="1"/>
    <col min="7178" max="7178" width="17" style="237" customWidth="1"/>
    <col min="7179" max="7179" width="16.28515625" style="237" customWidth="1"/>
    <col min="7180" max="7424" width="10.28515625" style="237"/>
    <col min="7425" max="7425" width="6.42578125" style="237" customWidth="1"/>
    <col min="7426" max="7426" width="58.28515625" style="237" customWidth="1"/>
    <col min="7427" max="7427" width="10.28515625" style="237"/>
    <col min="7428" max="7428" width="11" style="237" customWidth="1"/>
    <col min="7429" max="7430" width="9.7109375" style="237" customWidth="1"/>
    <col min="7431" max="7431" width="10.7109375" style="237" customWidth="1"/>
    <col min="7432" max="7433" width="11.28515625" style="237" customWidth="1"/>
    <col min="7434" max="7434" width="17" style="237" customWidth="1"/>
    <col min="7435" max="7435" width="16.28515625" style="237" customWidth="1"/>
    <col min="7436" max="7680" width="10.28515625" style="237"/>
    <col min="7681" max="7681" width="6.42578125" style="237" customWidth="1"/>
    <col min="7682" max="7682" width="58.28515625" style="237" customWidth="1"/>
    <col min="7683" max="7683" width="10.28515625" style="237"/>
    <col min="7684" max="7684" width="11" style="237" customWidth="1"/>
    <col min="7685" max="7686" width="9.7109375" style="237" customWidth="1"/>
    <col min="7687" max="7687" width="10.7109375" style="237" customWidth="1"/>
    <col min="7688" max="7689" width="11.28515625" style="237" customWidth="1"/>
    <col min="7690" max="7690" width="17" style="237" customWidth="1"/>
    <col min="7691" max="7691" width="16.28515625" style="237" customWidth="1"/>
    <col min="7692" max="7936" width="10.28515625" style="237"/>
    <col min="7937" max="7937" width="6.42578125" style="237" customWidth="1"/>
    <col min="7938" max="7938" width="58.28515625" style="237" customWidth="1"/>
    <col min="7939" max="7939" width="10.28515625" style="237"/>
    <col min="7940" max="7940" width="11" style="237" customWidth="1"/>
    <col min="7941" max="7942" width="9.7109375" style="237" customWidth="1"/>
    <col min="7943" max="7943" width="10.7109375" style="237" customWidth="1"/>
    <col min="7944" max="7945" width="11.28515625" style="237" customWidth="1"/>
    <col min="7946" max="7946" width="17" style="237" customWidth="1"/>
    <col min="7947" max="7947" width="16.28515625" style="237" customWidth="1"/>
    <col min="7948" max="8192" width="10.28515625" style="237"/>
    <col min="8193" max="8193" width="6.42578125" style="237" customWidth="1"/>
    <col min="8194" max="8194" width="58.28515625" style="237" customWidth="1"/>
    <col min="8195" max="8195" width="10.28515625" style="237"/>
    <col min="8196" max="8196" width="11" style="237" customWidth="1"/>
    <col min="8197" max="8198" width="9.7109375" style="237" customWidth="1"/>
    <col min="8199" max="8199" width="10.7109375" style="237" customWidth="1"/>
    <col min="8200" max="8201" width="11.28515625" style="237" customWidth="1"/>
    <col min="8202" max="8202" width="17" style="237" customWidth="1"/>
    <col min="8203" max="8203" width="16.28515625" style="237" customWidth="1"/>
    <col min="8204" max="8448" width="10.28515625" style="237"/>
    <col min="8449" max="8449" width="6.42578125" style="237" customWidth="1"/>
    <col min="8450" max="8450" width="58.28515625" style="237" customWidth="1"/>
    <col min="8451" max="8451" width="10.28515625" style="237"/>
    <col min="8452" max="8452" width="11" style="237" customWidth="1"/>
    <col min="8453" max="8454" width="9.7109375" style="237" customWidth="1"/>
    <col min="8455" max="8455" width="10.7109375" style="237" customWidth="1"/>
    <col min="8456" max="8457" width="11.28515625" style="237" customWidth="1"/>
    <col min="8458" max="8458" width="17" style="237" customWidth="1"/>
    <col min="8459" max="8459" width="16.28515625" style="237" customWidth="1"/>
    <col min="8460" max="8704" width="10.28515625" style="237"/>
    <col min="8705" max="8705" width="6.42578125" style="237" customWidth="1"/>
    <col min="8706" max="8706" width="58.28515625" style="237" customWidth="1"/>
    <col min="8707" max="8707" width="10.28515625" style="237"/>
    <col min="8708" max="8708" width="11" style="237" customWidth="1"/>
    <col min="8709" max="8710" width="9.7109375" style="237" customWidth="1"/>
    <col min="8711" max="8711" width="10.7109375" style="237" customWidth="1"/>
    <col min="8712" max="8713" width="11.28515625" style="237" customWidth="1"/>
    <col min="8714" max="8714" width="17" style="237" customWidth="1"/>
    <col min="8715" max="8715" width="16.28515625" style="237" customWidth="1"/>
    <col min="8716" max="8960" width="10.28515625" style="237"/>
    <col min="8961" max="8961" width="6.42578125" style="237" customWidth="1"/>
    <col min="8962" max="8962" width="58.28515625" style="237" customWidth="1"/>
    <col min="8963" max="8963" width="10.28515625" style="237"/>
    <col min="8964" max="8964" width="11" style="237" customWidth="1"/>
    <col min="8965" max="8966" width="9.7109375" style="237" customWidth="1"/>
    <col min="8967" max="8967" width="10.7109375" style="237" customWidth="1"/>
    <col min="8968" max="8969" width="11.28515625" style="237" customWidth="1"/>
    <col min="8970" max="8970" width="17" style="237" customWidth="1"/>
    <col min="8971" max="8971" width="16.28515625" style="237" customWidth="1"/>
    <col min="8972" max="9216" width="10.28515625" style="237"/>
    <col min="9217" max="9217" width="6.42578125" style="237" customWidth="1"/>
    <col min="9218" max="9218" width="58.28515625" style="237" customWidth="1"/>
    <col min="9219" max="9219" width="10.28515625" style="237"/>
    <col min="9220" max="9220" width="11" style="237" customWidth="1"/>
    <col min="9221" max="9222" width="9.7109375" style="237" customWidth="1"/>
    <col min="9223" max="9223" width="10.7109375" style="237" customWidth="1"/>
    <col min="9224" max="9225" width="11.28515625" style="237" customWidth="1"/>
    <col min="9226" max="9226" width="17" style="237" customWidth="1"/>
    <col min="9227" max="9227" width="16.28515625" style="237" customWidth="1"/>
    <col min="9228" max="9472" width="10.28515625" style="237"/>
    <col min="9473" max="9473" width="6.42578125" style="237" customWidth="1"/>
    <col min="9474" max="9474" width="58.28515625" style="237" customWidth="1"/>
    <col min="9475" max="9475" width="10.28515625" style="237"/>
    <col min="9476" max="9476" width="11" style="237" customWidth="1"/>
    <col min="9477" max="9478" width="9.7109375" style="237" customWidth="1"/>
    <col min="9479" max="9479" width="10.7109375" style="237" customWidth="1"/>
    <col min="9480" max="9481" width="11.28515625" style="237" customWidth="1"/>
    <col min="9482" max="9482" width="17" style="237" customWidth="1"/>
    <col min="9483" max="9483" width="16.28515625" style="237" customWidth="1"/>
    <col min="9484" max="9728" width="10.28515625" style="237"/>
    <col min="9729" max="9729" width="6.42578125" style="237" customWidth="1"/>
    <col min="9730" max="9730" width="58.28515625" style="237" customWidth="1"/>
    <col min="9731" max="9731" width="10.28515625" style="237"/>
    <col min="9732" max="9732" width="11" style="237" customWidth="1"/>
    <col min="9733" max="9734" width="9.7109375" style="237" customWidth="1"/>
    <col min="9735" max="9735" width="10.7109375" style="237" customWidth="1"/>
    <col min="9736" max="9737" width="11.28515625" style="237" customWidth="1"/>
    <col min="9738" max="9738" width="17" style="237" customWidth="1"/>
    <col min="9739" max="9739" width="16.28515625" style="237" customWidth="1"/>
    <col min="9740" max="9984" width="10.28515625" style="237"/>
    <col min="9985" max="9985" width="6.42578125" style="237" customWidth="1"/>
    <col min="9986" max="9986" width="58.28515625" style="237" customWidth="1"/>
    <col min="9987" max="9987" width="10.28515625" style="237"/>
    <col min="9988" max="9988" width="11" style="237" customWidth="1"/>
    <col min="9989" max="9990" width="9.7109375" style="237" customWidth="1"/>
    <col min="9991" max="9991" width="10.7109375" style="237" customWidth="1"/>
    <col min="9992" max="9993" width="11.28515625" style="237" customWidth="1"/>
    <col min="9994" max="9994" width="17" style="237" customWidth="1"/>
    <col min="9995" max="9995" width="16.28515625" style="237" customWidth="1"/>
    <col min="9996" max="10240" width="10.28515625" style="237"/>
    <col min="10241" max="10241" width="6.42578125" style="237" customWidth="1"/>
    <col min="10242" max="10242" width="58.28515625" style="237" customWidth="1"/>
    <col min="10243" max="10243" width="10.28515625" style="237"/>
    <col min="10244" max="10244" width="11" style="237" customWidth="1"/>
    <col min="10245" max="10246" width="9.7109375" style="237" customWidth="1"/>
    <col min="10247" max="10247" width="10.7109375" style="237" customWidth="1"/>
    <col min="10248" max="10249" width="11.28515625" style="237" customWidth="1"/>
    <col min="10250" max="10250" width="17" style="237" customWidth="1"/>
    <col min="10251" max="10251" width="16.28515625" style="237" customWidth="1"/>
    <col min="10252" max="10496" width="10.28515625" style="237"/>
    <col min="10497" max="10497" width="6.42578125" style="237" customWidth="1"/>
    <col min="10498" max="10498" width="58.28515625" style="237" customWidth="1"/>
    <col min="10499" max="10499" width="10.28515625" style="237"/>
    <col min="10500" max="10500" width="11" style="237" customWidth="1"/>
    <col min="10501" max="10502" width="9.7109375" style="237" customWidth="1"/>
    <col min="10503" max="10503" width="10.7109375" style="237" customWidth="1"/>
    <col min="10504" max="10505" width="11.28515625" style="237" customWidth="1"/>
    <col min="10506" max="10506" width="17" style="237" customWidth="1"/>
    <col min="10507" max="10507" width="16.28515625" style="237" customWidth="1"/>
    <col min="10508" max="10752" width="10.28515625" style="237"/>
    <col min="10753" max="10753" width="6.42578125" style="237" customWidth="1"/>
    <col min="10754" max="10754" width="58.28515625" style="237" customWidth="1"/>
    <col min="10755" max="10755" width="10.28515625" style="237"/>
    <col min="10756" max="10756" width="11" style="237" customWidth="1"/>
    <col min="10757" max="10758" width="9.7109375" style="237" customWidth="1"/>
    <col min="10759" max="10759" width="10.7109375" style="237" customWidth="1"/>
    <col min="10760" max="10761" width="11.28515625" style="237" customWidth="1"/>
    <col min="10762" max="10762" width="17" style="237" customWidth="1"/>
    <col min="10763" max="10763" width="16.28515625" style="237" customWidth="1"/>
    <col min="10764" max="11008" width="10.28515625" style="237"/>
    <col min="11009" max="11009" width="6.42578125" style="237" customWidth="1"/>
    <col min="11010" max="11010" width="58.28515625" style="237" customWidth="1"/>
    <col min="11011" max="11011" width="10.28515625" style="237"/>
    <col min="11012" max="11012" width="11" style="237" customWidth="1"/>
    <col min="11013" max="11014" width="9.7109375" style="237" customWidth="1"/>
    <col min="11015" max="11015" width="10.7109375" style="237" customWidth="1"/>
    <col min="11016" max="11017" width="11.28515625" style="237" customWidth="1"/>
    <col min="11018" max="11018" width="17" style="237" customWidth="1"/>
    <col min="11019" max="11019" width="16.28515625" style="237" customWidth="1"/>
    <col min="11020" max="11264" width="10.28515625" style="237"/>
    <col min="11265" max="11265" width="6.42578125" style="237" customWidth="1"/>
    <col min="11266" max="11266" width="58.28515625" style="237" customWidth="1"/>
    <col min="11267" max="11267" width="10.28515625" style="237"/>
    <col min="11268" max="11268" width="11" style="237" customWidth="1"/>
    <col min="11269" max="11270" width="9.7109375" style="237" customWidth="1"/>
    <col min="11271" max="11271" width="10.7109375" style="237" customWidth="1"/>
    <col min="11272" max="11273" width="11.28515625" style="237" customWidth="1"/>
    <col min="11274" max="11274" width="17" style="237" customWidth="1"/>
    <col min="11275" max="11275" width="16.28515625" style="237" customWidth="1"/>
    <col min="11276" max="11520" width="10.28515625" style="237"/>
    <col min="11521" max="11521" width="6.42578125" style="237" customWidth="1"/>
    <col min="11522" max="11522" width="58.28515625" style="237" customWidth="1"/>
    <col min="11523" max="11523" width="10.28515625" style="237"/>
    <col min="11524" max="11524" width="11" style="237" customWidth="1"/>
    <col min="11525" max="11526" width="9.7109375" style="237" customWidth="1"/>
    <col min="11527" max="11527" width="10.7109375" style="237" customWidth="1"/>
    <col min="11528" max="11529" width="11.28515625" style="237" customWidth="1"/>
    <col min="11530" max="11530" width="17" style="237" customWidth="1"/>
    <col min="11531" max="11531" width="16.28515625" style="237" customWidth="1"/>
    <col min="11532" max="11776" width="10.28515625" style="237"/>
    <col min="11777" max="11777" width="6.42578125" style="237" customWidth="1"/>
    <col min="11778" max="11778" width="58.28515625" style="237" customWidth="1"/>
    <col min="11779" max="11779" width="10.28515625" style="237"/>
    <col min="11780" max="11780" width="11" style="237" customWidth="1"/>
    <col min="11781" max="11782" width="9.7109375" style="237" customWidth="1"/>
    <col min="11783" max="11783" width="10.7109375" style="237" customWidth="1"/>
    <col min="11784" max="11785" width="11.28515625" style="237" customWidth="1"/>
    <col min="11786" max="11786" width="17" style="237" customWidth="1"/>
    <col min="11787" max="11787" width="16.28515625" style="237" customWidth="1"/>
    <col min="11788" max="12032" width="10.28515625" style="237"/>
    <col min="12033" max="12033" width="6.42578125" style="237" customWidth="1"/>
    <col min="12034" max="12034" width="58.28515625" style="237" customWidth="1"/>
    <col min="12035" max="12035" width="10.28515625" style="237"/>
    <col min="12036" max="12036" width="11" style="237" customWidth="1"/>
    <col min="12037" max="12038" width="9.7109375" style="237" customWidth="1"/>
    <col min="12039" max="12039" width="10.7109375" style="237" customWidth="1"/>
    <col min="12040" max="12041" width="11.28515625" style="237" customWidth="1"/>
    <col min="12042" max="12042" width="17" style="237" customWidth="1"/>
    <col min="12043" max="12043" width="16.28515625" style="237" customWidth="1"/>
    <col min="12044" max="12288" width="10.28515625" style="237"/>
    <col min="12289" max="12289" width="6.42578125" style="237" customWidth="1"/>
    <col min="12290" max="12290" width="58.28515625" style="237" customWidth="1"/>
    <col min="12291" max="12291" width="10.28515625" style="237"/>
    <col min="12292" max="12292" width="11" style="237" customWidth="1"/>
    <col min="12293" max="12294" width="9.7109375" style="237" customWidth="1"/>
    <col min="12295" max="12295" width="10.7109375" style="237" customWidth="1"/>
    <col min="12296" max="12297" width="11.28515625" style="237" customWidth="1"/>
    <col min="12298" max="12298" width="17" style="237" customWidth="1"/>
    <col min="12299" max="12299" width="16.28515625" style="237" customWidth="1"/>
    <col min="12300" max="12544" width="10.28515625" style="237"/>
    <col min="12545" max="12545" width="6.42578125" style="237" customWidth="1"/>
    <col min="12546" max="12546" width="58.28515625" style="237" customWidth="1"/>
    <col min="12547" max="12547" width="10.28515625" style="237"/>
    <col min="12548" max="12548" width="11" style="237" customWidth="1"/>
    <col min="12549" max="12550" width="9.7109375" style="237" customWidth="1"/>
    <col min="12551" max="12551" width="10.7109375" style="237" customWidth="1"/>
    <col min="12552" max="12553" width="11.28515625" style="237" customWidth="1"/>
    <col min="12554" max="12554" width="17" style="237" customWidth="1"/>
    <col min="12555" max="12555" width="16.28515625" style="237" customWidth="1"/>
    <col min="12556" max="12800" width="10.28515625" style="237"/>
    <col min="12801" max="12801" width="6.42578125" style="237" customWidth="1"/>
    <col min="12802" max="12802" width="58.28515625" style="237" customWidth="1"/>
    <col min="12803" max="12803" width="10.28515625" style="237"/>
    <col min="12804" max="12804" width="11" style="237" customWidth="1"/>
    <col min="12805" max="12806" width="9.7109375" style="237" customWidth="1"/>
    <col min="12807" max="12807" width="10.7109375" style="237" customWidth="1"/>
    <col min="12808" max="12809" width="11.28515625" style="237" customWidth="1"/>
    <col min="12810" max="12810" width="17" style="237" customWidth="1"/>
    <col min="12811" max="12811" width="16.28515625" style="237" customWidth="1"/>
    <col min="12812" max="13056" width="10.28515625" style="237"/>
    <col min="13057" max="13057" width="6.42578125" style="237" customWidth="1"/>
    <col min="13058" max="13058" width="58.28515625" style="237" customWidth="1"/>
    <col min="13059" max="13059" width="10.28515625" style="237"/>
    <col min="13060" max="13060" width="11" style="237" customWidth="1"/>
    <col min="13061" max="13062" width="9.7109375" style="237" customWidth="1"/>
    <col min="13063" max="13063" width="10.7109375" style="237" customWidth="1"/>
    <col min="13064" max="13065" width="11.28515625" style="237" customWidth="1"/>
    <col min="13066" max="13066" width="17" style="237" customWidth="1"/>
    <col min="13067" max="13067" width="16.28515625" style="237" customWidth="1"/>
    <col min="13068" max="13312" width="10.28515625" style="237"/>
    <col min="13313" max="13313" width="6.42578125" style="237" customWidth="1"/>
    <col min="13314" max="13314" width="58.28515625" style="237" customWidth="1"/>
    <col min="13315" max="13315" width="10.28515625" style="237"/>
    <col min="13316" max="13316" width="11" style="237" customWidth="1"/>
    <col min="13317" max="13318" width="9.7109375" style="237" customWidth="1"/>
    <col min="13319" max="13319" width="10.7109375" style="237" customWidth="1"/>
    <col min="13320" max="13321" width="11.28515625" style="237" customWidth="1"/>
    <col min="13322" max="13322" width="17" style="237" customWidth="1"/>
    <col min="13323" max="13323" width="16.28515625" style="237" customWidth="1"/>
    <col min="13324" max="13568" width="10.28515625" style="237"/>
    <col min="13569" max="13569" width="6.42578125" style="237" customWidth="1"/>
    <col min="13570" max="13570" width="58.28515625" style="237" customWidth="1"/>
    <col min="13571" max="13571" width="10.28515625" style="237"/>
    <col min="13572" max="13572" width="11" style="237" customWidth="1"/>
    <col min="13573" max="13574" width="9.7109375" style="237" customWidth="1"/>
    <col min="13575" max="13575" width="10.7109375" style="237" customWidth="1"/>
    <col min="13576" max="13577" width="11.28515625" style="237" customWidth="1"/>
    <col min="13578" max="13578" width="17" style="237" customWidth="1"/>
    <col min="13579" max="13579" width="16.28515625" style="237" customWidth="1"/>
    <col min="13580" max="13824" width="10.28515625" style="237"/>
    <col min="13825" max="13825" width="6.42578125" style="237" customWidth="1"/>
    <col min="13826" max="13826" width="58.28515625" style="237" customWidth="1"/>
    <col min="13827" max="13827" width="10.28515625" style="237"/>
    <col min="13828" max="13828" width="11" style="237" customWidth="1"/>
    <col min="13829" max="13830" width="9.7109375" style="237" customWidth="1"/>
    <col min="13831" max="13831" width="10.7109375" style="237" customWidth="1"/>
    <col min="13832" max="13833" width="11.28515625" style="237" customWidth="1"/>
    <col min="13834" max="13834" width="17" style="237" customWidth="1"/>
    <col min="13835" max="13835" width="16.28515625" style="237" customWidth="1"/>
    <col min="13836" max="14080" width="10.28515625" style="237"/>
    <col min="14081" max="14081" width="6.42578125" style="237" customWidth="1"/>
    <col min="14082" max="14082" width="58.28515625" style="237" customWidth="1"/>
    <col min="14083" max="14083" width="10.28515625" style="237"/>
    <col min="14084" max="14084" width="11" style="237" customWidth="1"/>
    <col min="14085" max="14086" width="9.7109375" style="237" customWidth="1"/>
    <col min="14087" max="14087" width="10.7109375" style="237" customWidth="1"/>
    <col min="14088" max="14089" width="11.28515625" style="237" customWidth="1"/>
    <col min="14090" max="14090" width="17" style="237" customWidth="1"/>
    <col min="14091" max="14091" width="16.28515625" style="237" customWidth="1"/>
    <col min="14092" max="14336" width="10.28515625" style="237"/>
    <col min="14337" max="14337" width="6.42578125" style="237" customWidth="1"/>
    <col min="14338" max="14338" width="58.28515625" style="237" customWidth="1"/>
    <col min="14339" max="14339" width="10.28515625" style="237"/>
    <col min="14340" max="14340" width="11" style="237" customWidth="1"/>
    <col min="14341" max="14342" width="9.7109375" style="237" customWidth="1"/>
    <col min="14343" max="14343" width="10.7109375" style="237" customWidth="1"/>
    <col min="14344" max="14345" width="11.28515625" style="237" customWidth="1"/>
    <col min="14346" max="14346" width="17" style="237" customWidth="1"/>
    <col min="14347" max="14347" width="16.28515625" style="237" customWidth="1"/>
    <col min="14348" max="14592" width="10.28515625" style="237"/>
    <col min="14593" max="14593" width="6.42578125" style="237" customWidth="1"/>
    <col min="14594" max="14594" width="58.28515625" style="237" customWidth="1"/>
    <col min="14595" max="14595" width="10.28515625" style="237"/>
    <col min="14596" max="14596" width="11" style="237" customWidth="1"/>
    <col min="14597" max="14598" width="9.7109375" style="237" customWidth="1"/>
    <col min="14599" max="14599" width="10.7109375" style="237" customWidth="1"/>
    <col min="14600" max="14601" width="11.28515625" style="237" customWidth="1"/>
    <col min="14602" max="14602" width="17" style="237" customWidth="1"/>
    <col min="14603" max="14603" width="16.28515625" style="237" customWidth="1"/>
    <col min="14604" max="14848" width="10.28515625" style="237"/>
    <col min="14849" max="14849" width="6.42578125" style="237" customWidth="1"/>
    <col min="14850" max="14850" width="58.28515625" style="237" customWidth="1"/>
    <col min="14851" max="14851" width="10.28515625" style="237"/>
    <col min="14852" max="14852" width="11" style="237" customWidth="1"/>
    <col min="14853" max="14854" width="9.7109375" style="237" customWidth="1"/>
    <col min="14855" max="14855" width="10.7109375" style="237" customWidth="1"/>
    <col min="14856" max="14857" width="11.28515625" style="237" customWidth="1"/>
    <col min="14858" max="14858" width="17" style="237" customWidth="1"/>
    <col min="14859" max="14859" width="16.28515625" style="237" customWidth="1"/>
    <col min="14860" max="15104" width="10.28515625" style="237"/>
    <col min="15105" max="15105" width="6.42578125" style="237" customWidth="1"/>
    <col min="15106" max="15106" width="58.28515625" style="237" customWidth="1"/>
    <col min="15107" max="15107" width="10.28515625" style="237"/>
    <col min="15108" max="15108" width="11" style="237" customWidth="1"/>
    <col min="15109" max="15110" width="9.7109375" style="237" customWidth="1"/>
    <col min="15111" max="15111" width="10.7109375" style="237" customWidth="1"/>
    <col min="15112" max="15113" width="11.28515625" style="237" customWidth="1"/>
    <col min="15114" max="15114" width="17" style="237" customWidth="1"/>
    <col min="15115" max="15115" width="16.28515625" style="237" customWidth="1"/>
    <col min="15116" max="15360" width="10.28515625" style="237"/>
    <col min="15361" max="15361" width="6.42578125" style="237" customWidth="1"/>
    <col min="15362" max="15362" width="58.28515625" style="237" customWidth="1"/>
    <col min="15363" max="15363" width="10.28515625" style="237"/>
    <col min="15364" max="15364" width="11" style="237" customWidth="1"/>
    <col min="15365" max="15366" width="9.7109375" style="237" customWidth="1"/>
    <col min="15367" max="15367" width="10.7109375" style="237" customWidth="1"/>
    <col min="15368" max="15369" width="11.28515625" style="237" customWidth="1"/>
    <col min="15370" max="15370" width="17" style="237" customWidth="1"/>
    <col min="15371" max="15371" width="16.28515625" style="237" customWidth="1"/>
    <col min="15372" max="15616" width="10.28515625" style="237"/>
    <col min="15617" max="15617" width="6.42578125" style="237" customWidth="1"/>
    <col min="15618" max="15618" width="58.28515625" style="237" customWidth="1"/>
    <col min="15619" max="15619" width="10.28515625" style="237"/>
    <col min="15620" max="15620" width="11" style="237" customWidth="1"/>
    <col min="15621" max="15622" width="9.7109375" style="237" customWidth="1"/>
    <col min="15623" max="15623" width="10.7109375" style="237" customWidth="1"/>
    <col min="15624" max="15625" width="11.28515625" style="237" customWidth="1"/>
    <col min="15626" max="15626" width="17" style="237" customWidth="1"/>
    <col min="15627" max="15627" width="16.28515625" style="237" customWidth="1"/>
    <col min="15628" max="15872" width="10.28515625" style="237"/>
    <col min="15873" max="15873" width="6.42578125" style="237" customWidth="1"/>
    <col min="15874" max="15874" width="58.28515625" style="237" customWidth="1"/>
    <col min="15875" max="15875" width="10.28515625" style="237"/>
    <col min="15876" max="15876" width="11" style="237" customWidth="1"/>
    <col min="15877" max="15878" width="9.7109375" style="237" customWidth="1"/>
    <col min="15879" max="15879" width="10.7109375" style="237" customWidth="1"/>
    <col min="15880" max="15881" width="11.28515625" style="237" customWidth="1"/>
    <col min="15882" max="15882" width="17" style="237" customWidth="1"/>
    <col min="15883" max="15883" width="16.28515625" style="237" customWidth="1"/>
    <col min="15884" max="16128" width="10.28515625" style="237"/>
    <col min="16129" max="16129" width="6.42578125" style="237" customWidth="1"/>
    <col min="16130" max="16130" width="58.28515625" style="237" customWidth="1"/>
    <col min="16131" max="16131" width="10.28515625" style="237"/>
    <col min="16132" max="16132" width="11" style="237" customWidth="1"/>
    <col min="16133" max="16134" width="9.7109375" style="237" customWidth="1"/>
    <col min="16135" max="16135" width="10.7109375" style="237" customWidth="1"/>
    <col min="16136" max="16137" width="11.28515625" style="237" customWidth="1"/>
    <col min="16138" max="16138" width="17" style="237" customWidth="1"/>
    <col min="16139" max="16139" width="16.28515625" style="237" customWidth="1"/>
    <col min="16140" max="16384" width="10.28515625" style="237"/>
  </cols>
  <sheetData>
    <row r="1" spans="1:9" ht="14.25" x14ac:dyDescent="0.2">
      <c r="A1" s="236"/>
      <c r="C1" s="1"/>
      <c r="D1" s="1"/>
      <c r="E1" s="1"/>
      <c r="F1" s="1"/>
      <c r="G1" s="1" t="s">
        <v>294</v>
      </c>
      <c r="H1" s="1"/>
    </row>
    <row r="2" spans="1:9" x14ac:dyDescent="0.2">
      <c r="C2" s="1"/>
      <c r="D2" s="1"/>
      <c r="E2" s="1"/>
      <c r="F2" s="1"/>
      <c r="G2" s="3" t="s">
        <v>476</v>
      </c>
      <c r="H2" s="1"/>
    </row>
    <row r="3" spans="1:9" x14ac:dyDescent="0.2">
      <c r="C3" s="1"/>
      <c r="D3" s="1"/>
      <c r="E3" s="1"/>
      <c r="F3" s="1"/>
      <c r="G3" s="3" t="s">
        <v>0</v>
      </c>
      <c r="H3" s="1"/>
    </row>
    <row r="4" spans="1:9" x14ac:dyDescent="0.2">
      <c r="B4" s="1"/>
      <c r="C4" s="3"/>
      <c r="D4" s="1"/>
      <c r="E4" s="3"/>
      <c r="F4" s="1"/>
      <c r="G4" s="3" t="s">
        <v>477</v>
      </c>
      <c r="H4" s="1"/>
    </row>
    <row r="5" spans="1:9" x14ac:dyDescent="0.2">
      <c r="B5" s="1"/>
      <c r="C5" s="3"/>
      <c r="D5" s="1"/>
      <c r="E5" s="3"/>
      <c r="F5" s="1"/>
      <c r="G5" s="1"/>
      <c r="H5" s="1"/>
    </row>
    <row r="6" spans="1:9" ht="12.75" x14ac:dyDescent="0.2">
      <c r="A6" s="507" t="s">
        <v>295</v>
      </c>
      <c r="B6" s="507"/>
      <c r="C6" s="507"/>
      <c r="D6" s="507"/>
      <c r="E6" s="507"/>
      <c r="F6" s="507"/>
      <c r="G6" s="507"/>
      <c r="H6" s="507"/>
      <c r="I6" s="507"/>
    </row>
    <row r="7" spans="1:9" x14ac:dyDescent="0.2">
      <c r="I7" s="237" t="s">
        <v>1</v>
      </c>
    </row>
    <row r="8" spans="1:9" ht="11.25" customHeight="1" x14ac:dyDescent="0.2">
      <c r="A8" s="420"/>
      <c r="B8" s="420"/>
      <c r="C8" s="417" t="s">
        <v>482</v>
      </c>
      <c r="D8" s="423" t="s">
        <v>460</v>
      </c>
      <c r="E8" s="499" t="s">
        <v>298</v>
      </c>
      <c r="F8" s="500"/>
      <c r="G8" s="499"/>
      <c r="H8" s="426" t="s">
        <v>252</v>
      </c>
      <c r="I8" s="501"/>
    </row>
    <row r="9" spans="1:9" ht="11.25" customHeight="1" x14ac:dyDescent="0.2">
      <c r="A9" s="421"/>
      <c r="B9" s="421"/>
      <c r="C9" s="418"/>
      <c r="D9" s="424" t="s">
        <v>483</v>
      </c>
      <c r="E9" s="502"/>
      <c r="F9" s="502"/>
      <c r="G9" s="499"/>
      <c r="H9" s="427" t="s">
        <v>299</v>
      </c>
      <c r="I9" s="500"/>
    </row>
    <row r="10" spans="1:9" ht="11.25" customHeight="1" x14ac:dyDescent="0.2">
      <c r="A10" s="421"/>
      <c r="B10" s="421"/>
      <c r="C10" s="418" t="s">
        <v>484</v>
      </c>
      <c r="D10" s="424" t="s">
        <v>485</v>
      </c>
      <c r="E10" s="418" t="s">
        <v>486</v>
      </c>
      <c r="F10" s="418" t="s">
        <v>486</v>
      </c>
      <c r="G10" s="503"/>
      <c r="H10" s="503"/>
      <c r="I10" s="503"/>
    </row>
    <row r="11" spans="1:9" x14ac:dyDescent="0.2">
      <c r="A11" s="421" t="s">
        <v>296</v>
      </c>
      <c r="B11" s="421" t="s">
        <v>297</v>
      </c>
      <c r="C11" s="418" t="s">
        <v>487</v>
      </c>
      <c r="D11" s="424" t="s">
        <v>488</v>
      </c>
      <c r="E11" s="418" t="s">
        <v>489</v>
      </c>
      <c r="F11" s="418" t="s">
        <v>490</v>
      </c>
      <c r="G11" s="418" t="s">
        <v>491</v>
      </c>
      <c r="H11" s="504" t="s">
        <v>492</v>
      </c>
      <c r="I11" s="504" t="s">
        <v>492</v>
      </c>
    </row>
    <row r="12" spans="1:9" x14ac:dyDescent="0.2">
      <c r="A12" s="421"/>
      <c r="B12" s="421"/>
      <c r="C12" s="418" t="s">
        <v>493</v>
      </c>
      <c r="D12" s="424" t="s">
        <v>494</v>
      </c>
      <c r="E12" s="418" t="s">
        <v>495</v>
      </c>
      <c r="F12" s="418" t="s">
        <v>496</v>
      </c>
      <c r="G12" s="418" t="s">
        <v>497</v>
      </c>
      <c r="H12" s="504" t="s">
        <v>498</v>
      </c>
      <c r="I12" s="504" t="s">
        <v>499</v>
      </c>
    </row>
    <row r="13" spans="1:9" ht="15" x14ac:dyDescent="0.2">
      <c r="A13" s="421"/>
      <c r="B13" s="421"/>
      <c r="C13" s="418"/>
      <c r="D13" s="424" t="s">
        <v>500</v>
      </c>
      <c r="E13" s="503"/>
      <c r="F13" s="418"/>
      <c r="G13" s="503"/>
      <c r="H13" s="504" t="s">
        <v>501</v>
      </c>
      <c r="I13" s="505"/>
    </row>
    <row r="14" spans="1:9" ht="15" x14ac:dyDescent="0.2">
      <c r="A14" s="421"/>
      <c r="B14" s="421"/>
      <c r="C14" s="418"/>
      <c r="D14" s="424" t="s">
        <v>502</v>
      </c>
      <c r="E14" s="503"/>
      <c r="F14" s="418"/>
      <c r="G14" s="503"/>
      <c r="H14" s="504"/>
      <c r="I14" s="505"/>
    </row>
    <row r="15" spans="1:9" ht="15" x14ac:dyDescent="0.2">
      <c r="A15" s="422"/>
      <c r="B15" s="422"/>
      <c r="C15" s="419"/>
      <c r="D15" s="425" t="s">
        <v>503</v>
      </c>
      <c r="E15" s="419"/>
      <c r="F15" s="419"/>
      <c r="G15" s="419"/>
      <c r="H15" s="506"/>
      <c r="I15" s="506"/>
    </row>
    <row r="16" spans="1:9" x14ac:dyDescent="0.2">
      <c r="A16" s="238">
        <v>1</v>
      </c>
      <c r="B16" s="238">
        <v>2</v>
      </c>
      <c r="C16" s="238">
        <v>3</v>
      </c>
      <c r="D16" s="238">
        <v>4</v>
      </c>
      <c r="E16" s="238">
        <v>5</v>
      </c>
      <c r="F16" s="238">
        <v>6</v>
      </c>
      <c r="G16" s="239">
        <v>7</v>
      </c>
      <c r="H16" s="238">
        <v>8</v>
      </c>
      <c r="I16" s="238">
        <v>9</v>
      </c>
    </row>
    <row r="17" spans="1:12" s="245" customFormat="1" ht="21" customHeight="1" x14ac:dyDescent="0.2">
      <c r="A17" s="240"/>
      <c r="B17" s="241" t="s">
        <v>300</v>
      </c>
      <c r="C17" s="416"/>
      <c r="D17" s="242">
        <v>106041986</v>
      </c>
      <c r="E17" s="242">
        <v>34291310</v>
      </c>
      <c r="F17" s="242">
        <v>71750676</v>
      </c>
      <c r="G17" s="243">
        <v>30734442</v>
      </c>
      <c r="H17" s="242">
        <v>7994169</v>
      </c>
      <c r="I17" s="242">
        <v>22740273</v>
      </c>
      <c r="J17" s="244"/>
      <c r="K17" s="244"/>
    </row>
    <row r="18" spans="1:12" s="245" customFormat="1" ht="21" customHeight="1" x14ac:dyDescent="0.2">
      <c r="A18" s="246"/>
      <c r="B18" s="466" t="s">
        <v>301</v>
      </c>
      <c r="C18" s="467"/>
      <c r="D18" s="468">
        <v>34330472</v>
      </c>
      <c r="E18" s="468">
        <v>4125731</v>
      </c>
      <c r="F18" s="468">
        <v>30204741</v>
      </c>
      <c r="G18" s="469">
        <v>15113520</v>
      </c>
      <c r="H18" s="468">
        <v>1565385</v>
      </c>
      <c r="I18" s="468">
        <v>13548135</v>
      </c>
      <c r="J18" s="244"/>
      <c r="K18" s="247"/>
      <c r="L18" s="247"/>
    </row>
    <row r="19" spans="1:12" s="245" customFormat="1" ht="21" customHeight="1" x14ac:dyDescent="0.2">
      <c r="A19" s="246"/>
      <c r="B19" s="470" t="s">
        <v>302</v>
      </c>
      <c r="C19" s="471"/>
      <c r="D19" s="472">
        <v>71711514</v>
      </c>
      <c r="E19" s="472">
        <v>30165579</v>
      </c>
      <c r="F19" s="472">
        <v>41545935</v>
      </c>
      <c r="G19" s="473">
        <v>15620922</v>
      </c>
      <c r="H19" s="472">
        <v>6428784</v>
      </c>
      <c r="I19" s="472">
        <v>9192138</v>
      </c>
      <c r="J19" s="244"/>
      <c r="K19" s="247"/>
    </row>
    <row r="20" spans="1:12" ht="21" customHeight="1" thickBot="1" x14ac:dyDescent="0.25">
      <c r="A20" s="248" t="s">
        <v>303</v>
      </c>
      <c r="B20" s="249" t="s">
        <v>304</v>
      </c>
      <c r="C20" s="250"/>
      <c r="D20" s="251">
        <v>1437791</v>
      </c>
      <c r="E20" s="251">
        <v>180386</v>
      </c>
      <c r="F20" s="252">
        <v>1257405</v>
      </c>
      <c r="G20" s="251">
        <v>1292525</v>
      </c>
      <c r="H20" s="251">
        <v>161444</v>
      </c>
      <c r="I20" s="252">
        <v>1131081</v>
      </c>
    </row>
    <row r="21" spans="1:12" ht="21" customHeight="1" x14ac:dyDescent="0.2">
      <c r="A21" s="253" t="s">
        <v>305</v>
      </c>
      <c r="B21" s="254" t="s">
        <v>306</v>
      </c>
      <c r="C21" s="255"/>
      <c r="D21" s="256"/>
      <c r="E21" s="256"/>
      <c r="F21" s="257"/>
      <c r="G21" s="256"/>
      <c r="H21" s="256"/>
      <c r="I21" s="257"/>
    </row>
    <row r="22" spans="1:12" ht="15" customHeight="1" x14ac:dyDescent="0.2">
      <c r="A22" s="258"/>
      <c r="B22" s="259" t="s">
        <v>298</v>
      </c>
      <c r="C22" s="260"/>
      <c r="D22" s="261"/>
      <c r="E22" s="261"/>
      <c r="F22" s="262"/>
      <c r="G22" s="261"/>
      <c r="H22" s="261"/>
      <c r="I22" s="262"/>
    </row>
    <row r="23" spans="1:12" ht="21" customHeight="1" x14ac:dyDescent="0.2">
      <c r="A23" s="258"/>
      <c r="B23" s="263" t="s">
        <v>307</v>
      </c>
      <c r="C23" s="260" t="s">
        <v>308</v>
      </c>
      <c r="D23" s="261">
        <f>SUM(E23:F23)</f>
        <v>579949</v>
      </c>
      <c r="E23" s="261">
        <v>91168</v>
      </c>
      <c r="F23" s="262">
        <v>488781</v>
      </c>
      <c r="G23" s="261"/>
      <c r="H23" s="261"/>
      <c r="I23" s="262"/>
    </row>
    <row r="24" spans="1:12" ht="15" customHeight="1" x14ac:dyDescent="0.2">
      <c r="A24" s="264"/>
      <c r="B24" s="265" t="s">
        <v>309</v>
      </c>
      <c r="C24" s="266" t="s">
        <v>310</v>
      </c>
      <c r="D24" s="267"/>
      <c r="E24" s="267"/>
      <c r="F24" s="268"/>
      <c r="G24" s="267">
        <f>SUM(H24:I24)</f>
        <v>579949</v>
      </c>
      <c r="H24" s="267">
        <v>91168</v>
      </c>
      <c r="I24" s="268">
        <v>488781</v>
      </c>
    </row>
    <row r="25" spans="1:12" x14ac:dyDescent="0.2">
      <c r="A25" s="269"/>
      <c r="B25" s="270"/>
      <c r="C25" s="271"/>
      <c r="D25" s="272"/>
      <c r="E25" s="272"/>
      <c r="F25" s="272"/>
      <c r="G25" s="272"/>
      <c r="H25" s="272"/>
      <c r="I25" s="273"/>
    </row>
    <row r="26" spans="1:12" x14ac:dyDescent="0.2">
      <c r="A26" s="274" t="s">
        <v>311</v>
      </c>
      <c r="D26" s="261"/>
      <c r="E26" s="261"/>
      <c r="F26" s="261"/>
      <c r="G26" s="261"/>
      <c r="H26" s="261"/>
      <c r="I26" s="261"/>
    </row>
    <row r="27" spans="1:12" x14ac:dyDescent="0.2">
      <c r="A27" s="275"/>
      <c r="D27" s="261"/>
      <c r="E27" s="261"/>
      <c r="F27" s="261"/>
      <c r="G27" s="261"/>
      <c r="H27" s="261"/>
      <c r="I27" s="261"/>
    </row>
    <row r="28" spans="1:12" x14ac:dyDescent="0.2">
      <c r="A28" s="275"/>
      <c r="D28" s="261"/>
      <c r="E28" s="261"/>
      <c r="F28" s="261"/>
      <c r="G28" s="261"/>
      <c r="H28" s="261"/>
      <c r="I28" s="261"/>
    </row>
    <row r="29" spans="1:12" x14ac:dyDescent="0.2">
      <c r="A29" s="275"/>
      <c r="D29" s="261"/>
      <c r="E29" s="261"/>
      <c r="F29" s="261"/>
      <c r="G29" s="261"/>
      <c r="H29" s="261"/>
      <c r="I29" s="261"/>
    </row>
    <row r="30" spans="1:12" x14ac:dyDescent="0.2">
      <c r="A30" s="275"/>
      <c r="D30" s="261"/>
      <c r="E30" s="261"/>
      <c r="F30" s="261"/>
      <c r="G30" s="261"/>
      <c r="H30" s="261"/>
      <c r="I30" s="261"/>
    </row>
    <row r="31" spans="1:12" x14ac:dyDescent="0.2">
      <c r="A31" s="275"/>
      <c r="D31" s="261"/>
      <c r="E31" s="261"/>
      <c r="F31" s="261"/>
      <c r="G31" s="261"/>
      <c r="H31" s="261"/>
      <c r="I31" s="261"/>
    </row>
    <row r="32" spans="1:12" x14ac:dyDescent="0.2">
      <c r="A32" s="275"/>
      <c r="D32" s="261"/>
      <c r="E32" s="261"/>
      <c r="F32" s="261"/>
      <c r="G32" s="261"/>
      <c r="H32" s="261"/>
      <c r="I32" s="261"/>
    </row>
    <row r="33" spans="1:9" x14ac:dyDescent="0.2">
      <c r="A33" s="275"/>
      <c r="D33" s="261"/>
      <c r="E33" s="261"/>
      <c r="F33" s="261"/>
      <c r="G33" s="261"/>
      <c r="H33" s="261"/>
      <c r="I33" s="261"/>
    </row>
    <row r="34" spans="1:9" x14ac:dyDescent="0.2">
      <c r="A34" s="275"/>
      <c r="D34" s="261"/>
      <c r="E34" s="261"/>
      <c r="F34" s="261"/>
      <c r="G34" s="261"/>
      <c r="H34" s="261"/>
      <c r="I34" s="261"/>
    </row>
    <row r="35" spans="1:9" x14ac:dyDescent="0.2">
      <c r="A35" s="275"/>
      <c r="D35" s="261"/>
      <c r="E35" s="261"/>
      <c r="F35" s="261"/>
      <c r="G35" s="261"/>
      <c r="H35" s="261"/>
      <c r="I35" s="261"/>
    </row>
    <row r="36" spans="1:9" x14ac:dyDescent="0.2">
      <c r="A36" s="275"/>
      <c r="D36" s="261"/>
      <c r="E36" s="261"/>
      <c r="F36" s="261"/>
      <c r="G36" s="261"/>
      <c r="H36" s="261"/>
      <c r="I36" s="261"/>
    </row>
    <row r="37" spans="1:9" x14ac:dyDescent="0.2">
      <c r="A37" s="275"/>
      <c r="D37" s="261"/>
      <c r="E37" s="261"/>
      <c r="F37" s="261"/>
      <c r="G37" s="261"/>
      <c r="H37" s="261"/>
      <c r="I37" s="261"/>
    </row>
    <row r="38" spans="1:9" x14ac:dyDescent="0.2">
      <c r="A38" s="275"/>
      <c r="D38" s="261"/>
      <c r="E38" s="261"/>
      <c r="F38" s="261"/>
      <c r="G38" s="261"/>
      <c r="H38" s="261"/>
      <c r="I38" s="261"/>
    </row>
    <row r="39" spans="1:9" x14ac:dyDescent="0.2">
      <c r="A39" s="275"/>
      <c r="D39" s="261"/>
      <c r="E39" s="261"/>
      <c r="F39" s="261"/>
      <c r="G39" s="261"/>
      <c r="H39" s="261"/>
      <c r="I39" s="261"/>
    </row>
    <row r="40" spans="1:9" x14ac:dyDescent="0.2">
      <c r="A40" s="275"/>
      <c r="D40" s="261"/>
      <c r="E40" s="261"/>
      <c r="F40" s="261"/>
      <c r="G40" s="261"/>
      <c r="H40" s="261"/>
      <c r="I40" s="261"/>
    </row>
    <row r="41" spans="1:9" x14ac:dyDescent="0.2">
      <c r="A41" s="275"/>
      <c r="D41" s="261"/>
      <c r="E41" s="261"/>
      <c r="F41" s="261"/>
      <c r="G41" s="261"/>
      <c r="H41" s="261"/>
      <c r="I41" s="261"/>
    </row>
    <row r="42" spans="1:9" x14ac:dyDescent="0.2">
      <c r="A42" s="274"/>
      <c r="D42" s="276"/>
      <c r="E42" s="276"/>
      <c r="F42" s="276"/>
      <c r="G42" s="276"/>
      <c r="H42" s="276"/>
      <c r="I42" s="276"/>
    </row>
    <row r="43" spans="1:9" x14ac:dyDescent="0.2">
      <c r="A43" s="274"/>
    </row>
    <row r="44" spans="1:9" x14ac:dyDescent="0.2">
      <c r="A44" s="274"/>
    </row>
  </sheetData>
  <mergeCells count="1">
    <mergeCell ref="A6:I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F7" sqref="F7"/>
    </sheetView>
  </sheetViews>
  <sheetFormatPr defaultRowHeight="15" x14ac:dyDescent="0.25"/>
  <cols>
    <col min="1" max="1" width="4" customWidth="1"/>
    <col min="2" max="2" width="6.28515625" customWidth="1"/>
    <col min="3" max="3" width="8.42578125" customWidth="1"/>
    <col min="4" max="4" width="50.42578125" customWidth="1"/>
    <col min="5" max="5" width="20" customWidth="1"/>
    <col min="7" max="7" width="12.140625" bestFit="1" customWidth="1"/>
    <col min="257" max="257" width="4" customWidth="1"/>
    <col min="258" max="258" width="6.28515625" customWidth="1"/>
    <col min="259" max="259" width="8.42578125" customWidth="1"/>
    <col min="260" max="260" width="50.42578125" customWidth="1"/>
    <col min="261" max="261" width="20" customWidth="1"/>
    <col min="263" max="263" width="12.140625" bestFit="1" customWidth="1"/>
    <col min="513" max="513" width="4" customWidth="1"/>
    <col min="514" max="514" width="6.28515625" customWidth="1"/>
    <col min="515" max="515" width="8.42578125" customWidth="1"/>
    <col min="516" max="516" width="50.42578125" customWidth="1"/>
    <col min="517" max="517" width="20" customWidth="1"/>
    <col min="519" max="519" width="12.140625" bestFit="1" customWidth="1"/>
    <col min="769" max="769" width="4" customWidth="1"/>
    <col min="770" max="770" width="6.28515625" customWidth="1"/>
    <col min="771" max="771" width="8.42578125" customWidth="1"/>
    <col min="772" max="772" width="50.42578125" customWidth="1"/>
    <col min="773" max="773" width="20" customWidth="1"/>
    <col min="775" max="775" width="12.140625" bestFit="1" customWidth="1"/>
    <col min="1025" max="1025" width="4" customWidth="1"/>
    <col min="1026" max="1026" width="6.28515625" customWidth="1"/>
    <col min="1027" max="1027" width="8.42578125" customWidth="1"/>
    <col min="1028" max="1028" width="50.42578125" customWidth="1"/>
    <col min="1029" max="1029" width="20" customWidth="1"/>
    <col min="1031" max="1031" width="12.140625" bestFit="1" customWidth="1"/>
    <col min="1281" max="1281" width="4" customWidth="1"/>
    <col min="1282" max="1282" width="6.28515625" customWidth="1"/>
    <col min="1283" max="1283" width="8.42578125" customWidth="1"/>
    <col min="1284" max="1284" width="50.42578125" customWidth="1"/>
    <col min="1285" max="1285" width="20" customWidth="1"/>
    <col min="1287" max="1287" width="12.140625" bestFit="1" customWidth="1"/>
    <col min="1537" max="1537" width="4" customWidth="1"/>
    <col min="1538" max="1538" width="6.28515625" customWidth="1"/>
    <col min="1539" max="1539" width="8.42578125" customWidth="1"/>
    <col min="1540" max="1540" width="50.42578125" customWidth="1"/>
    <col min="1541" max="1541" width="20" customWidth="1"/>
    <col min="1543" max="1543" width="12.140625" bestFit="1" customWidth="1"/>
    <col min="1793" max="1793" width="4" customWidth="1"/>
    <col min="1794" max="1794" width="6.28515625" customWidth="1"/>
    <col min="1795" max="1795" width="8.42578125" customWidth="1"/>
    <col min="1796" max="1796" width="50.42578125" customWidth="1"/>
    <col min="1797" max="1797" width="20" customWidth="1"/>
    <col min="1799" max="1799" width="12.140625" bestFit="1" customWidth="1"/>
    <col min="2049" max="2049" width="4" customWidth="1"/>
    <col min="2050" max="2050" width="6.28515625" customWidth="1"/>
    <col min="2051" max="2051" width="8.42578125" customWidth="1"/>
    <col min="2052" max="2052" width="50.42578125" customWidth="1"/>
    <col min="2053" max="2053" width="20" customWidth="1"/>
    <col min="2055" max="2055" width="12.140625" bestFit="1" customWidth="1"/>
    <col min="2305" max="2305" width="4" customWidth="1"/>
    <col min="2306" max="2306" width="6.28515625" customWidth="1"/>
    <col min="2307" max="2307" width="8.42578125" customWidth="1"/>
    <col min="2308" max="2308" width="50.42578125" customWidth="1"/>
    <col min="2309" max="2309" width="20" customWidth="1"/>
    <col min="2311" max="2311" width="12.140625" bestFit="1" customWidth="1"/>
    <col min="2561" max="2561" width="4" customWidth="1"/>
    <col min="2562" max="2562" width="6.28515625" customWidth="1"/>
    <col min="2563" max="2563" width="8.42578125" customWidth="1"/>
    <col min="2564" max="2564" width="50.42578125" customWidth="1"/>
    <col min="2565" max="2565" width="20" customWidth="1"/>
    <col min="2567" max="2567" width="12.140625" bestFit="1" customWidth="1"/>
    <col min="2817" max="2817" width="4" customWidth="1"/>
    <col min="2818" max="2818" width="6.28515625" customWidth="1"/>
    <col min="2819" max="2819" width="8.42578125" customWidth="1"/>
    <col min="2820" max="2820" width="50.42578125" customWidth="1"/>
    <col min="2821" max="2821" width="20" customWidth="1"/>
    <col min="2823" max="2823" width="12.140625" bestFit="1" customWidth="1"/>
    <col min="3073" max="3073" width="4" customWidth="1"/>
    <col min="3074" max="3074" width="6.28515625" customWidth="1"/>
    <col min="3075" max="3075" width="8.42578125" customWidth="1"/>
    <col min="3076" max="3076" width="50.42578125" customWidth="1"/>
    <col min="3077" max="3077" width="20" customWidth="1"/>
    <col min="3079" max="3079" width="12.140625" bestFit="1" customWidth="1"/>
    <col min="3329" max="3329" width="4" customWidth="1"/>
    <col min="3330" max="3330" width="6.28515625" customWidth="1"/>
    <col min="3331" max="3331" width="8.42578125" customWidth="1"/>
    <col min="3332" max="3332" width="50.42578125" customWidth="1"/>
    <col min="3333" max="3333" width="20" customWidth="1"/>
    <col min="3335" max="3335" width="12.140625" bestFit="1" customWidth="1"/>
    <col min="3585" max="3585" width="4" customWidth="1"/>
    <col min="3586" max="3586" width="6.28515625" customWidth="1"/>
    <col min="3587" max="3587" width="8.42578125" customWidth="1"/>
    <col min="3588" max="3588" width="50.42578125" customWidth="1"/>
    <col min="3589" max="3589" width="20" customWidth="1"/>
    <col min="3591" max="3591" width="12.140625" bestFit="1" customWidth="1"/>
    <col min="3841" max="3841" width="4" customWidth="1"/>
    <col min="3842" max="3842" width="6.28515625" customWidth="1"/>
    <col min="3843" max="3843" width="8.42578125" customWidth="1"/>
    <col min="3844" max="3844" width="50.42578125" customWidth="1"/>
    <col min="3845" max="3845" width="20" customWidth="1"/>
    <col min="3847" max="3847" width="12.140625" bestFit="1" customWidth="1"/>
    <col min="4097" max="4097" width="4" customWidth="1"/>
    <col min="4098" max="4098" width="6.28515625" customWidth="1"/>
    <col min="4099" max="4099" width="8.42578125" customWidth="1"/>
    <col min="4100" max="4100" width="50.42578125" customWidth="1"/>
    <col min="4101" max="4101" width="20" customWidth="1"/>
    <col min="4103" max="4103" width="12.140625" bestFit="1" customWidth="1"/>
    <col min="4353" max="4353" width="4" customWidth="1"/>
    <col min="4354" max="4354" width="6.28515625" customWidth="1"/>
    <col min="4355" max="4355" width="8.42578125" customWidth="1"/>
    <col min="4356" max="4356" width="50.42578125" customWidth="1"/>
    <col min="4357" max="4357" width="20" customWidth="1"/>
    <col min="4359" max="4359" width="12.140625" bestFit="1" customWidth="1"/>
    <col min="4609" max="4609" width="4" customWidth="1"/>
    <col min="4610" max="4610" width="6.28515625" customWidth="1"/>
    <col min="4611" max="4611" width="8.42578125" customWidth="1"/>
    <col min="4612" max="4612" width="50.42578125" customWidth="1"/>
    <col min="4613" max="4613" width="20" customWidth="1"/>
    <col min="4615" max="4615" width="12.140625" bestFit="1" customWidth="1"/>
    <col min="4865" max="4865" width="4" customWidth="1"/>
    <col min="4866" max="4866" width="6.28515625" customWidth="1"/>
    <col min="4867" max="4867" width="8.42578125" customWidth="1"/>
    <col min="4868" max="4868" width="50.42578125" customWidth="1"/>
    <col min="4869" max="4869" width="20" customWidth="1"/>
    <col min="4871" max="4871" width="12.140625" bestFit="1" customWidth="1"/>
    <col min="5121" max="5121" width="4" customWidth="1"/>
    <col min="5122" max="5122" width="6.28515625" customWidth="1"/>
    <col min="5123" max="5123" width="8.42578125" customWidth="1"/>
    <col min="5124" max="5124" width="50.42578125" customWidth="1"/>
    <col min="5125" max="5125" width="20" customWidth="1"/>
    <col min="5127" max="5127" width="12.140625" bestFit="1" customWidth="1"/>
    <col min="5377" max="5377" width="4" customWidth="1"/>
    <col min="5378" max="5378" width="6.28515625" customWidth="1"/>
    <col min="5379" max="5379" width="8.42578125" customWidth="1"/>
    <col min="5380" max="5380" width="50.42578125" customWidth="1"/>
    <col min="5381" max="5381" width="20" customWidth="1"/>
    <col min="5383" max="5383" width="12.140625" bestFit="1" customWidth="1"/>
    <col min="5633" max="5633" width="4" customWidth="1"/>
    <col min="5634" max="5634" width="6.28515625" customWidth="1"/>
    <col min="5635" max="5635" width="8.42578125" customWidth="1"/>
    <col min="5636" max="5636" width="50.42578125" customWidth="1"/>
    <col min="5637" max="5637" width="20" customWidth="1"/>
    <col min="5639" max="5639" width="12.140625" bestFit="1" customWidth="1"/>
    <col min="5889" max="5889" width="4" customWidth="1"/>
    <col min="5890" max="5890" width="6.28515625" customWidth="1"/>
    <col min="5891" max="5891" width="8.42578125" customWidth="1"/>
    <col min="5892" max="5892" width="50.42578125" customWidth="1"/>
    <col min="5893" max="5893" width="20" customWidth="1"/>
    <col min="5895" max="5895" width="12.140625" bestFit="1" customWidth="1"/>
    <col min="6145" max="6145" width="4" customWidth="1"/>
    <col min="6146" max="6146" width="6.28515625" customWidth="1"/>
    <col min="6147" max="6147" width="8.42578125" customWidth="1"/>
    <col min="6148" max="6148" width="50.42578125" customWidth="1"/>
    <col min="6149" max="6149" width="20" customWidth="1"/>
    <col min="6151" max="6151" width="12.140625" bestFit="1" customWidth="1"/>
    <col min="6401" max="6401" width="4" customWidth="1"/>
    <col min="6402" max="6402" width="6.28515625" customWidth="1"/>
    <col min="6403" max="6403" width="8.42578125" customWidth="1"/>
    <col min="6404" max="6404" width="50.42578125" customWidth="1"/>
    <col min="6405" max="6405" width="20" customWidth="1"/>
    <col min="6407" max="6407" width="12.140625" bestFit="1" customWidth="1"/>
    <col min="6657" max="6657" width="4" customWidth="1"/>
    <col min="6658" max="6658" width="6.28515625" customWidth="1"/>
    <col min="6659" max="6659" width="8.42578125" customWidth="1"/>
    <col min="6660" max="6660" width="50.42578125" customWidth="1"/>
    <col min="6661" max="6661" width="20" customWidth="1"/>
    <col min="6663" max="6663" width="12.140625" bestFit="1" customWidth="1"/>
    <col min="6913" max="6913" width="4" customWidth="1"/>
    <col min="6914" max="6914" width="6.28515625" customWidth="1"/>
    <col min="6915" max="6915" width="8.42578125" customWidth="1"/>
    <col min="6916" max="6916" width="50.42578125" customWidth="1"/>
    <col min="6917" max="6917" width="20" customWidth="1"/>
    <col min="6919" max="6919" width="12.140625" bestFit="1" customWidth="1"/>
    <col min="7169" max="7169" width="4" customWidth="1"/>
    <col min="7170" max="7170" width="6.28515625" customWidth="1"/>
    <col min="7171" max="7171" width="8.42578125" customWidth="1"/>
    <col min="7172" max="7172" width="50.42578125" customWidth="1"/>
    <col min="7173" max="7173" width="20" customWidth="1"/>
    <col min="7175" max="7175" width="12.140625" bestFit="1" customWidth="1"/>
    <col min="7425" max="7425" width="4" customWidth="1"/>
    <col min="7426" max="7426" width="6.28515625" customWidth="1"/>
    <col min="7427" max="7427" width="8.42578125" customWidth="1"/>
    <col min="7428" max="7428" width="50.42578125" customWidth="1"/>
    <col min="7429" max="7429" width="20" customWidth="1"/>
    <col min="7431" max="7431" width="12.140625" bestFit="1" customWidth="1"/>
    <col min="7681" max="7681" width="4" customWidth="1"/>
    <col min="7682" max="7682" width="6.28515625" customWidth="1"/>
    <col min="7683" max="7683" width="8.42578125" customWidth="1"/>
    <col min="7684" max="7684" width="50.42578125" customWidth="1"/>
    <col min="7685" max="7685" width="20" customWidth="1"/>
    <col min="7687" max="7687" width="12.140625" bestFit="1" customWidth="1"/>
    <col min="7937" max="7937" width="4" customWidth="1"/>
    <col min="7938" max="7938" width="6.28515625" customWidth="1"/>
    <col min="7939" max="7939" width="8.42578125" customWidth="1"/>
    <col min="7940" max="7940" width="50.42578125" customWidth="1"/>
    <col min="7941" max="7941" width="20" customWidth="1"/>
    <col min="7943" max="7943" width="12.140625" bestFit="1" customWidth="1"/>
    <col min="8193" max="8193" width="4" customWidth="1"/>
    <col min="8194" max="8194" width="6.28515625" customWidth="1"/>
    <col min="8195" max="8195" width="8.42578125" customWidth="1"/>
    <col min="8196" max="8196" width="50.42578125" customWidth="1"/>
    <col min="8197" max="8197" width="20" customWidth="1"/>
    <col min="8199" max="8199" width="12.140625" bestFit="1" customWidth="1"/>
    <col min="8449" max="8449" width="4" customWidth="1"/>
    <col min="8450" max="8450" width="6.28515625" customWidth="1"/>
    <col min="8451" max="8451" width="8.42578125" customWidth="1"/>
    <col min="8452" max="8452" width="50.42578125" customWidth="1"/>
    <col min="8453" max="8453" width="20" customWidth="1"/>
    <col min="8455" max="8455" width="12.140625" bestFit="1" customWidth="1"/>
    <col min="8705" max="8705" width="4" customWidth="1"/>
    <col min="8706" max="8706" width="6.28515625" customWidth="1"/>
    <col min="8707" max="8707" width="8.42578125" customWidth="1"/>
    <col min="8708" max="8708" width="50.42578125" customWidth="1"/>
    <col min="8709" max="8709" width="20" customWidth="1"/>
    <col min="8711" max="8711" width="12.140625" bestFit="1" customWidth="1"/>
    <col min="8961" max="8961" width="4" customWidth="1"/>
    <col min="8962" max="8962" width="6.28515625" customWidth="1"/>
    <col min="8963" max="8963" width="8.42578125" customWidth="1"/>
    <col min="8964" max="8964" width="50.42578125" customWidth="1"/>
    <col min="8965" max="8965" width="20" customWidth="1"/>
    <col min="8967" max="8967" width="12.140625" bestFit="1" customWidth="1"/>
    <col min="9217" max="9217" width="4" customWidth="1"/>
    <col min="9218" max="9218" width="6.28515625" customWidth="1"/>
    <col min="9219" max="9219" width="8.42578125" customWidth="1"/>
    <col min="9220" max="9220" width="50.42578125" customWidth="1"/>
    <col min="9221" max="9221" width="20" customWidth="1"/>
    <col min="9223" max="9223" width="12.140625" bestFit="1" customWidth="1"/>
    <col min="9473" max="9473" width="4" customWidth="1"/>
    <col min="9474" max="9474" width="6.28515625" customWidth="1"/>
    <col min="9475" max="9475" width="8.42578125" customWidth="1"/>
    <col min="9476" max="9476" width="50.42578125" customWidth="1"/>
    <col min="9477" max="9477" width="20" customWidth="1"/>
    <col min="9479" max="9479" width="12.140625" bestFit="1" customWidth="1"/>
    <col min="9729" max="9729" width="4" customWidth="1"/>
    <col min="9730" max="9730" width="6.28515625" customWidth="1"/>
    <col min="9731" max="9731" width="8.42578125" customWidth="1"/>
    <col min="9732" max="9732" width="50.42578125" customWidth="1"/>
    <col min="9733" max="9733" width="20" customWidth="1"/>
    <col min="9735" max="9735" width="12.140625" bestFit="1" customWidth="1"/>
    <col min="9985" max="9985" width="4" customWidth="1"/>
    <col min="9986" max="9986" width="6.28515625" customWidth="1"/>
    <col min="9987" max="9987" width="8.42578125" customWidth="1"/>
    <col min="9988" max="9988" width="50.42578125" customWidth="1"/>
    <col min="9989" max="9989" width="20" customWidth="1"/>
    <col min="9991" max="9991" width="12.140625" bestFit="1" customWidth="1"/>
    <col min="10241" max="10241" width="4" customWidth="1"/>
    <col min="10242" max="10242" width="6.28515625" customWidth="1"/>
    <col min="10243" max="10243" width="8.42578125" customWidth="1"/>
    <col min="10244" max="10244" width="50.42578125" customWidth="1"/>
    <col min="10245" max="10245" width="20" customWidth="1"/>
    <col min="10247" max="10247" width="12.140625" bestFit="1" customWidth="1"/>
    <col min="10497" max="10497" width="4" customWidth="1"/>
    <col min="10498" max="10498" width="6.28515625" customWidth="1"/>
    <col min="10499" max="10499" width="8.42578125" customWidth="1"/>
    <col min="10500" max="10500" width="50.42578125" customWidth="1"/>
    <col min="10501" max="10501" width="20" customWidth="1"/>
    <col min="10503" max="10503" width="12.140625" bestFit="1" customWidth="1"/>
    <col min="10753" max="10753" width="4" customWidth="1"/>
    <col min="10754" max="10754" width="6.28515625" customWidth="1"/>
    <col min="10755" max="10755" width="8.42578125" customWidth="1"/>
    <col min="10756" max="10756" width="50.42578125" customWidth="1"/>
    <col min="10757" max="10757" width="20" customWidth="1"/>
    <col min="10759" max="10759" width="12.140625" bestFit="1" customWidth="1"/>
    <col min="11009" max="11009" width="4" customWidth="1"/>
    <col min="11010" max="11010" width="6.28515625" customWidth="1"/>
    <col min="11011" max="11011" width="8.42578125" customWidth="1"/>
    <col min="11012" max="11012" width="50.42578125" customWidth="1"/>
    <col min="11013" max="11013" width="20" customWidth="1"/>
    <col min="11015" max="11015" width="12.140625" bestFit="1" customWidth="1"/>
    <col min="11265" max="11265" width="4" customWidth="1"/>
    <col min="11266" max="11266" width="6.28515625" customWidth="1"/>
    <col min="11267" max="11267" width="8.42578125" customWidth="1"/>
    <col min="11268" max="11268" width="50.42578125" customWidth="1"/>
    <col min="11269" max="11269" width="20" customWidth="1"/>
    <col min="11271" max="11271" width="12.140625" bestFit="1" customWidth="1"/>
    <col min="11521" max="11521" width="4" customWidth="1"/>
    <col min="11522" max="11522" width="6.28515625" customWidth="1"/>
    <col min="11523" max="11523" width="8.42578125" customWidth="1"/>
    <col min="11524" max="11524" width="50.42578125" customWidth="1"/>
    <col min="11525" max="11525" width="20" customWidth="1"/>
    <col min="11527" max="11527" width="12.140625" bestFit="1" customWidth="1"/>
    <col min="11777" max="11777" width="4" customWidth="1"/>
    <col min="11778" max="11778" width="6.28515625" customWidth="1"/>
    <col min="11779" max="11779" width="8.42578125" customWidth="1"/>
    <col min="11780" max="11780" width="50.42578125" customWidth="1"/>
    <col min="11781" max="11781" width="20" customWidth="1"/>
    <col min="11783" max="11783" width="12.140625" bestFit="1" customWidth="1"/>
    <col min="12033" max="12033" width="4" customWidth="1"/>
    <col min="12034" max="12034" width="6.28515625" customWidth="1"/>
    <col min="12035" max="12035" width="8.42578125" customWidth="1"/>
    <col min="12036" max="12036" width="50.42578125" customWidth="1"/>
    <col min="12037" max="12037" width="20" customWidth="1"/>
    <col min="12039" max="12039" width="12.140625" bestFit="1" customWidth="1"/>
    <col min="12289" max="12289" width="4" customWidth="1"/>
    <col min="12290" max="12290" width="6.28515625" customWidth="1"/>
    <col min="12291" max="12291" width="8.42578125" customWidth="1"/>
    <col min="12292" max="12292" width="50.42578125" customWidth="1"/>
    <col min="12293" max="12293" width="20" customWidth="1"/>
    <col min="12295" max="12295" width="12.140625" bestFit="1" customWidth="1"/>
    <col min="12545" max="12545" width="4" customWidth="1"/>
    <col min="12546" max="12546" width="6.28515625" customWidth="1"/>
    <col min="12547" max="12547" width="8.42578125" customWidth="1"/>
    <col min="12548" max="12548" width="50.42578125" customWidth="1"/>
    <col min="12549" max="12549" width="20" customWidth="1"/>
    <col min="12551" max="12551" width="12.140625" bestFit="1" customWidth="1"/>
    <col min="12801" max="12801" width="4" customWidth="1"/>
    <col min="12802" max="12802" width="6.28515625" customWidth="1"/>
    <col min="12803" max="12803" width="8.42578125" customWidth="1"/>
    <col min="12804" max="12804" width="50.42578125" customWidth="1"/>
    <col min="12805" max="12805" width="20" customWidth="1"/>
    <col min="12807" max="12807" width="12.140625" bestFit="1" customWidth="1"/>
    <col min="13057" max="13057" width="4" customWidth="1"/>
    <col min="13058" max="13058" width="6.28515625" customWidth="1"/>
    <col min="13059" max="13059" width="8.42578125" customWidth="1"/>
    <col min="13060" max="13060" width="50.42578125" customWidth="1"/>
    <col min="13061" max="13061" width="20" customWidth="1"/>
    <col min="13063" max="13063" width="12.140625" bestFit="1" customWidth="1"/>
    <col min="13313" max="13313" width="4" customWidth="1"/>
    <col min="13314" max="13314" width="6.28515625" customWidth="1"/>
    <col min="13315" max="13315" width="8.42578125" customWidth="1"/>
    <col min="13316" max="13316" width="50.42578125" customWidth="1"/>
    <col min="13317" max="13317" width="20" customWidth="1"/>
    <col min="13319" max="13319" width="12.140625" bestFit="1" customWidth="1"/>
    <col min="13569" max="13569" width="4" customWidth="1"/>
    <col min="13570" max="13570" width="6.28515625" customWidth="1"/>
    <col min="13571" max="13571" width="8.42578125" customWidth="1"/>
    <col min="13572" max="13572" width="50.42578125" customWidth="1"/>
    <col min="13573" max="13573" width="20" customWidth="1"/>
    <col min="13575" max="13575" width="12.140625" bestFit="1" customWidth="1"/>
    <col min="13825" max="13825" width="4" customWidth="1"/>
    <col min="13826" max="13826" width="6.28515625" customWidth="1"/>
    <col min="13827" max="13827" width="8.42578125" customWidth="1"/>
    <col min="13828" max="13828" width="50.42578125" customWidth="1"/>
    <col min="13829" max="13829" width="20" customWidth="1"/>
    <col min="13831" max="13831" width="12.140625" bestFit="1" customWidth="1"/>
    <col min="14081" max="14081" width="4" customWidth="1"/>
    <col min="14082" max="14082" width="6.28515625" customWidth="1"/>
    <col min="14083" max="14083" width="8.42578125" customWidth="1"/>
    <col min="14084" max="14084" width="50.42578125" customWidth="1"/>
    <col min="14085" max="14085" width="20" customWidth="1"/>
    <col min="14087" max="14087" width="12.140625" bestFit="1" customWidth="1"/>
    <col min="14337" max="14337" width="4" customWidth="1"/>
    <col min="14338" max="14338" width="6.28515625" customWidth="1"/>
    <col min="14339" max="14339" width="8.42578125" customWidth="1"/>
    <col min="14340" max="14340" width="50.42578125" customWidth="1"/>
    <col min="14341" max="14341" width="20" customWidth="1"/>
    <col min="14343" max="14343" width="12.140625" bestFit="1" customWidth="1"/>
    <col min="14593" max="14593" width="4" customWidth="1"/>
    <col min="14594" max="14594" width="6.28515625" customWidth="1"/>
    <col min="14595" max="14595" width="8.42578125" customWidth="1"/>
    <col min="14596" max="14596" width="50.42578125" customWidth="1"/>
    <col min="14597" max="14597" width="20" customWidth="1"/>
    <col min="14599" max="14599" width="12.140625" bestFit="1" customWidth="1"/>
    <col min="14849" max="14849" width="4" customWidth="1"/>
    <col min="14850" max="14850" width="6.28515625" customWidth="1"/>
    <col min="14851" max="14851" width="8.42578125" customWidth="1"/>
    <col min="14852" max="14852" width="50.42578125" customWidth="1"/>
    <col min="14853" max="14853" width="20" customWidth="1"/>
    <col min="14855" max="14855" width="12.140625" bestFit="1" customWidth="1"/>
    <col min="15105" max="15105" width="4" customWidth="1"/>
    <col min="15106" max="15106" width="6.28515625" customWidth="1"/>
    <col min="15107" max="15107" width="8.42578125" customWidth="1"/>
    <col min="15108" max="15108" width="50.42578125" customWidth="1"/>
    <col min="15109" max="15109" width="20" customWidth="1"/>
    <col min="15111" max="15111" width="12.140625" bestFit="1" customWidth="1"/>
    <col min="15361" max="15361" width="4" customWidth="1"/>
    <col min="15362" max="15362" width="6.28515625" customWidth="1"/>
    <col min="15363" max="15363" width="8.42578125" customWidth="1"/>
    <col min="15364" max="15364" width="50.42578125" customWidth="1"/>
    <col min="15365" max="15365" width="20" customWidth="1"/>
    <col min="15367" max="15367" width="12.140625" bestFit="1" customWidth="1"/>
    <col min="15617" max="15617" width="4" customWidth="1"/>
    <col min="15618" max="15618" width="6.28515625" customWidth="1"/>
    <col min="15619" max="15619" width="8.42578125" customWidth="1"/>
    <col min="15620" max="15620" width="50.42578125" customWidth="1"/>
    <col min="15621" max="15621" width="20" customWidth="1"/>
    <col min="15623" max="15623" width="12.140625" bestFit="1" customWidth="1"/>
    <col min="15873" max="15873" width="4" customWidth="1"/>
    <col min="15874" max="15874" width="6.28515625" customWidth="1"/>
    <col min="15875" max="15875" width="8.42578125" customWidth="1"/>
    <col min="15876" max="15876" width="50.42578125" customWidth="1"/>
    <col min="15877" max="15877" width="20" customWidth="1"/>
    <col min="15879" max="15879" width="12.140625" bestFit="1" customWidth="1"/>
    <col min="16129" max="16129" width="4" customWidth="1"/>
    <col min="16130" max="16130" width="6.28515625" customWidth="1"/>
    <col min="16131" max="16131" width="8.42578125" customWidth="1"/>
    <col min="16132" max="16132" width="50.42578125" customWidth="1"/>
    <col min="16133" max="16133" width="20" customWidth="1"/>
    <col min="16135" max="16135" width="12.140625" bestFit="1" customWidth="1"/>
  </cols>
  <sheetData>
    <row r="1" spans="1:5" x14ac:dyDescent="0.25">
      <c r="A1" s="277"/>
      <c r="D1" s="3"/>
      <c r="E1" s="3" t="s">
        <v>312</v>
      </c>
    </row>
    <row r="2" spans="1:5" x14ac:dyDescent="0.25">
      <c r="D2" s="3"/>
      <c r="E2" s="3" t="s">
        <v>476</v>
      </c>
    </row>
    <row r="3" spans="1:5" x14ac:dyDescent="0.25">
      <c r="D3" s="3"/>
      <c r="E3" s="3" t="s">
        <v>0</v>
      </c>
    </row>
    <row r="4" spans="1:5" x14ac:dyDescent="0.25">
      <c r="D4" s="3"/>
      <c r="E4" s="3" t="s">
        <v>477</v>
      </c>
    </row>
    <row r="5" spans="1:5" ht="15.75" customHeight="1" x14ac:dyDescent="0.25">
      <c r="D5" s="3"/>
      <c r="E5" s="3"/>
    </row>
    <row r="6" spans="1:5" ht="15" customHeight="1" x14ac:dyDescent="0.25">
      <c r="A6" s="278" t="s">
        <v>313</v>
      </c>
      <c r="B6" s="278"/>
      <c r="C6" s="278"/>
      <c r="D6" s="278"/>
      <c r="E6" s="278"/>
    </row>
    <row r="7" spans="1:5" ht="15" customHeight="1" x14ac:dyDescent="0.25">
      <c r="A7" s="278" t="s">
        <v>314</v>
      </c>
      <c r="B7" s="278"/>
      <c r="C7" s="278"/>
      <c r="D7" s="278"/>
      <c r="E7" s="278"/>
    </row>
    <row r="8" spans="1:5" ht="20.25" customHeight="1" x14ac:dyDescent="0.25">
      <c r="D8" s="279"/>
      <c r="E8" s="279"/>
    </row>
    <row r="9" spans="1:5" ht="12" customHeight="1" x14ac:dyDescent="0.25">
      <c r="D9" s="280"/>
      <c r="E9" s="180" t="s">
        <v>1</v>
      </c>
    </row>
    <row r="10" spans="1:5" ht="22.5" customHeight="1" x14ac:dyDescent="0.25">
      <c r="A10" s="281" t="s">
        <v>296</v>
      </c>
      <c r="B10" s="281" t="s">
        <v>260</v>
      </c>
      <c r="C10" s="281" t="s">
        <v>315</v>
      </c>
      <c r="D10" s="281" t="s">
        <v>316</v>
      </c>
      <c r="E10" s="281" t="s">
        <v>317</v>
      </c>
    </row>
    <row r="11" spans="1:5" s="283" customFormat="1" ht="9.75" customHeight="1" x14ac:dyDescent="0.15">
      <c r="A11" s="282">
        <v>1</v>
      </c>
      <c r="B11" s="282">
        <v>2</v>
      </c>
      <c r="C11" s="282">
        <v>3</v>
      </c>
      <c r="D11" s="282">
        <v>4</v>
      </c>
      <c r="E11" s="282">
        <v>5</v>
      </c>
    </row>
    <row r="12" spans="1:5" s="432" customFormat="1" ht="13.5" customHeight="1" x14ac:dyDescent="0.25">
      <c r="A12" s="490" t="s">
        <v>318</v>
      </c>
      <c r="B12" s="491"/>
      <c r="C12" s="491"/>
      <c r="D12" s="491"/>
      <c r="E12" s="492"/>
    </row>
    <row r="13" spans="1:5" s="432" customFormat="1" ht="28.5" customHeight="1" x14ac:dyDescent="0.25">
      <c r="A13" s="284">
        <v>1</v>
      </c>
      <c r="B13" s="284">
        <v>750</v>
      </c>
      <c r="C13" s="284">
        <v>75023</v>
      </c>
      <c r="D13" s="285" t="s">
        <v>319</v>
      </c>
      <c r="E13" s="286">
        <v>1875</v>
      </c>
    </row>
    <row r="14" spans="1:5" s="432" customFormat="1" ht="64.5" customHeight="1" x14ac:dyDescent="0.25">
      <c r="A14" s="284">
        <v>2</v>
      </c>
      <c r="B14" s="284">
        <v>750</v>
      </c>
      <c r="C14" s="284">
        <v>75058</v>
      </c>
      <c r="D14" s="285" t="s">
        <v>320</v>
      </c>
      <c r="E14" s="286">
        <v>49067</v>
      </c>
    </row>
    <row r="15" spans="1:5" s="432" customFormat="1" ht="27.75" customHeight="1" x14ac:dyDescent="0.25">
      <c r="A15" s="284">
        <v>3</v>
      </c>
      <c r="B15" s="284">
        <v>754</v>
      </c>
      <c r="C15" s="284">
        <v>75421</v>
      </c>
      <c r="D15" s="285" t="s">
        <v>321</v>
      </c>
      <c r="E15" s="286">
        <v>30000</v>
      </c>
    </row>
    <row r="16" spans="1:5" s="432" customFormat="1" ht="15" customHeight="1" x14ac:dyDescent="0.25">
      <c r="A16" s="284">
        <v>4</v>
      </c>
      <c r="B16" s="284">
        <v>801</v>
      </c>
      <c r="C16" s="284">
        <v>80104</v>
      </c>
      <c r="D16" s="285" t="s">
        <v>64</v>
      </c>
      <c r="E16" s="286">
        <v>300000</v>
      </c>
    </row>
    <row r="17" spans="1:6" s="432" customFormat="1" ht="16.5" customHeight="1" x14ac:dyDescent="0.25">
      <c r="A17" s="284">
        <v>5</v>
      </c>
      <c r="B17" s="284">
        <v>801</v>
      </c>
      <c r="C17" s="284">
        <v>80195</v>
      </c>
      <c r="D17" s="287" t="s">
        <v>322</v>
      </c>
      <c r="E17" s="286">
        <v>3000</v>
      </c>
    </row>
    <row r="18" spans="1:6" s="432" customFormat="1" ht="16.5" customHeight="1" x14ac:dyDescent="0.25">
      <c r="A18" s="284">
        <v>6</v>
      </c>
      <c r="B18" s="288">
        <v>851</v>
      </c>
      <c r="C18" s="288">
        <v>85149</v>
      </c>
      <c r="D18" s="285" t="s">
        <v>323</v>
      </c>
      <c r="E18" s="286">
        <v>24300</v>
      </c>
    </row>
    <row r="19" spans="1:6" s="432" customFormat="1" ht="25.5" customHeight="1" x14ac:dyDescent="0.25">
      <c r="A19" s="284">
        <v>7</v>
      </c>
      <c r="B19" s="284">
        <v>851</v>
      </c>
      <c r="C19" s="284">
        <v>85154</v>
      </c>
      <c r="D19" s="285" t="s">
        <v>324</v>
      </c>
      <c r="E19" s="286">
        <v>6000</v>
      </c>
    </row>
    <row r="20" spans="1:6" s="432" customFormat="1" ht="17.25" customHeight="1" x14ac:dyDescent="0.25">
      <c r="A20" s="289">
        <v>8</v>
      </c>
      <c r="B20" s="289">
        <v>853</v>
      </c>
      <c r="C20" s="289">
        <v>85333</v>
      </c>
      <c r="D20" s="290" t="s">
        <v>325</v>
      </c>
      <c r="E20" s="291">
        <v>2995237</v>
      </c>
    </row>
    <row r="21" spans="1:6" s="432" customFormat="1" ht="17.25" customHeight="1" x14ac:dyDescent="0.25">
      <c r="A21" s="290">
        <v>9</v>
      </c>
      <c r="B21" s="290">
        <v>853</v>
      </c>
      <c r="C21" s="290">
        <v>85395</v>
      </c>
      <c r="D21" s="290" t="s">
        <v>326</v>
      </c>
      <c r="E21" s="291">
        <v>0</v>
      </c>
      <c r="F21" s="292"/>
    </row>
    <row r="22" spans="1:6" s="432" customFormat="1" ht="13.5" customHeight="1" x14ac:dyDescent="0.25">
      <c r="A22" s="293"/>
      <c r="B22" s="294"/>
      <c r="C22" s="295"/>
      <c r="D22" s="94" t="s">
        <v>327</v>
      </c>
      <c r="E22" s="296"/>
    </row>
    <row r="23" spans="1:6" s="432" customFormat="1" ht="17.25" customHeight="1" x14ac:dyDescent="0.25">
      <c r="A23" s="290">
        <v>10</v>
      </c>
      <c r="B23" s="290">
        <v>921</v>
      </c>
      <c r="C23" s="290">
        <v>92110</v>
      </c>
      <c r="D23" s="290" t="s">
        <v>328</v>
      </c>
      <c r="E23" s="291">
        <v>0</v>
      </c>
    </row>
    <row r="24" spans="1:6" s="432" customFormat="1" ht="13.5" customHeight="1" x14ac:dyDescent="0.25">
      <c r="A24" s="293"/>
      <c r="B24" s="294"/>
      <c r="C24" s="295"/>
      <c r="D24" s="94" t="s">
        <v>329</v>
      </c>
      <c r="E24" s="296"/>
    </row>
    <row r="25" spans="1:6" s="432" customFormat="1" ht="17.25" customHeight="1" x14ac:dyDescent="0.25">
      <c r="A25" s="290">
        <v>11</v>
      </c>
      <c r="B25" s="290">
        <v>921</v>
      </c>
      <c r="C25" s="290">
        <v>92113</v>
      </c>
      <c r="D25" s="290" t="s">
        <v>330</v>
      </c>
      <c r="E25" s="291">
        <v>90000</v>
      </c>
    </row>
    <row r="26" spans="1:6" s="432" customFormat="1" ht="13.5" customHeight="1" x14ac:dyDescent="0.25">
      <c r="A26" s="293"/>
      <c r="B26" s="294"/>
      <c r="C26" s="297"/>
      <c r="D26" s="298" t="s">
        <v>331</v>
      </c>
      <c r="E26" s="296"/>
    </row>
    <row r="27" spans="1:6" s="432" customFormat="1" ht="17.25" customHeight="1" x14ac:dyDescent="0.25">
      <c r="A27" s="290">
        <v>12</v>
      </c>
      <c r="B27" s="290">
        <v>921</v>
      </c>
      <c r="C27" s="290">
        <v>92113</v>
      </c>
      <c r="D27" s="290" t="s">
        <v>332</v>
      </c>
      <c r="E27" s="291">
        <v>0</v>
      </c>
    </row>
    <row r="28" spans="1:6" s="432" customFormat="1" ht="13.5" customHeight="1" x14ac:dyDescent="0.25">
      <c r="A28" s="293"/>
      <c r="B28" s="294"/>
      <c r="C28" s="297"/>
      <c r="D28" s="298" t="s">
        <v>331</v>
      </c>
      <c r="E28" s="296"/>
    </row>
    <row r="29" spans="1:6" s="300" customFormat="1" ht="17.25" customHeight="1" x14ac:dyDescent="0.2">
      <c r="A29" s="293">
        <v>13</v>
      </c>
      <c r="B29" s="294">
        <v>921</v>
      </c>
      <c r="C29" s="299">
        <v>92114</v>
      </c>
      <c r="D29" s="290" t="s">
        <v>333</v>
      </c>
      <c r="E29" s="296">
        <v>43000</v>
      </c>
    </row>
    <row r="30" spans="1:6" s="432" customFormat="1" ht="13.5" customHeight="1" x14ac:dyDescent="0.25">
      <c r="A30" s="293"/>
      <c r="B30" s="294"/>
      <c r="C30" s="297"/>
      <c r="D30" s="298" t="s">
        <v>334</v>
      </c>
      <c r="E30" s="296"/>
    </row>
    <row r="31" spans="1:6" s="432" customFormat="1" ht="17.25" customHeight="1" x14ac:dyDescent="0.25">
      <c r="A31" s="290">
        <v>14</v>
      </c>
      <c r="B31" s="290">
        <v>921</v>
      </c>
      <c r="C31" s="290">
        <v>92116</v>
      </c>
      <c r="D31" s="290" t="s">
        <v>335</v>
      </c>
      <c r="E31" s="291">
        <v>1500</v>
      </c>
    </row>
    <row r="32" spans="1:6" s="432" customFormat="1" ht="12" customHeight="1" x14ac:dyDescent="0.25">
      <c r="A32" s="293"/>
      <c r="B32" s="294"/>
      <c r="C32" s="294"/>
      <c r="D32" s="298" t="s">
        <v>336</v>
      </c>
      <c r="E32" s="296"/>
    </row>
    <row r="33" spans="1:7" s="300" customFormat="1" ht="13.5" customHeight="1" x14ac:dyDescent="0.2">
      <c r="A33" s="493"/>
      <c r="B33" s="494"/>
      <c r="C33" s="494"/>
      <c r="D33" s="495" t="s">
        <v>337</v>
      </c>
      <c r="E33" s="496">
        <f>SUM(E13:E32)</f>
        <v>3543979</v>
      </c>
    </row>
    <row r="34" spans="1:7" s="432" customFormat="1" ht="12.75" customHeight="1" x14ac:dyDescent="0.25">
      <c r="A34" s="490" t="s">
        <v>338</v>
      </c>
      <c r="B34" s="491"/>
      <c r="C34" s="491"/>
      <c r="D34" s="491"/>
      <c r="E34" s="492"/>
    </row>
    <row r="35" spans="1:7" s="432" customFormat="1" ht="15.75" customHeight="1" x14ac:dyDescent="0.25">
      <c r="A35" s="290">
        <v>1</v>
      </c>
      <c r="B35" s="290">
        <v>754</v>
      </c>
      <c r="C35" s="290">
        <v>75421</v>
      </c>
      <c r="D35" s="290" t="s">
        <v>144</v>
      </c>
      <c r="E35" s="291">
        <v>12680</v>
      </c>
    </row>
    <row r="36" spans="1:7" s="432" customFormat="1" ht="25.5" customHeight="1" x14ac:dyDescent="0.25">
      <c r="A36" s="293"/>
      <c r="B36" s="294"/>
      <c r="C36" s="295"/>
      <c r="D36" s="301" t="s">
        <v>339</v>
      </c>
      <c r="E36" s="296"/>
    </row>
    <row r="37" spans="1:7" s="432" customFormat="1" ht="15.75" customHeight="1" x14ac:dyDescent="0.25">
      <c r="A37" s="290">
        <v>2</v>
      </c>
      <c r="B37" s="290">
        <v>853</v>
      </c>
      <c r="C37" s="290">
        <v>85395</v>
      </c>
      <c r="D37" s="290" t="s">
        <v>27</v>
      </c>
      <c r="E37" s="291">
        <v>529080</v>
      </c>
    </row>
    <row r="38" spans="1:7" s="432" customFormat="1" ht="12.75" customHeight="1" x14ac:dyDescent="0.25">
      <c r="A38" s="293"/>
      <c r="B38" s="294"/>
      <c r="C38" s="295"/>
      <c r="D38" s="94" t="s">
        <v>327</v>
      </c>
      <c r="E38" s="296"/>
    </row>
    <row r="39" spans="1:7" s="432" customFormat="1" ht="15" customHeight="1" x14ac:dyDescent="0.25">
      <c r="A39" s="290">
        <v>3</v>
      </c>
      <c r="B39" s="290">
        <v>921</v>
      </c>
      <c r="C39" s="290">
        <v>92110</v>
      </c>
      <c r="D39" s="290" t="s">
        <v>340</v>
      </c>
      <c r="E39" s="291">
        <v>638534</v>
      </c>
    </row>
    <row r="40" spans="1:7" s="432" customFormat="1" ht="12.75" customHeight="1" x14ac:dyDescent="0.25">
      <c r="A40" s="293"/>
      <c r="B40" s="294"/>
      <c r="C40" s="295"/>
      <c r="D40" s="94" t="s">
        <v>329</v>
      </c>
      <c r="E40" s="296"/>
    </row>
    <row r="41" spans="1:7" s="432" customFormat="1" ht="15.75" customHeight="1" x14ac:dyDescent="0.25">
      <c r="A41" s="290">
        <v>4</v>
      </c>
      <c r="B41" s="290">
        <v>921</v>
      </c>
      <c r="C41" s="290">
        <v>92113</v>
      </c>
      <c r="D41" s="290" t="s">
        <v>330</v>
      </c>
      <c r="E41" s="291">
        <v>3549340</v>
      </c>
    </row>
    <row r="42" spans="1:7" s="432" customFormat="1" ht="12" customHeight="1" x14ac:dyDescent="0.25">
      <c r="A42" s="302"/>
      <c r="B42" s="297"/>
      <c r="C42" s="297"/>
      <c r="D42" s="298" t="s">
        <v>331</v>
      </c>
      <c r="E42" s="303"/>
    </row>
    <row r="43" spans="1:7" s="432" customFormat="1" ht="15.75" customHeight="1" x14ac:dyDescent="0.25">
      <c r="A43" s="290">
        <v>5</v>
      </c>
      <c r="B43" s="290">
        <v>921</v>
      </c>
      <c r="C43" s="290">
        <v>92114</v>
      </c>
      <c r="D43" s="290" t="s">
        <v>341</v>
      </c>
      <c r="E43" s="291">
        <v>1328460</v>
      </c>
    </row>
    <row r="44" spans="1:7" s="432" customFormat="1" ht="12.75" customHeight="1" x14ac:dyDescent="0.25">
      <c r="A44" s="304"/>
      <c r="B44" s="299"/>
      <c r="C44" s="299"/>
      <c r="D44" s="298" t="s">
        <v>334</v>
      </c>
      <c r="E44" s="305"/>
    </row>
    <row r="45" spans="1:7" s="432" customFormat="1" ht="15.75" customHeight="1" x14ac:dyDescent="0.25">
      <c r="A45" s="290">
        <v>6</v>
      </c>
      <c r="B45" s="290">
        <v>921</v>
      </c>
      <c r="C45" s="290">
        <v>92116</v>
      </c>
      <c r="D45" s="290" t="s">
        <v>225</v>
      </c>
      <c r="E45" s="291">
        <v>3419177</v>
      </c>
      <c r="F45" s="300"/>
      <c r="G45" s="306"/>
    </row>
    <row r="46" spans="1:7" s="432" customFormat="1" ht="12.75" customHeight="1" x14ac:dyDescent="0.25">
      <c r="A46" s="293"/>
      <c r="B46" s="294"/>
      <c r="C46" s="294"/>
      <c r="D46" s="298" t="s">
        <v>336</v>
      </c>
      <c r="E46" s="296"/>
    </row>
    <row r="47" spans="1:7" s="300" customFormat="1" ht="14.25" customHeight="1" x14ac:dyDescent="0.2">
      <c r="A47" s="493"/>
      <c r="B47" s="494"/>
      <c r="C47" s="494"/>
      <c r="D47" s="495" t="s">
        <v>337</v>
      </c>
      <c r="E47" s="496">
        <f>SUM(E35:E46)</f>
        <v>9477271</v>
      </c>
    </row>
    <row r="48" spans="1:7" s="432" customFormat="1" ht="16.5" customHeight="1" x14ac:dyDescent="0.25">
      <c r="A48" s="307"/>
      <c r="B48" s="308"/>
      <c r="C48" s="308"/>
      <c r="D48" s="309" t="s">
        <v>342</v>
      </c>
      <c r="E48" s="310">
        <f>SUM(E33,E47)</f>
        <v>13021250</v>
      </c>
    </row>
    <row r="50" spans="1:1" x14ac:dyDescent="0.25">
      <c r="A50" s="31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zoomScale="110" zoomScaleNormal="110" workbookViewId="0">
      <selection activeCell="G122" sqref="G122"/>
    </sheetView>
  </sheetViews>
  <sheetFormatPr defaultColWidth="4" defaultRowHeight="15" x14ac:dyDescent="0.25"/>
  <cols>
    <col min="2" max="2" width="6.28515625" customWidth="1"/>
    <col min="3" max="3" width="8.42578125" customWidth="1"/>
    <col min="4" max="4" width="52.42578125" customWidth="1"/>
    <col min="5" max="5" width="17.5703125" customWidth="1"/>
    <col min="6" max="255" width="9.140625" customWidth="1"/>
    <col min="258" max="258" width="6.28515625" customWidth="1"/>
    <col min="259" max="259" width="8.42578125" customWidth="1"/>
    <col min="260" max="260" width="52.42578125" customWidth="1"/>
    <col min="261" max="261" width="17.5703125" customWidth="1"/>
    <col min="262" max="511" width="9.140625" customWidth="1"/>
    <col min="514" max="514" width="6.28515625" customWidth="1"/>
    <col min="515" max="515" width="8.42578125" customWidth="1"/>
    <col min="516" max="516" width="52.42578125" customWidth="1"/>
    <col min="517" max="517" width="17.5703125" customWidth="1"/>
    <col min="518" max="767" width="9.140625" customWidth="1"/>
    <col min="770" max="770" width="6.28515625" customWidth="1"/>
    <col min="771" max="771" width="8.42578125" customWidth="1"/>
    <col min="772" max="772" width="52.42578125" customWidth="1"/>
    <col min="773" max="773" width="17.5703125" customWidth="1"/>
    <col min="774" max="1023" width="9.140625" customWidth="1"/>
    <col min="1026" max="1026" width="6.28515625" customWidth="1"/>
    <col min="1027" max="1027" width="8.42578125" customWidth="1"/>
    <col min="1028" max="1028" width="52.42578125" customWidth="1"/>
    <col min="1029" max="1029" width="17.5703125" customWidth="1"/>
    <col min="1030" max="1279" width="9.140625" customWidth="1"/>
    <col min="1282" max="1282" width="6.28515625" customWidth="1"/>
    <col min="1283" max="1283" width="8.42578125" customWidth="1"/>
    <col min="1284" max="1284" width="52.42578125" customWidth="1"/>
    <col min="1285" max="1285" width="17.5703125" customWidth="1"/>
    <col min="1286" max="1535" width="9.140625" customWidth="1"/>
    <col min="1538" max="1538" width="6.28515625" customWidth="1"/>
    <col min="1539" max="1539" width="8.42578125" customWidth="1"/>
    <col min="1540" max="1540" width="52.42578125" customWidth="1"/>
    <col min="1541" max="1541" width="17.5703125" customWidth="1"/>
    <col min="1542" max="1791" width="9.140625" customWidth="1"/>
    <col min="1794" max="1794" width="6.28515625" customWidth="1"/>
    <col min="1795" max="1795" width="8.42578125" customWidth="1"/>
    <col min="1796" max="1796" width="52.42578125" customWidth="1"/>
    <col min="1797" max="1797" width="17.5703125" customWidth="1"/>
    <col min="1798" max="2047" width="9.140625" customWidth="1"/>
    <col min="2050" max="2050" width="6.28515625" customWidth="1"/>
    <col min="2051" max="2051" width="8.42578125" customWidth="1"/>
    <col min="2052" max="2052" width="52.42578125" customWidth="1"/>
    <col min="2053" max="2053" width="17.5703125" customWidth="1"/>
    <col min="2054" max="2303" width="9.140625" customWidth="1"/>
    <col min="2306" max="2306" width="6.28515625" customWidth="1"/>
    <col min="2307" max="2307" width="8.42578125" customWidth="1"/>
    <col min="2308" max="2308" width="52.42578125" customWidth="1"/>
    <col min="2309" max="2309" width="17.5703125" customWidth="1"/>
    <col min="2310" max="2559" width="9.140625" customWidth="1"/>
    <col min="2562" max="2562" width="6.28515625" customWidth="1"/>
    <col min="2563" max="2563" width="8.42578125" customWidth="1"/>
    <col min="2564" max="2564" width="52.42578125" customWidth="1"/>
    <col min="2565" max="2565" width="17.5703125" customWidth="1"/>
    <col min="2566" max="2815" width="9.140625" customWidth="1"/>
    <col min="2818" max="2818" width="6.28515625" customWidth="1"/>
    <col min="2819" max="2819" width="8.42578125" customWidth="1"/>
    <col min="2820" max="2820" width="52.42578125" customWidth="1"/>
    <col min="2821" max="2821" width="17.5703125" customWidth="1"/>
    <col min="2822" max="3071" width="9.140625" customWidth="1"/>
    <col min="3074" max="3074" width="6.28515625" customWidth="1"/>
    <col min="3075" max="3075" width="8.42578125" customWidth="1"/>
    <col min="3076" max="3076" width="52.42578125" customWidth="1"/>
    <col min="3077" max="3077" width="17.5703125" customWidth="1"/>
    <col min="3078" max="3327" width="9.140625" customWidth="1"/>
    <col min="3330" max="3330" width="6.28515625" customWidth="1"/>
    <col min="3331" max="3331" width="8.42578125" customWidth="1"/>
    <col min="3332" max="3332" width="52.42578125" customWidth="1"/>
    <col min="3333" max="3333" width="17.5703125" customWidth="1"/>
    <col min="3334" max="3583" width="9.140625" customWidth="1"/>
    <col min="3586" max="3586" width="6.28515625" customWidth="1"/>
    <col min="3587" max="3587" width="8.42578125" customWidth="1"/>
    <col min="3588" max="3588" width="52.42578125" customWidth="1"/>
    <col min="3589" max="3589" width="17.5703125" customWidth="1"/>
    <col min="3590" max="3839" width="9.140625" customWidth="1"/>
    <col min="3842" max="3842" width="6.28515625" customWidth="1"/>
    <col min="3843" max="3843" width="8.42578125" customWidth="1"/>
    <col min="3844" max="3844" width="52.42578125" customWidth="1"/>
    <col min="3845" max="3845" width="17.5703125" customWidth="1"/>
    <col min="3846" max="4095" width="9.140625" customWidth="1"/>
    <col min="4098" max="4098" width="6.28515625" customWidth="1"/>
    <col min="4099" max="4099" width="8.42578125" customWidth="1"/>
    <col min="4100" max="4100" width="52.42578125" customWidth="1"/>
    <col min="4101" max="4101" width="17.5703125" customWidth="1"/>
    <col min="4102" max="4351" width="9.140625" customWidth="1"/>
    <col min="4354" max="4354" width="6.28515625" customWidth="1"/>
    <col min="4355" max="4355" width="8.42578125" customWidth="1"/>
    <col min="4356" max="4356" width="52.42578125" customWidth="1"/>
    <col min="4357" max="4357" width="17.5703125" customWidth="1"/>
    <col min="4358" max="4607" width="9.140625" customWidth="1"/>
    <col min="4610" max="4610" width="6.28515625" customWidth="1"/>
    <col min="4611" max="4611" width="8.42578125" customWidth="1"/>
    <col min="4612" max="4612" width="52.42578125" customWidth="1"/>
    <col min="4613" max="4613" width="17.5703125" customWidth="1"/>
    <col min="4614" max="4863" width="9.140625" customWidth="1"/>
    <col min="4866" max="4866" width="6.28515625" customWidth="1"/>
    <col min="4867" max="4867" width="8.42578125" customWidth="1"/>
    <col min="4868" max="4868" width="52.42578125" customWidth="1"/>
    <col min="4869" max="4869" width="17.5703125" customWidth="1"/>
    <col min="4870" max="5119" width="9.140625" customWidth="1"/>
    <col min="5122" max="5122" width="6.28515625" customWidth="1"/>
    <col min="5123" max="5123" width="8.42578125" customWidth="1"/>
    <col min="5124" max="5124" width="52.42578125" customWidth="1"/>
    <col min="5125" max="5125" width="17.5703125" customWidth="1"/>
    <col min="5126" max="5375" width="9.140625" customWidth="1"/>
    <col min="5378" max="5378" width="6.28515625" customWidth="1"/>
    <col min="5379" max="5379" width="8.42578125" customWidth="1"/>
    <col min="5380" max="5380" width="52.42578125" customWidth="1"/>
    <col min="5381" max="5381" width="17.5703125" customWidth="1"/>
    <col min="5382" max="5631" width="9.140625" customWidth="1"/>
    <col min="5634" max="5634" width="6.28515625" customWidth="1"/>
    <col min="5635" max="5635" width="8.42578125" customWidth="1"/>
    <col min="5636" max="5636" width="52.42578125" customWidth="1"/>
    <col min="5637" max="5637" width="17.5703125" customWidth="1"/>
    <col min="5638" max="5887" width="9.140625" customWidth="1"/>
    <col min="5890" max="5890" width="6.28515625" customWidth="1"/>
    <col min="5891" max="5891" width="8.42578125" customWidth="1"/>
    <col min="5892" max="5892" width="52.42578125" customWidth="1"/>
    <col min="5893" max="5893" width="17.5703125" customWidth="1"/>
    <col min="5894" max="6143" width="9.140625" customWidth="1"/>
    <col min="6146" max="6146" width="6.28515625" customWidth="1"/>
    <col min="6147" max="6147" width="8.42578125" customWidth="1"/>
    <col min="6148" max="6148" width="52.42578125" customWidth="1"/>
    <col min="6149" max="6149" width="17.5703125" customWidth="1"/>
    <col min="6150" max="6399" width="9.140625" customWidth="1"/>
    <col min="6402" max="6402" width="6.28515625" customWidth="1"/>
    <col min="6403" max="6403" width="8.42578125" customWidth="1"/>
    <col min="6404" max="6404" width="52.42578125" customWidth="1"/>
    <col min="6405" max="6405" width="17.5703125" customWidth="1"/>
    <col min="6406" max="6655" width="9.140625" customWidth="1"/>
    <col min="6658" max="6658" width="6.28515625" customWidth="1"/>
    <col min="6659" max="6659" width="8.42578125" customWidth="1"/>
    <col min="6660" max="6660" width="52.42578125" customWidth="1"/>
    <col min="6661" max="6661" width="17.5703125" customWidth="1"/>
    <col min="6662" max="6911" width="9.140625" customWidth="1"/>
    <col min="6914" max="6914" width="6.28515625" customWidth="1"/>
    <col min="6915" max="6915" width="8.42578125" customWidth="1"/>
    <col min="6916" max="6916" width="52.42578125" customWidth="1"/>
    <col min="6917" max="6917" width="17.5703125" customWidth="1"/>
    <col min="6918" max="7167" width="9.140625" customWidth="1"/>
    <col min="7170" max="7170" width="6.28515625" customWidth="1"/>
    <col min="7171" max="7171" width="8.42578125" customWidth="1"/>
    <col min="7172" max="7172" width="52.42578125" customWidth="1"/>
    <col min="7173" max="7173" width="17.5703125" customWidth="1"/>
    <col min="7174" max="7423" width="9.140625" customWidth="1"/>
    <col min="7426" max="7426" width="6.28515625" customWidth="1"/>
    <col min="7427" max="7427" width="8.42578125" customWidth="1"/>
    <col min="7428" max="7428" width="52.42578125" customWidth="1"/>
    <col min="7429" max="7429" width="17.5703125" customWidth="1"/>
    <col min="7430" max="7679" width="9.140625" customWidth="1"/>
    <col min="7682" max="7682" width="6.28515625" customWidth="1"/>
    <col min="7683" max="7683" width="8.42578125" customWidth="1"/>
    <col min="7684" max="7684" width="52.42578125" customWidth="1"/>
    <col min="7685" max="7685" width="17.5703125" customWidth="1"/>
    <col min="7686" max="7935" width="9.140625" customWidth="1"/>
    <col min="7938" max="7938" width="6.28515625" customWidth="1"/>
    <col min="7939" max="7939" width="8.42578125" customWidth="1"/>
    <col min="7940" max="7940" width="52.42578125" customWidth="1"/>
    <col min="7941" max="7941" width="17.5703125" customWidth="1"/>
    <col min="7942" max="8191" width="9.140625" customWidth="1"/>
    <col min="8194" max="8194" width="6.28515625" customWidth="1"/>
    <col min="8195" max="8195" width="8.42578125" customWidth="1"/>
    <col min="8196" max="8196" width="52.42578125" customWidth="1"/>
    <col min="8197" max="8197" width="17.5703125" customWidth="1"/>
    <col min="8198" max="8447" width="9.140625" customWidth="1"/>
    <col min="8450" max="8450" width="6.28515625" customWidth="1"/>
    <col min="8451" max="8451" width="8.42578125" customWidth="1"/>
    <col min="8452" max="8452" width="52.42578125" customWidth="1"/>
    <col min="8453" max="8453" width="17.5703125" customWidth="1"/>
    <col min="8454" max="8703" width="9.140625" customWidth="1"/>
    <col min="8706" max="8706" width="6.28515625" customWidth="1"/>
    <col min="8707" max="8707" width="8.42578125" customWidth="1"/>
    <col min="8708" max="8708" width="52.42578125" customWidth="1"/>
    <col min="8709" max="8709" width="17.5703125" customWidth="1"/>
    <col min="8710" max="8959" width="9.140625" customWidth="1"/>
    <col min="8962" max="8962" width="6.28515625" customWidth="1"/>
    <col min="8963" max="8963" width="8.42578125" customWidth="1"/>
    <col min="8964" max="8964" width="52.42578125" customWidth="1"/>
    <col min="8965" max="8965" width="17.5703125" customWidth="1"/>
    <col min="8966" max="9215" width="9.140625" customWidth="1"/>
    <col min="9218" max="9218" width="6.28515625" customWidth="1"/>
    <col min="9219" max="9219" width="8.42578125" customWidth="1"/>
    <col min="9220" max="9220" width="52.42578125" customWidth="1"/>
    <col min="9221" max="9221" width="17.5703125" customWidth="1"/>
    <col min="9222" max="9471" width="9.140625" customWidth="1"/>
    <col min="9474" max="9474" width="6.28515625" customWidth="1"/>
    <col min="9475" max="9475" width="8.42578125" customWidth="1"/>
    <col min="9476" max="9476" width="52.42578125" customWidth="1"/>
    <col min="9477" max="9477" width="17.5703125" customWidth="1"/>
    <col min="9478" max="9727" width="9.140625" customWidth="1"/>
    <col min="9730" max="9730" width="6.28515625" customWidth="1"/>
    <col min="9731" max="9731" width="8.42578125" customWidth="1"/>
    <col min="9732" max="9732" width="52.42578125" customWidth="1"/>
    <col min="9733" max="9733" width="17.5703125" customWidth="1"/>
    <col min="9734" max="9983" width="9.140625" customWidth="1"/>
    <col min="9986" max="9986" width="6.28515625" customWidth="1"/>
    <col min="9987" max="9987" width="8.42578125" customWidth="1"/>
    <col min="9988" max="9988" width="52.42578125" customWidth="1"/>
    <col min="9989" max="9989" width="17.5703125" customWidth="1"/>
    <col min="9990" max="10239" width="9.140625" customWidth="1"/>
    <col min="10242" max="10242" width="6.28515625" customWidth="1"/>
    <col min="10243" max="10243" width="8.42578125" customWidth="1"/>
    <col min="10244" max="10244" width="52.42578125" customWidth="1"/>
    <col min="10245" max="10245" width="17.5703125" customWidth="1"/>
    <col min="10246" max="10495" width="9.140625" customWidth="1"/>
    <col min="10498" max="10498" width="6.28515625" customWidth="1"/>
    <col min="10499" max="10499" width="8.42578125" customWidth="1"/>
    <col min="10500" max="10500" width="52.42578125" customWidth="1"/>
    <col min="10501" max="10501" width="17.5703125" customWidth="1"/>
    <col min="10502" max="10751" width="9.140625" customWidth="1"/>
    <col min="10754" max="10754" width="6.28515625" customWidth="1"/>
    <col min="10755" max="10755" width="8.42578125" customWidth="1"/>
    <col min="10756" max="10756" width="52.42578125" customWidth="1"/>
    <col min="10757" max="10757" width="17.5703125" customWidth="1"/>
    <col min="10758" max="11007" width="9.140625" customWidth="1"/>
    <col min="11010" max="11010" width="6.28515625" customWidth="1"/>
    <col min="11011" max="11011" width="8.42578125" customWidth="1"/>
    <col min="11012" max="11012" width="52.42578125" customWidth="1"/>
    <col min="11013" max="11013" width="17.5703125" customWidth="1"/>
    <col min="11014" max="11263" width="9.140625" customWidth="1"/>
    <col min="11266" max="11266" width="6.28515625" customWidth="1"/>
    <col min="11267" max="11267" width="8.42578125" customWidth="1"/>
    <col min="11268" max="11268" width="52.42578125" customWidth="1"/>
    <col min="11269" max="11269" width="17.5703125" customWidth="1"/>
    <col min="11270" max="11519" width="9.140625" customWidth="1"/>
    <col min="11522" max="11522" width="6.28515625" customWidth="1"/>
    <col min="11523" max="11523" width="8.42578125" customWidth="1"/>
    <col min="11524" max="11524" width="52.42578125" customWidth="1"/>
    <col min="11525" max="11525" width="17.5703125" customWidth="1"/>
    <col min="11526" max="11775" width="9.140625" customWidth="1"/>
    <col min="11778" max="11778" width="6.28515625" customWidth="1"/>
    <col min="11779" max="11779" width="8.42578125" customWidth="1"/>
    <col min="11780" max="11780" width="52.42578125" customWidth="1"/>
    <col min="11781" max="11781" width="17.5703125" customWidth="1"/>
    <col min="11782" max="12031" width="9.140625" customWidth="1"/>
    <col min="12034" max="12034" width="6.28515625" customWidth="1"/>
    <col min="12035" max="12035" width="8.42578125" customWidth="1"/>
    <col min="12036" max="12036" width="52.42578125" customWidth="1"/>
    <col min="12037" max="12037" width="17.5703125" customWidth="1"/>
    <col min="12038" max="12287" width="9.140625" customWidth="1"/>
    <col min="12290" max="12290" width="6.28515625" customWidth="1"/>
    <col min="12291" max="12291" width="8.42578125" customWidth="1"/>
    <col min="12292" max="12292" width="52.42578125" customWidth="1"/>
    <col min="12293" max="12293" width="17.5703125" customWidth="1"/>
    <col min="12294" max="12543" width="9.140625" customWidth="1"/>
    <col min="12546" max="12546" width="6.28515625" customWidth="1"/>
    <col min="12547" max="12547" width="8.42578125" customWidth="1"/>
    <col min="12548" max="12548" width="52.42578125" customWidth="1"/>
    <col min="12549" max="12549" width="17.5703125" customWidth="1"/>
    <col min="12550" max="12799" width="9.140625" customWidth="1"/>
    <col min="12802" max="12802" width="6.28515625" customWidth="1"/>
    <col min="12803" max="12803" width="8.42578125" customWidth="1"/>
    <col min="12804" max="12804" width="52.42578125" customWidth="1"/>
    <col min="12805" max="12805" width="17.5703125" customWidth="1"/>
    <col min="12806" max="13055" width="9.140625" customWidth="1"/>
    <col min="13058" max="13058" width="6.28515625" customWidth="1"/>
    <col min="13059" max="13059" width="8.42578125" customWidth="1"/>
    <col min="13060" max="13060" width="52.42578125" customWidth="1"/>
    <col min="13061" max="13061" width="17.5703125" customWidth="1"/>
    <col min="13062" max="13311" width="9.140625" customWidth="1"/>
    <col min="13314" max="13314" width="6.28515625" customWidth="1"/>
    <col min="13315" max="13315" width="8.42578125" customWidth="1"/>
    <col min="13316" max="13316" width="52.42578125" customWidth="1"/>
    <col min="13317" max="13317" width="17.5703125" customWidth="1"/>
    <col min="13318" max="13567" width="9.140625" customWidth="1"/>
    <col min="13570" max="13570" width="6.28515625" customWidth="1"/>
    <col min="13571" max="13571" width="8.42578125" customWidth="1"/>
    <col min="13572" max="13572" width="52.42578125" customWidth="1"/>
    <col min="13573" max="13573" width="17.5703125" customWidth="1"/>
    <col min="13574" max="13823" width="9.140625" customWidth="1"/>
    <col min="13826" max="13826" width="6.28515625" customWidth="1"/>
    <col min="13827" max="13827" width="8.42578125" customWidth="1"/>
    <col min="13828" max="13828" width="52.42578125" customWidth="1"/>
    <col min="13829" max="13829" width="17.5703125" customWidth="1"/>
    <col min="13830" max="14079" width="9.140625" customWidth="1"/>
    <col min="14082" max="14082" width="6.28515625" customWidth="1"/>
    <col min="14083" max="14083" width="8.42578125" customWidth="1"/>
    <col min="14084" max="14084" width="52.42578125" customWidth="1"/>
    <col min="14085" max="14085" width="17.5703125" customWidth="1"/>
    <col min="14086" max="14335" width="9.140625" customWidth="1"/>
    <col min="14338" max="14338" width="6.28515625" customWidth="1"/>
    <col min="14339" max="14339" width="8.42578125" customWidth="1"/>
    <col min="14340" max="14340" width="52.42578125" customWidth="1"/>
    <col min="14341" max="14341" width="17.5703125" customWidth="1"/>
    <col min="14342" max="14591" width="9.140625" customWidth="1"/>
    <col min="14594" max="14594" width="6.28515625" customWidth="1"/>
    <col min="14595" max="14595" width="8.42578125" customWidth="1"/>
    <col min="14596" max="14596" width="52.42578125" customWidth="1"/>
    <col min="14597" max="14597" width="17.5703125" customWidth="1"/>
    <col min="14598" max="14847" width="9.140625" customWidth="1"/>
    <col min="14850" max="14850" width="6.28515625" customWidth="1"/>
    <col min="14851" max="14851" width="8.42578125" customWidth="1"/>
    <col min="14852" max="14852" width="52.42578125" customWidth="1"/>
    <col min="14853" max="14853" width="17.5703125" customWidth="1"/>
    <col min="14854" max="15103" width="9.140625" customWidth="1"/>
    <col min="15106" max="15106" width="6.28515625" customWidth="1"/>
    <col min="15107" max="15107" width="8.42578125" customWidth="1"/>
    <col min="15108" max="15108" width="52.42578125" customWidth="1"/>
    <col min="15109" max="15109" width="17.5703125" customWidth="1"/>
    <col min="15110" max="15359" width="9.140625" customWidth="1"/>
    <col min="15362" max="15362" width="6.28515625" customWidth="1"/>
    <col min="15363" max="15363" width="8.42578125" customWidth="1"/>
    <col min="15364" max="15364" width="52.42578125" customWidth="1"/>
    <col min="15365" max="15365" width="17.5703125" customWidth="1"/>
    <col min="15366" max="15615" width="9.140625" customWidth="1"/>
    <col min="15618" max="15618" width="6.28515625" customWidth="1"/>
    <col min="15619" max="15619" width="8.42578125" customWidth="1"/>
    <col min="15620" max="15620" width="52.42578125" customWidth="1"/>
    <col min="15621" max="15621" width="17.5703125" customWidth="1"/>
    <col min="15622" max="15871" width="9.140625" customWidth="1"/>
    <col min="15874" max="15874" width="6.28515625" customWidth="1"/>
    <col min="15875" max="15875" width="8.42578125" customWidth="1"/>
    <col min="15876" max="15876" width="52.42578125" customWidth="1"/>
    <col min="15877" max="15877" width="17.5703125" customWidth="1"/>
    <col min="15878" max="16127" width="9.140625" customWidth="1"/>
    <col min="16130" max="16130" width="6.28515625" customWidth="1"/>
    <col min="16131" max="16131" width="8.42578125" customWidth="1"/>
    <col min="16132" max="16132" width="52.42578125" customWidth="1"/>
    <col min="16133" max="16133" width="17.5703125" customWidth="1"/>
    <col min="16134" max="16383" width="9.140625" customWidth="1"/>
  </cols>
  <sheetData>
    <row r="1" spans="1:5" x14ac:dyDescent="0.25">
      <c r="A1" s="277"/>
      <c r="D1" s="1" t="s">
        <v>343</v>
      </c>
    </row>
    <row r="2" spans="1:5" x14ac:dyDescent="0.25">
      <c r="D2" s="1" t="s">
        <v>478</v>
      </c>
    </row>
    <row r="3" spans="1:5" x14ac:dyDescent="0.25">
      <c r="D3" s="1" t="s">
        <v>344</v>
      </c>
    </row>
    <row r="4" spans="1:5" x14ac:dyDescent="0.25">
      <c r="D4" s="3" t="s">
        <v>479</v>
      </c>
    </row>
    <row r="5" spans="1:5" ht="18.75" customHeight="1" x14ac:dyDescent="0.25">
      <c r="D5" s="3"/>
    </row>
    <row r="6" spans="1:5" ht="15.75" customHeight="1" x14ac:dyDescent="0.25">
      <c r="A6" s="278" t="s">
        <v>313</v>
      </c>
      <c r="B6" s="278"/>
      <c r="C6" s="278"/>
      <c r="D6" s="278"/>
      <c r="E6" s="278"/>
    </row>
    <row r="7" spans="1:5" ht="15.75" customHeight="1" x14ac:dyDescent="0.25">
      <c r="A7" s="278" t="s">
        <v>345</v>
      </c>
      <c r="B7" s="278"/>
      <c r="C7" s="278"/>
      <c r="D7" s="278"/>
      <c r="E7" s="278"/>
    </row>
    <row r="8" spans="1:5" ht="21.75" customHeight="1" x14ac:dyDescent="0.25">
      <c r="E8" s="279"/>
    </row>
    <row r="9" spans="1:5" ht="12.75" customHeight="1" x14ac:dyDescent="0.25">
      <c r="E9" s="312" t="s">
        <v>1</v>
      </c>
    </row>
    <row r="10" spans="1:5" ht="20.25" customHeight="1" x14ac:dyDescent="0.25">
      <c r="A10" s="281" t="s">
        <v>296</v>
      </c>
      <c r="B10" s="281" t="s">
        <v>260</v>
      </c>
      <c r="C10" s="281" t="s">
        <v>315</v>
      </c>
      <c r="D10" s="313" t="s">
        <v>316</v>
      </c>
      <c r="E10" s="281" t="s">
        <v>317</v>
      </c>
    </row>
    <row r="11" spans="1:5" s="283" customFormat="1" ht="10.5" customHeight="1" x14ac:dyDescent="0.15">
      <c r="A11" s="282">
        <v>1</v>
      </c>
      <c r="B11" s="282">
        <v>2</v>
      </c>
      <c r="C11" s="282">
        <v>3</v>
      </c>
      <c r="D11" s="314">
        <v>4</v>
      </c>
      <c r="E11" s="282">
        <v>5</v>
      </c>
    </row>
    <row r="12" spans="1:5" s="432" customFormat="1" ht="17.25" customHeight="1" x14ac:dyDescent="0.25">
      <c r="A12" s="497" t="s">
        <v>318</v>
      </c>
      <c r="B12" s="491"/>
      <c r="C12" s="491"/>
      <c r="D12" s="491"/>
      <c r="E12" s="492"/>
    </row>
    <row r="13" spans="1:5" s="300" customFormat="1" ht="17.25" customHeight="1" x14ac:dyDescent="0.2">
      <c r="A13" s="315">
        <v>1</v>
      </c>
      <c r="B13" s="315">
        <v>700</v>
      </c>
      <c r="C13" s="315">
        <v>70095</v>
      </c>
      <c r="D13" s="316" t="s">
        <v>346</v>
      </c>
      <c r="E13" s="291">
        <v>1437890</v>
      </c>
    </row>
    <row r="14" spans="1:5" s="432" customFormat="1" ht="28.5" customHeight="1" x14ac:dyDescent="0.25">
      <c r="A14" s="284">
        <v>2</v>
      </c>
      <c r="B14" s="284">
        <v>750</v>
      </c>
      <c r="C14" s="284">
        <v>75095</v>
      </c>
      <c r="D14" s="317" t="s">
        <v>347</v>
      </c>
      <c r="E14" s="291">
        <v>80000</v>
      </c>
    </row>
    <row r="15" spans="1:5" s="432" customFormat="1" ht="15.75" customHeight="1" x14ac:dyDescent="0.25">
      <c r="A15" s="284">
        <v>3</v>
      </c>
      <c r="B15" s="284">
        <v>755</v>
      </c>
      <c r="C15" s="284">
        <v>75515</v>
      </c>
      <c r="D15" s="317" t="s">
        <v>348</v>
      </c>
      <c r="E15" s="291">
        <v>128040</v>
      </c>
    </row>
    <row r="16" spans="1:5" s="432" customFormat="1" ht="51.75" customHeight="1" x14ac:dyDescent="0.25">
      <c r="A16" s="318">
        <v>4</v>
      </c>
      <c r="B16" s="318">
        <v>801</v>
      </c>
      <c r="C16" s="318">
        <v>80153</v>
      </c>
      <c r="D16" s="317" t="s">
        <v>349</v>
      </c>
      <c r="E16" s="291">
        <v>85572</v>
      </c>
    </row>
    <row r="17" spans="1:5" s="432" customFormat="1" ht="15.75" customHeight="1" x14ac:dyDescent="0.25">
      <c r="A17" s="288"/>
      <c r="B17" s="288"/>
      <c r="C17" s="288"/>
      <c r="D17" s="319" t="s">
        <v>350</v>
      </c>
      <c r="E17" s="320"/>
    </row>
    <row r="18" spans="1:5" s="432" customFormat="1" ht="15.75" customHeight="1" x14ac:dyDescent="0.25">
      <c r="A18" s="321"/>
      <c r="B18" s="321"/>
      <c r="C18" s="321"/>
      <c r="D18" s="322" t="s">
        <v>351</v>
      </c>
      <c r="E18" s="323"/>
    </row>
    <row r="19" spans="1:5" s="432" customFormat="1" ht="15.75" customHeight="1" x14ac:dyDescent="0.25">
      <c r="A19" s="321"/>
      <c r="B19" s="321"/>
      <c r="C19" s="321"/>
      <c r="D19" s="322" t="s">
        <v>352</v>
      </c>
      <c r="E19" s="323"/>
    </row>
    <row r="20" spans="1:5" s="432" customFormat="1" ht="15.75" customHeight="1" x14ac:dyDescent="0.25">
      <c r="A20" s="324"/>
      <c r="B20" s="324"/>
      <c r="C20" s="324"/>
      <c r="D20" s="325" t="s">
        <v>353</v>
      </c>
      <c r="E20" s="326"/>
    </row>
    <row r="21" spans="1:5" s="432" customFormat="1" ht="15" customHeight="1" x14ac:dyDescent="0.25">
      <c r="A21" s="290">
        <v>5</v>
      </c>
      <c r="B21" s="290">
        <v>851</v>
      </c>
      <c r="C21" s="290">
        <v>85153</v>
      </c>
      <c r="D21" s="293" t="s">
        <v>354</v>
      </c>
      <c r="E21" s="326">
        <v>45000</v>
      </c>
    </row>
    <row r="22" spans="1:5" s="432" customFormat="1" ht="39.75" customHeight="1" x14ac:dyDescent="0.25">
      <c r="A22" s="284">
        <v>6</v>
      </c>
      <c r="B22" s="284">
        <v>851</v>
      </c>
      <c r="C22" s="284">
        <v>85154</v>
      </c>
      <c r="D22" s="317" t="s">
        <v>355</v>
      </c>
      <c r="E22" s="291">
        <v>500000</v>
      </c>
    </row>
    <row r="23" spans="1:5" s="432" customFormat="1" ht="17.25" customHeight="1" x14ac:dyDescent="0.25">
      <c r="A23" s="327">
        <v>7</v>
      </c>
      <c r="B23" s="327">
        <v>851</v>
      </c>
      <c r="C23" s="327">
        <v>85195</v>
      </c>
      <c r="D23" s="328" t="s">
        <v>356</v>
      </c>
      <c r="E23" s="329">
        <v>81500</v>
      </c>
    </row>
    <row r="24" spans="1:5" s="432" customFormat="1" ht="25.5" customHeight="1" x14ac:dyDescent="0.25">
      <c r="A24" s="330">
        <v>8</v>
      </c>
      <c r="B24" s="330">
        <v>852</v>
      </c>
      <c r="C24" s="331">
        <v>85228</v>
      </c>
      <c r="D24" s="328" t="s">
        <v>357</v>
      </c>
      <c r="E24" s="291">
        <v>6275835</v>
      </c>
    </row>
    <row r="25" spans="1:5" s="432" customFormat="1" ht="25.5" customHeight="1" x14ac:dyDescent="0.25">
      <c r="A25" s="324"/>
      <c r="B25" s="324"/>
      <c r="C25" s="332"/>
      <c r="D25" s="333" t="s">
        <v>358</v>
      </c>
      <c r="E25" s="326">
        <v>2439044</v>
      </c>
    </row>
    <row r="26" spans="1:5" s="432" customFormat="1" ht="25.5" customHeight="1" x14ac:dyDescent="0.25">
      <c r="A26" s="284">
        <v>9</v>
      </c>
      <c r="B26" s="284">
        <v>852</v>
      </c>
      <c r="C26" s="284">
        <v>85295</v>
      </c>
      <c r="D26" s="317" t="s">
        <v>359</v>
      </c>
      <c r="E26" s="291">
        <v>845980</v>
      </c>
    </row>
    <row r="27" spans="1:5" s="432" customFormat="1" ht="16.5" customHeight="1" x14ac:dyDescent="0.25">
      <c r="A27" s="284">
        <v>10</v>
      </c>
      <c r="B27" s="284">
        <v>852</v>
      </c>
      <c r="C27" s="284">
        <v>85295</v>
      </c>
      <c r="D27" s="317" t="s">
        <v>360</v>
      </c>
      <c r="E27" s="291">
        <v>142792</v>
      </c>
    </row>
    <row r="28" spans="1:5" s="432" customFormat="1" ht="26.25" customHeight="1" x14ac:dyDescent="0.25">
      <c r="A28" s="284">
        <v>11</v>
      </c>
      <c r="B28" s="284">
        <v>852</v>
      </c>
      <c r="C28" s="284">
        <v>85295</v>
      </c>
      <c r="D28" s="317" t="s">
        <v>361</v>
      </c>
      <c r="E28" s="291">
        <v>111707</v>
      </c>
    </row>
    <row r="29" spans="1:5" s="432" customFormat="1" ht="24.75" customHeight="1" x14ac:dyDescent="0.25">
      <c r="A29" s="284">
        <v>12</v>
      </c>
      <c r="B29" s="284">
        <v>852</v>
      </c>
      <c r="C29" s="284">
        <v>85295</v>
      </c>
      <c r="D29" s="317" t="s">
        <v>362</v>
      </c>
      <c r="E29" s="291">
        <v>100440</v>
      </c>
    </row>
    <row r="30" spans="1:5" s="432" customFormat="1" ht="27" customHeight="1" x14ac:dyDescent="0.25">
      <c r="A30" s="315">
        <v>13</v>
      </c>
      <c r="B30" s="315">
        <v>853</v>
      </c>
      <c r="C30" s="315">
        <v>85326</v>
      </c>
      <c r="D30" s="334" t="s">
        <v>363</v>
      </c>
      <c r="E30" s="286">
        <v>42000</v>
      </c>
    </row>
    <row r="31" spans="1:5" s="432" customFormat="1" ht="24.75" customHeight="1" x14ac:dyDescent="0.25">
      <c r="A31" s="284">
        <v>14</v>
      </c>
      <c r="B31" s="284">
        <v>853</v>
      </c>
      <c r="C31" s="315">
        <v>85395</v>
      </c>
      <c r="D31" s="334" t="s">
        <v>364</v>
      </c>
      <c r="E31" s="286">
        <v>16025</v>
      </c>
    </row>
    <row r="32" spans="1:5" s="432" customFormat="1" ht="16.5" customHeight="1" x14ac:dyDescent="0.25">
      <c r="A32" s="290">
        <v>15</v>
      </c>
      <c r="B32" s="290">
        <v>855</v>
      </c>
      <c r="C32" s="290">
        <v>85504</v>
      </c>
      <c r="D32" s="328" t="s">
        <v>365</v>
      </c>
      <c r="E32" s="291">
        <v>200000</v>
      </c>
    </row>
    <row r="33" spans="1:5" s="432" customFormat="1" ht="15.75" customHeight="1" x14ac:dyDescent="0.25">
      <c r="A33" s="290">
        <v>16</v>
      </c>
      <c r="B33" s="290">
        <v>855</v>
      </c>
      <c r="C33" s="290">
        <v>85510</v>
      </c>
      <c r="D33" s="328" t="s">
        <v>190</v>
      </c>
      <c r="E33" s="291">
        <v>1233870</v>
      </c>
    </row>
    <row r="34" spans="1:5" s="432" customFormat="1" ht="28.5" customHeight="1" x14ac:dyDescent="0.25">
      <c r="A34" s="284">
        <v>17</v>
      </c>
      <c r="B34" s="284">
        <v>900</v>
      </c>
      <c r="C34" s="284">
        <v>90095</v>
      </c>
      <c r="D34" s="317" t="s">
        <v>366</v>
      </c>
      <c r="E34" s="286">
        <v>50000</v>
      </c>
    </row>
    <row r="35" spans="1:5" s="432" customFormat="1" ht="26.25" customHeight="1" x14ac:dyDescent="0.25">
      <c r="A35" s="284">
        <v>18</v>
      </c>
      <c r="B35" s="284">
        <v>900</v>
      </c>
      <c r="C35" s="284">
        <v>90095</v>
      </c>
      <c r="D35" s="317" t="s">
        <v>367</v>
      </c>
      <c r="E35" s="291">
        <v>200000</v>
      </c>
    </row>
    <row r="36" spans="1:5" s="432" customFormat="1" ht="16.5" customHeight="1" x14ac:dyDescent="0.25">
      <c r="A36" s="290">
        <v>19</v>
      </c>
      <c r="B36" s="290">
        <v>921</v>
      </c>
      <c r="C36" s="290">
        <v>92120</v>
      </c>
      <c r="D36" s="304" t="s">
        <v>368</v>
      </c>
      <c r="E36" s="291">
        <v>280000</v>
      </c>
    </row>
    <row r="37" spans="1:5" s="432" customFormat="1" ht="39.75" customHeight="1" x14ac:dyDescent="0.25">
      <c r="A37" s="284">
        <v>20</v>
      </c>
      <c r="B37" s="284">
        <v>921</v>
      </c>
      <c r="C37" s="284">
        <v>92195</v>
      </c>
      <c r="D37" s="317" t="s">
        <v>369</v>
      </c>
      <c r="E37" s="291">
        <v>11840</v>
      </c>
    </row>
    <row r="38" spans="1:5" s="432" customFormat="1" ht="15.75" customHeight="1" x14ac:dyDescent="0.25">
      <c r="A38" s="290">
        <v>21</v>
      </c>
      <c r="B38" s="290">
        <v>926</v>
      </c>
      <c r="C38" s="290">
        <v>92605</v>
      </c>
      <c r="D38" s="328" t="s">
        <v>370</v>
      </c>
      <c r="E38" s="291">
        <v>1354097</v>
      </c>
    </row>
    <row r="39" spans="1:5" s="432" customFormat="1" ht="26.25" customHeight="1" x14ac:dyDescent="0.25">
      <c r="A39" s="284">
        <v>22</v>
      </c>
      <c r="B39" s="284">
        <v>926</v>
      </c>
      <c r="C39" s="284">
        <v>92695</v>
      </c>
      <c r="D39" s="317" t="s">
        <v>371</v>
      </c>
      <c r="E39" s="291">
        <v>81500</v>
      </c>
    </row>
    <row r="40" spans="1:5" s="432" customFormat="1" ht="16.5" customHeight="1" x14ac:dyDescent="0.25">
      <c r="A40" s="493"/>
      <c r="B40" s="494"/>
      <c r="C40" s="494"/>
      <c r="D40" s="494" t="s">
        <v>337</v>
      </c>
      <c r="E40" s="496">
        <f>SUM(E13:E39)</f>
        <v>15743132</v>
      </c>
    </row>
    <row r="41" spans="1:5" s="432" customFormat="1" ht="17.25" customHeight="1" x14ac:dyDescent="0.25">
      <c r="A41" s="497" t="s">
        <v>338</v>
      </c>
      <c r="B41" s="491"/>
      <c r="C41" s="491"/>
      <c r="D41" s="491"/>
      <c r="E41" s="492"/>
    </row>
    <row r="42" spans="1:5" s="432" customFormat="1" ht="17.25" customHeight="1" x14ac:dyDescent="0.25">
      <c r="A42" s="281" t="s">
        <v>296</v>
      </c>
      <c r="B42" s="281" t="s">
        <v>260</v>
      </c>
      <c r="C42" s="281" t="s">
        <v>315</v>
      </c>
      <c r="D42" s="313" t="s">
        <v>372</v>
      </c>
      <c r="E42" s="281" t="s">
        <v>317</v>
      </c>
    </row>
    <row r="43" spans="1:5" s="432" customFormat="1" ht="15.75" customHeight="1" x14ac:dyDescent="0.25">
      <c r="A43" s="290">
        <v>1</v>
      </c>
      <c r="B43" s="290">
        <v>801</v>
      </c>
      <c r="C43" s="290">
        <v>80101</v>
      </c>
      <c r="D43" s="304" t="s">
        <v>44</v>
      </c>
      <c r="E43" s="291">
        <v>7104218</v>
      </c>
    </row>
    <row r="44" spans="1:5" s="432" customFormat="1" ht="16.5" customHeight="1" x14ac:dyDescent="0.25">
      <c r="A44" s="335"/>
      <c r="B44" s="336"/>
      <c r="C44" s="337"/>
      <c r="D44" s="338" t="s">
        <v>373</v>
      </c>
      <c r="E44" s="320"/>
    </row>
    <row r="45" spans="1:5" s="432" customFormat="1" ht="15" customHeight="1" x14ac:dyDescent="0.25">
      <c r="A45" s="292"/>
      <c r="B45" s="339"/>
      <c r="C45" s="340"/>
      <c r="D45" s="341" t="s">
        <v>374</v>
      </c>
      <c r="E45" s="342"/>
    </row>
    <row r="46" spans="1:5" s="432" customFormat="1" ht="15" customHeight="1" x14ac:dyDescent="0.25">
      <c r="A46" s="292"/>
      <c r="B46" s="339"/>
      <c r="C46" s="340"/>
      <c r="D46" s="343" t="s">
        <v>375</v>
      </c>
      <c r="E46" s="323"/>
    </row>
    <row r="47" spans="1:5" s="432" customFormat="1" ht="26.25" customHeight="1" x14ac:dyDescent="0.25">
      <c r="A47" s="292"/>
      <c r="B47" s="339"/>
      <c r="C47" s="340"/>
      <c r="D47" s="344" t="s">
        <v>376</v>
      </c>
      <c r="E47" s="345"/>
    </row>
    <row r="48" spans="1:5" s="432" customFormat="1" ht="27" customHeight="1" x14ac:dyDescent="0.25">
      <c r="A48" s="292"/>
      <c r="B48" s="339"/>
      <c r="C48" s="340"/>
      <c r="D48" s="346" t="s">
        <v>377</v>
      </c>
      <c r="E48" s="342"/>
    </row>
    <row r="49" spans="1:5" s="432" customFormat="1" ht="25.5" customHeight="1" x14ac:dyDescent="0.25">
      <c r="A49" s="292"/>
      <c r="B49" s="339"/>
      <c r="C49" s="340"/>
      <c r="D49" s="347" t="s">
        <v>378</v>
      </c>
      <c r="E49" s="345"/>
    </row>
    <row r="50" spans="1:5" s="432" customFormat="1" ht="25.5" customHeight="1" x14ac:dyDescent="0.25">
      <c r="A50" s="292"/>
      <c r="B50" s="339"/>
      <c r="C50" s="340"/>
      <c r="D50" s="346" t="s">
        <v>379</v>
      </c>
      <c r="E50" s="342"/>
    </row>
    <row r="51" spans="1:5" s="432" customFormat="1" ht="14.25" customHeight="1" x14ac:dyDescent="0.25">
      <c r="A51" s="292"/>
      <c r="B51" s="339"/>
      <c r="C51" s="340"/>
      <c r="D51" s="348" t="s">
        <v>351</v>
      </c>
      <c r="E51" s="323"/>
    </row>
    <row r="52" spans="1:5" s="432" customFormat="1" ht="24" customHeight="1" x14ac:dyDescent="0.25">
      <c r="A52" s="293"/>
      <c r="B52" s="294"/>
      <c r="C52" s="349"/>
      <c r="D52" s="350" t="s">
        <v>380</v>
      </c>
      <c r="E52" s="326"/>
    </row>
    <row r="53" spans="1:5" s="432" customFormat="1" ht="13.5" customHeight="1" x14ac:dyDescent="0.25">
      <c r="A53" s="290">
        <v>2</v>
      </c>
      <c r="B53" s="290">
        <v>801</v>
      </c>
      <c r="C53" s="290">
        <v>80103</v>
      </c>
      <c r="D53" s="304" t="s">
        <v>381</v>
      </c>
      <c r="E53" s="291">
        <v>126461</v>
      </c>
    </row>
    <row r="54" spans="1:5" s="432" customFormat="1" ht="24" customHeight="1" x14ac:dyDescent="0.25">
      <c r="A54" s="292"/>
      <c r="B54" s="339"/>
      <c r="C54" s="340"/>
      <c r="D54" s="351" t="s">
        <v>376</v>
      </c>
      <c r="E54" s="320"/>
    </row>
    <row r="55" spans="1:5" s="432" customFormat="1" ht="13.5" customHeight="1" x14ac:dyDescent="0.25">
      <c r="A55" s="293"/>
      <c r="B55" s="294"/>
      <c r="C55" s="349"/>
      <c r="D55" s="94" t="s">
        <v>351</v>
      </c>
      <c r="E55" s="326"/>
    </row>
    <row r="56" spans="1:5" s="432" customFormat="1" ht="15.75" customHeight="1" x14ac:dyDescent="0.25">
      <c r="A56" s="290">
        <v>3</v>
      </c>
      <c r="B56" s="290">
        <v>801</v>
      </c>
      <c r="C56" s="290">
        <v>80104</v>
      </c>
      <c r="D56" s="304" t="s">
        <v>64</v>
      </c>
      <c r="E56" s="291">
        <v>8487352</v>
      </c>
    </row>
    <row r="57" spans="1:5" s="432" customFormat="1" ht="14.25" customHeight="1" x14ac:dyDescent="0.25">
      <c r="A57" s="335"/>
      <c r="B57" s="336"/>
      <c r="C57" s="337"/>
      <c r="D57" s="338" t="s">
        <v>382</v>
      </c>
      <c r="E57" s="320"/>
    </row>
    <row r="58" spans="1:5" s="432" customFormat="1" ht="14.25" customHeight="1" x14ac:dyDescent="0.25">
      <c r="A58" s="292"/>
      <c r="B58" s="339"/>
      <c r="C58" s="340"/>
      <c r="D58" s="352" t="s">
        <v>383</v>
      </c>
      <c r="E58" s="323"/>
    </row>
    <row r="59" spans="1:5" s="432" customFormat="1" ht="13.5" customHeight="1" x14ac:dyDescent="0.25">
      <c r="A59" s="292"/>
      <c r="B59" s="339"/>
      <c r="C59" s="340"/>
      <c r="D59" s="352" t="s">
        <v>384</v>
      </c>
      <c r="E59" s="323"/>
    </row>
    <row r="60" spans="1:5" s="432" customFormat="1" ht="23.25" customHeight="1" x14ac:dyDescent="0.25">
      <c r="A60" s="292"/>
      <c r="B60" s="339"/>
      <c r="C60" s="340"/>
      <c r="D60" s="353" t="s">
        <v>385</v>
      </c>
      <c r="E60" s="323"/>
    </row>
    <row r="61" spans="1:5" s="432" customFormat="1" ht="13.5" customHeight="1" x14ac:dyDescent="0.25">
      <c r="A61" s="292"/>
      <c r="B61" s="339"/>
      <c r="C61" s="340"/>
      <c r="D61" s="352" t="s">
        <v>386</v>
      </c>
      <c r="E61" s="323"/>
    </row>
    <row r="62" spans="1:5" s="432" customFormat="1" ht="13.5" customHeight="1" x14ac:dyDescent="0.25">
      <c r="A62" s="292"/>
      <c r="B62" s="339"/>
      <c r="C62" s="340"/>
      <c r="D62" s="353" t="s">
        <v>387</v>
      </c>
      <c r="E62" s="323"/>
    </row>
    <row r="63" spans="1:5" s="432" customFormat="1" ht="13.5" customHeight="1" x14ac:dyDescent="0.25">
      <c r="A63" s="292"/>
      <c r="B63" s="339"/>
      <c r="C63" s="340"/>
      <c r="D63" s="353" t="s">
        <v>388</v>
      </c>
      <c r="E63" s="323"/>
    </row>
    <row r="64" spans="1:5" s="432" customFormat="1" ht="13.5" customHeight="1" x14ac:dyDescent="0.25">
      <c r="A64" s="292"/>
      <c r="B64" s="339"/>
      <c r="C64" s="340"/>
      <c r="D64" s="352" t="s">
        <v>389</v>
      </c>
      <c r="E64" s="323"/>
    </row>
    <row r="65" spans="1:5" s="432" customFormat="1" ht="13.5" customHeight="1" x14ac:dyDescent="0.25">
      <c r="A65" s="292"/>
      <c r="B65" s="339"/>
      <c r="C65" s="340"/>
      <c r="D65" s="352" t="s">
        <v>390</v>
      </c>
      <c r="E65" s="323"/>
    </row>
    <row r="66" spans="1:5" s="432" customFormat="1" ht="13.5" customHeight="1" x14ac:dyDescent="0.25">
      <c r="A66" s="292"/>
      <c r="B66" s="339"/>
      <c r="C66" s="340"/>
      <c r="D66" s="353" t="s">
        <v>391</v>
      </c>
      <c r="E66" s="323"/>
    </row>
    <row r="67" spans="1:5" s="432" customFormat="1" ht="13.5" customHeight="1" x14ac:dyDescent="0.25">
      <c r="A67" s="292"/>
      <c r="B67" s="339"/>
      <c r="C67" s="340"/>
      <c r="D67" s="348" t="s">
        <v>392</v>
      </c>
      <c r="E67" s="323"/>
    </row>
    <row r="68" spans="1:5" s="432" customFormat="1" ht="13.5" customHeight="1" x14ac:dyDescent="0.25">
      <c r="A68" s="292"/>
      <c r="B68" s="339"/>
      <c r="C68" s="340"/>
      <c r="D68" s="348" t="s">
        <v>393</v>
      </c>
      <c r="E68" s="323"/>
    </row>
    <row r="69" spans="1:5" s="432" customFormat="1" ht="13.5" customHeight="1" x14ac:dyDescent="0.25">
      <c r="A69" s="292"/>
      <c r="B69" s="339"/>
      <c r="C69" s="340"/>
      <c r="D69" s="348" t="s">
        <v>394</v>
      </c>
      <c r="E69" s="323"/>
    </row>
    <row r="70" spans="1:5" s="432" customFormat="1" ht="13.5" customHeight="1" x14ac:dyDescent="0.25">
      <c r="A70" s="292"/>
      <c r="B70" s="339"/>
      <c r="C70" s="340"/>
      <c r="D70" s="348" t="s">
        <v>395</v>
      </c>
      <c r="E70" s="323"/>
    </row>
    <row r="71" spans="1:5" s="432" customFormat="1" ht="13.5" customHeight="1" x14ac:dyDescent="0.25">
      <c r="A71" s="293"/>
      <c r="B71" s="294"/>
      <c r="C71" s="349"/>
      <c r="D71" s="354" t="s">
        <v>396</v>
      </c>
      <c r="E71" s="326"/>
    </row>
    <row r="72" spans="1:5" s="432" customFormat="1" ht="12.75" customHeight="1" x14ac:dyDescent="0.25">
      <c r="A72" s="290">
        <v>4</v>
      </c>
      <c r="B72" s="290">
        <v>801</v>
      </c>
      <c r="C72" s="290">
        <v>80106</v>
      </c>
      <c r="D72" s="304" t="s">
        <v>397</v>
      </c>
      <c r="E72" s="291">
        <v>80391</v>
      </c>
    </row>
    <row r="73" spans="1:5" s="432" customFormat="1" ht="13.5" customHeight="1" x14ac:dyDescent="0.25">
      <c r="A73" s="292"/>
      <c r="B73" s="339"/>
      <c r="C73" s="340"/>
      <c r="D73" s="355" t="s">
        <v>398</v>
      </c>
      <c r="E73" s="356"/>
    </row>
    <row r="74" spans="1:5" s="432" customFormat="1" ht="13.5" customHeight="1" x14ac:dyDescent="0.25">
      <c r="A74" s="290">
        <v>5</v>
      </c>
      <c r="B74" s="290">
        <v>801</v>
      </c>
      <c r="C74" s="290">
        <v>80115</v>
      </c>
      <c r="D74" s="299" t="s">
        <v>68</v>
      </c>
      <c r="E74" s="291">
        <v>2141234</v>
      </c>
    </row>
    <row r="75" spans="1:5" s="432" customFormat="1" ht="23.25" customHeight="1" x14ac:dyDescent="0.25">
      <c r="A75" s="304"/>
      <c r="B75" s="299"/>
      <c r="C75" s="295"/>
      <c r="D75" s="357" t="s">
        <v>399</v>
      </c>
      <c r="E75" s="291"/>
    </row>
    <row r="76" spans="1:5" s="432" customFormat="1" ht="13.5" customHeight="1" x14ac:dyDescent="0.25">
      <c r="A76" s="290">
        <v>6</v>
      </c>
      <c r="B76" s="290">
        <v>801</v>
      </c>
      <c r="C76" s="290">
        <v>80116</v>
      </c>
      <c r="D76" s="299" t="s">
        <v>400</v>
      </c>
      <c r="E76" s="291">
        <v>5060419</v>
      </c>
    </row>
    <row r="77" spans="1:5" s="432" customFormat="1" ht="13.5" customHeight="1" x14ac:dyDescent="0.25">
      <c r="A77" s="304"/>
      <c r="B77" s="299"/>
      <c r="C77" s="295"/>
      <c r="D77" s="302" t="s">
        <v>401</v>
      </c>
      <c r="E77" s="291"/>
    </row>
    <row r="78" spans="1:5" s="432" customFormat="1" ht="25.5" customHeight="1" x14ac:dyDescent="0.25">
      <c r="A78" s="292"/>
      <c r="B78" s="339"/>
      <c r="C78" s="340"/>
      <c r="D78" s="341" t="s">
        <v>402</v>
      </c>
      <c r="E78" s="342"/>
    </row>
    <row r="79" spans="1:5" s="432" customFormat="1" ht="22.5" customHeight="1" x14ac:dyDescent="0.25">
      <c r="A79" s="293"/>
      <c r="B79" s="294"/>
      <c r="C79" s="349"/>
      <c r="D79" s="359" t="s">
        <v>403</v>
      </c>
      <c r="E79" s="326"/>
    </row>
    <row r="80" spans="1:5" s="432" customFormat="1" ht="13.5" customHeight="1" x14ac:dyDescent="0.25">
      <c r="A80" s="335"/>
      <c r="B80" s="336"/>
      <c r="C80" s="337"/>
      <c r="D80" s="358" t="s">
        <v>404</v>
      </c>
      <c r="E80" s="320"/>
    </row>
    <row r="81" spans="1:5" s="432" customFormat="1" ht="13.5" customHeight="1" x14ac:dyDescent="0.25">
      <c r="A81" s="292"/>
      <c r="B81" s="339"/>
      <c r="C81" s="340"/>
      <c r="D81" s="360" t="s">
        <v>405</v>
      </c>
      <c r="E81" s="342"/>
    </row>
    <row r="82" spans="1:5" s="432" customFormat="1" ht="25.5" customHeight="1" x14ac:dyDescent="0.25">
      <c r="A82" s="292"/>
      <c r="B82" s="339"/>
      <c r="C82" s="340"/>
      <c r="D82" s="343" t="s">
        <v>406</v>
      </c>
      <c r="E82" s="323"/>
    </row>
    <row r="83" spans="1:5" s="432" customFormat="1" ht="13.5" customHeight="1" x14ac:dyDescent="0.25">
      <c r="A83" s="292"/>
      <c r="B83" s="339"/>
      <c r="C83" s="340"/>
      <c r="D83" s="343" t="s">
        <v>407</v>
      </c>
      <c r="E83" s="323"/>
    </row>
    <row r="84" spans="1:5" s="432" customFormat="1" ht="13.5" customHeight="1" x14ac:dyDescent="0.25">
      <c r="A84" s="292"/>
      <c r="B84" s="339"/>
      <c r="C84" s="340"/>
      <c r="D84" s="343" t="s">
        <v>408</v>
      </c>
      <c r="E84" s="323"/>
    </row>
    <row r="85" spans="1:5" s="432" customFormat="1" ht="12.75" customHeight="1" x14ac:dyDescent="0.25">
      <c r="A85" s="292"/>
      <c r="B85" s="339"/>
      <c r="C85" s="340"/>
      <c r="D85" s="353" t="s">
        <v>409</v>
      </c>
      <c r="E85" s="323"/>
    </row>
    <row r="86" spans="1:5" s="432" customFormat="1" ht="13.5" customHeight="1" x14ac:dyDescent="0.25">
      <c r="A86" s="292"/>
      <c r="B86" s="339"/>
      <c r="C86" s="340"/>
      <c r="D86" s="348" t="s">
        <v>410</v>
      </c>
      <c r="E86" s="323"/>
    </row>
    <row r="87" spans="1:5" s="432" customFormat="1" ht="13.5" customHeight="1" x14ac:dyDescent="0.25">
      <c r="A87" s="292"/>
      <c r="B87" s="339"/>
      <c r="C87" s="340"/>
      <c r="D87" s="360" t="s">
        <v>411</v>
      </c>
      <c r="E87" s="342"/>
    </row>
    <row r="88" spans="1:5" s="432" customFormat="1" ht="13.5" customHeight="1" x14ac:dyDescent="0.25">
      <c r="A88" s="292"/>
      <c r="B88" s="339"/>
      <c r="C88" s="340"/>
      <c r="D88" s="348" t="s">
        <v>412</v>
      </c>
      <c r="E88" s="323"/>
    </row>
    <row r="89" spans="1:5" s="432" customFormat="1" ht="13.5" customHeight="1" x14ac:dyDescent="0.25">
      <c r="A89" s="292"/>
      <c r="B89" s="339"/>
      <c r="C89" s="340"/>
      <c r="D89" s="348" t="s">
        <v>413</v>
      </c>
      <c r="E89" s="323"/>
    </row>
    <row r="90" spans="1:5" s="432" customFormat="1" ht="25.5" customHeight="1" x14ac:dyDescent="0.25">
      <c r="A90" s="293"/>
      <c r="B90" s="294"/>
      <c r="C90" s="349"/>
      <c r="D90" s="350" t="s">
        <v>414</v>
      </c>
      <c r="E90" s="326"/>
    </row>
    <row r="91" spans="1:5" s="432" customFormat="1" ht="13.5" customHeight="1" x14ac:dyDescent="0.25">
      <c r="A91" s="290">
        <v>7</v>
      </c>
      <c r="B91" s="290">
        <v>801</v>
      </c>
      <c r="C91" s="290">
        <v>80117</v>
      </c>
      <c r="D91" s="304" t="s">
        <v>119</v>
      </c>
      <c r="E91" s="291">
        <v>2259846</v>
      </c>
    </row>
    <row r="92" spans="1:5" s="432" customFormat="1" ht="15" customHeight="1" x14ac:dyDescent="0.25">
      <c r="A92" s="335"/>
      <c r="B92" s="336"/>
      <c r="C92" s="337"/>
      <c r="D92" s="361" t="s">
        <v>415</v>
      </c>
      <c r="E92" s="320"/>
    </row>
    <row r="93" spans="1:5" s="432" customFormat="1" ht="24.75" customHeight="1" x14ac:dyDescent="0.25">
      <c r="A93" s="292"/>
      <c r="B93" s="339"/>
      <c r="C93" s="340"/>
      <c r="D93" s="362" t="s">
        <v>416</v>
      </c>
      <c r="E93" s="345"/>
    </row>
    <row r="94" spans="1:5" s="432" customFormat="1" ht="28.5" customHeight="1" x14ac:dyDescent="0.25">
      <c r="A94" s="292"/>
      <c r="B94" s="339"/>
      <c r="C94" s="340"/>
      <c r="D94" s="350" t="s">
        <v>417</v>
      </c>
      <c r="E94" s="356"/>
    </row>
    <row r="95" spans="1:5" s="432" customFormat="1" ht="15.75" customHeight="1" x14ac:dyDescent="0.25">
      <c r="A95" s="290">
        <v>8</v>
      </c>
      <c r="B95" s="290">
        <v>801</v>
      </c>
      <c r="C95" s="290">
        <v>80120</v>
      </c>
      <c r="D95" s="304" t="s">
        <v>418</v>
      </c>
      <c r="E95" s="291">
        <v>6383615</v>
      </c>
    </row>
    <row r="96" spans="1:5" s="432" customFormat="1" ht="27" customHeight="1" x14ac:dyDescent="0.25">
      <c r="A96" s="335"/>
      <c r="B96" s="336"/>
      <c r="C96" s="337"/>
      <c r="D96" s="361" t="s">
        <v>419</v>
      </c>
      <c r="E96" s="320"/>
    </row>
    <row r="97" spans="1:5" s="432" customFormat="1" ht="26.25" customHeight="1" x14ac:dyDescent="0.25">
      <c r="A97" s="292"/>
      <c r="B97" s="339"/>
      <c r="C97" s="340"/>
      <c r="D97" s="343" t="s">
        <v>420</v>
      </c>
      <c r="E97" s="323"/>
    </row>
    <row r="98" spans="1:5" s="432" customFormat="1" ht="13.5" customHeight="1" x14ac:dyDescent="0.25">
      <c r="A98" s="292"/>
      <c r="B98" s="339"/>
      <c r="C98" s="340"/>
      <c r="D98" s="343" t="s">
        <v>421</v>
      </c>
      <c r="E98" s="323"/>
    </row>
    <row r="99" spans="1:5" s="432" customFormat="1" ht="13.5" customHeight="1" x14ac:dyDescent="0.25">
      <c r="A99" s="292"/>
      <c r="B99" s="339"/>
      <c r="C99" s="340"/>
      <c r="D99" s="343" t="s">
        <v>422</v>
      </c>
      <c r="E99" s="323"/>
    </row>
    <row r="100" spans="1:5" s="432" customFormat="1" ht="13.5" customHeight="1" x14ac:dyDescent="0.25">
      <c r="A100" s="292"/>
      <c r="B100" s="339"/>
      <c r="C100" s="340"/>
      <c r="D100" s="348" t="s">
        <v>423</v>
      </c>
      <c r="E100" s="323"/>
    </row>
    <row r="101" spans="1:5" s="432" customFormat="1" ht="13.5" customHeight="1" x14ac:dyDescent="0.25">
      <c r="A101" s="292"/>
      <c r="B101" s="339"/>
      <c r="C101" s="340"/>
      <c r="D101" s="348" t="s">
        <v>424</v>
      </c>
      <c r="E101" s="323"/>
    </row>
    <row r="102" spans="1:5" s="432" customFormat="1" ht="24.75" customHeight="1" x14ac:dyDescent="0.25">
      <c r="A102" s="292"/>
      <c r="B102" s="339"/>
      <c r="C102" s="340"/>
      <c r="D102" s="343" t="s">
        <v>425</v>
      </c>
      <c r="E102" s="323"/>
    </row>
    <row r="103" spans="1:5" s="432" customFormat="1" ht="13.5" customHeight="1" x14ac:dyDescent="0.25">
      <c r="A103" s="292"/>
      <c r="B103" s="339"/>
      <c r="C103" s="340"/>
      <c r="D103" s="348" t="s">
        <v>426</v>
      </c>
      <c r="E103" s="323"/>
    </row>
    <row r="104" spans="1:5" s="432" customFormat="1" ht="15" customHeight="1" x14ac:dyDescent="0.25">
      <c r="A104" s="292"/>
      <c r="B104" s="339"/>
      <c r="C104" s="340"/>
      <c r="D104" s="343" t="s">
        <v>427</v>
      </c>
      <c r="E104" s="323"/>
    </row>
    <row r="105" spans="1:5" s="432" customFormat="1" ht="26.25" customHeight="1" x14ac:dyDescent="0.25">
      <c r="A105" s="292"/>
      <c r="B105" s="339"/>
      <c r="C105" s="340"/>
      <c r="D105" s="353" t="s">
        <v>428</v>
      </c>
      <c r="E105" s="323"/>
    </row>
    <row r="106" spans="1:5" s="432" customFormat="1" ht="26.25" customHeight="1" x14ac:dyDescent="0.25">
      <c r="A106" s="292"/>
      <c r="B106" s="339"/>
      <c r="C106" s="340"/>
      <c r="D106" s="352" t="s">
        <v>429</v>
      </c>
      <c r="E106" s="323"/>
    </row>
    <row r="107" spans="1:5" s="432" customFormat="1" ht="24.75" customHeight="1" x14ac:dyDescent="0.25">
      <c r="A107" s="292"/>
      <c r="B107" s="339"/>
      <c r="C107" s="340"/>
      <c r="D107" s="352" t="s">
        <v>430</v>
      </c>
      <c r="E107" s="323"/>
    </row>
    <row r="108" spans="1:5" s="432" customFormat="1" ht="25.5" customHeight="1" x14ac:dyDescent="0.25">
      <c r="A108" s="292"/>
      <c r="B108" s="339"/>
      <c r="C108" s="340"/>
      <c r="D108" s="353" t="s">
        <v>431</v>
      </c>
      <c r="E108" s="323"/>
    </row>
    <row r="109" spans="1:5" s="432" customFormat="1" ht="25.5" customHeight="1" x14ac:dyDescent="0.25">
      <c r="A109" s="292"/>
      <c r="B109" s="339"/>
      <c r="C109" s="340"/>
      <c r="D109" s="353" t="s">
        <v>432</v>
      </c>
      <c r="E109" s="323"/>
    </row>
    <row r="110" spans="1:5" s="432" customFormat="1" ht="13.5" customHeight="1" x14ac:dyDescent="0.25">
      <c r="A110" s="292"/>
      <c r="B110" s="339"/>
      <c r="C110" s="340"/>
      <c r="D110" s="343" t="s">
        <v>433</v>
      </c>
      <c r="E110" s="323"/>
    </row>
    <row r="111" spans="1:5" s="432" customFormat="1" ht="13.5" customHeight="1" x14ac:dyDescent="0.25">
      <c r="A111" s="292"/>
      <c r="B111" s="339"/>
      <c r="C111" s="340"/>
      <c r="D111" s="348" t="s">
        <v>434</v>
      </c>
      <c r="E111" s="323"/>
    </row>
    <row r="112" spans="1:5" s="432" customFormat="1" ht="13.5" customHeight="1" x14ac:dyDescent="0.25">
      <c r="A112" s="293"/>
      <c r="B112" s="294"/>
      <c r="C112" s="349"/>
      <c r="D112" s="354" t="s">
        <v>435</v>
      </c>
      <c r="E112" s="326"/>
    </row>
    <row r="113" spans="1:5" s="432" customFormat="1" ht="51" customHeight="1" x14ac:dyDescent="0.25">
      <c r="A113" s="284">
        <v>9</v>
      </c>
      <c r="B113" s="284">
        <v>801</v>
      </c>
      <c r="C113" s="284">
        <v>80149</v>
      </c>
      <c r="D113" s="317" t="s">
        <v>436</v>
      </c>
      <c r="E113" s="286">
        <v>1830812</v>
      </c>
    </row>
    <row r="114" spans="1:5" s="432" customFormat="1" ht="25.5" customHeight="1" x14ac:dyDescent="0.25">
      <c r="A114" s="304"/>
      <c r="B114" s="299"/>
      <c r="C114" s="295"/>
      <c r="D114" s="357" t="s">
        <v>385</v>
      </c>
      <c r="E114" s="291"/>
    </row>
    <row r="115" spans="1:5" s="432" customFormat="1" ht="13.5" customHeight="1" x14ac:dyDescent="0.25">
      <c r="A115" s="292"/>
      <c r="B115" s="339"/>
      <c r="C115" s="340"/>
      <c r="D115" s="346" t="s">
        <v>392</v>
      </c>
      <c r="E115" s="342"/>
    </row>
    <row r="116" spans="1:5" s="432" customFormat="1" ht="13.5" customHeight="1" x14ac:dyDescent="0.25">
      <c r="A116" s="292"/>
      <c r="B116" s="339"/>
      <c r="C116" s="340"/>
      <c r="D116" s="353" t="s">
        <v>437</v>
      </c>
      <c r="E116" s="323"/>
    </row>
    <row r="117" spans="1:5" s="432" customFormat="1" ht="13.5" customHeight="1" x14ac:dyDescent="0.25">
      <c r="A117" s="292"/>
      <c r="B117" s="339"/>
      <c r="C117" s="340"/>
      <c r="D117" s="363" t="s">
        <v>382</v>
      </c>
      <c r="E117" s="342"/>
    </row>
    <row r="118" spans="1:5" s="432" customFormat="1" ht="13.5" customHeight="1" x14ac:dyDescent="0.25">
      <c r="A118" s="292"/>
      <c r="B118" s="339"/>
      <c r="C118" s="340"/>
      <c r="D118" s="352" t="s">
        <v>384</v>
      </c>
      <c r="E118" s="323"/>
    </row>
    <row r="119" spans="1:5" s="432" customFormat="1" ht="13.5" customHeight="1" x14ac:dyDescent="0.25">
      <c r="A119" s="292"/>
      <c r="B119" s="339"/>
      <c r="C119" s="340"/>
      <c r="D119" s="353" t="s">
        <v>438</v>
      </c>
      <c r="E119" s="323"/>
    </row>
    <row r="120" spans="1:5" s="432" customFormat="1" ht="13.5" customHeight="1" x14ac:dyDescent="0.25">
      <c r="A120" s="293"/>
      <c r="B120" s="294"/>
      <c r="C120" s="349"/>
      <c r="D120" s="359" t="s">
        <v>439</v>
      </c>
      <c r="E120" s="326"/>
    </row>
    <row r="121" spans="1:5" s="432" customFormat="1" ht="13.5" customHeight="1" x14ac:dyDescent="0.25">
      <c r="A121" s="304"/>
      <c r="B121" s="299"/>
      <c r="C121" s="295"/>
      <c r="D121" s="357" t="s">
        <v>394</v>
      </c>
      <c r="E121" s="291"/>
    </row>
    <row r="122" spans="1:5" s="432" customFormat="1" ht="39" customHeight="1" x14ac:dyDescent="0.25">
      <c r="A122" s="284">
        <v>10</v>
      </c>
      <c r="B122" s="284">
        <v>801</v>
      </c>
      <c r="C122" s="284">
        <v>80150</v>
      </c>
      <c r="D122" s="317" t="s">
        <v>440</v>
      </c>
      <c r="E122" s="286">
        <v>194331</v>
      </c>
    </row>
    <row r="123" spans="1:5" s="432" customFormat="1" ht="13.5" customHeight="1" x14ac:dyDescent="0.25">
      <c r="A123" s="335"/>
      <c r="B123" s="336"/>
      <c r="C123" s="337"/>
      <c r="D123" s="351" t="s">
        <v>373</v>
      </c>
      <c r="E123" s="320"/>
    </row>
    <row r="124" spans="1:5" s="432" customFormat="1" ht="25.5" customHeight="1" x14ac:dyDescent="0.25">
      <c r="A124" s="292"/>
      <c r="B124" s="339"/>
      <c r="C124" s="340"/>
      <c r="D124" s="343" t="s">
        <v>441</v>
      </c>
      <c r="E124" s="323"/>
    </row>
    <row r="125" spans="1:5" s="432" customFormat="1" ht="15.75" customHeight="1" x14ac:dyDescent="0.25">
      <c r="A125" s="293"/>
      <c r="B125" s="294"/>
      <c r="C125" s="349"/>
      <c r="D125" s="350" t="s">
        <v>374</v>
      </c>
      <c r="E125" s="326"/>
    </row>
    <row r="126" spans="1:5" s="432" customFormat="1" ht="13.5" customHeight="1" x14ac:dyDescent="0.25">
      <c r="A126" s="290">
        <v>11</v>
      </c>
      <c r="B126" s="290">
        <v>801</v>
      </c>
      <c r="C126" s="290">
        <v>80151</v>
      </c>
      <c r="D126" s="299" t="s">
        <v>442</v>
      </c>
      <c r="E126" s="291">
        <v>54804</v>
      </c>
    </row>
    <row r="127" spans="1:5" s="432" customFormat="1" ht="13.5" customHeight="1" x14ac:dyDescent="0.25">
      <c r="A127" s="335"/>
      <c r="B127" s="336"/>
      <c r="C127" s="337"/>
      <c r="D127" s="364" t="s">
        <v>443</v>
      </c>
      <c r="E127" s="329"/>
    </row>
    <row r="128" spans="1:5" s="432" customFormat="1" ht="13.5" customHeight="1" x14ac:dyDescent="0.25">
      <c r="A128" s="293"/>
      <c r="B128" s="294"/>
      <c r="C128" s="349"/>
      <c r="D128" s="365" t="s">
        <v>410</v>
      </c>
      <c r="E128" s="326"/>
    </row>
    <row r="129" spans="1:6" s="432" customFormat="1" ht="102.75" customHeight="1" x14ac:dyDescent="0.25">
      <c r="A129" s="284">
        <v>12</v>
      </c>
      <c r="B129" s="284">
        <v>801</v>
      </c>
      <c r="C129" s="284">
        <v>80152</v>
      </c>
      <c r="D129" s="317" t="s">
        <v>444</v>
      </c>
      <c r="E129" s="286">
        <v>302631</v>
      </c>
    </row>
    <row r="130" spans="1:6" s="432" customFormat="1" ht="15.75" customHeight="1" x14ac:dyDescent="0.25">
      <c r="A130" s="335"/>
      <c r="B130" s="336"/>
      <c r="C130" s="337"/>
      <c r="D130" s="361" t="s">
        <v>415</v>
      </c>
      <c r="E130" s="320"/>
    </row>
    <row r="131" spans="1:6" s="432" customFormat="1" ht="15" customHeight="1" x14ac:dyDescent="0.25">
      <c r="A131" s="292"/>
      <c r="B131" s="339"/>
      <c r="C131" s="340"/>
      <c r="D131" s="352" t="s">
        <v>435</v>
      </c>
      <c r="E131" s="323"/>
    </row>
    <row r="132" spans="1:6" s="432" customFormat="1" ht="23.25" customHeight="1" x14ac:dyDescent="0.25">
      <c r="A132" s="293"/>
      <c r="B132" s="294"/>
      <c r="C132" s="349"/>
      <c r="D132" s="359" t="s">
        <v>432</v>
      </c>
      <c r="E132" s="326"/>
    </row>
    <row r="133" spans="1:6" s="432" customFormat="1" ht="15.75" customHeight="1" x14ac:dyDescent="0.25">
      <c r="A133" s="366">
        <v>13</v>
      </c>
      <c r="B133" s="366">
        <v>853</v>
      </c>
      <c r="C133" s="366">
        <v>85311</v>
      </c>
      <c r="D133" s="294" t="s">
        <v>445</v>
      </c>
      <c r="E133" s="326">
        <v>170801</v>
      </c>
    </row>
    <row r="134" spans="1:6" s="432" customFormat="1" ht="15.75" customHeight="1" x14ac:dyDescent="0.25">
      <c r="A134" s="290">
        <v>14</v>
      </c>
      <c r="B134" s="290">
        <v>854</v>
      </c>
      <c r="C134" s="290">
        <v>85403</v>
      </c>
      <c r="D134" s="299" t="s">
        <v>446</v>
      </c>
      <c r="E134" s="291">
        <v>662731</v>
      </c>
    </row>
    <row r="135" spans="1:6" s="432" customFormat="1" ht="13.5" customHeight="1" x14ac:dyDescent="0.25">
      <c r="A135" s="304"/>
      <c r="B135" s="299"/>
      <c r="C135" s="295"/>
      <c r="D135" s="367" t="s">
        <v>447</v>
      </c>
      <c r="E135" s="291"/>
    </row>
    <row r="136" spans="1:6" s="432" customFormat="1" ht="13.5" customHeight="1" x14ac:dyDescent="0.25">
      <c r="A136" s="290">
        <v>15</v>
      </c>
      <c r="B136" s="290">
        <v>854</v>
      </c>
      <c r="C136" s="290">
        <v>85404</v>
      </c>
      <c r="D136" s="299" t="s">
        <v>154</v>
      </c>
      <c r="E136" s="291">
        <v>385234</v>
      </c>
    </row>
    <row r="137" spans="1:6" s="432" customFormat="1" ht="13.5" customHeight="1" x14ac:dyDescent="0.25">
      <c r="A137" s="335"/>
      <c r="B137" s="336"/>
      <c r="C137" s="337"/>
      <c r="D137" s="338" t="s">
        <v>384</v>
      </c>
      <c r="E137" s="320"/>
    </row>
    <row r="138" spans="1:6" s="432" customFormat="1" ht="24.75" customHeight="1" x14ac:dyDescent="0.25">
      <c r="A138" s="292"/>
      <c r="B138" s="339"/>
      <c r="C138" s="340"/>
      <c r="D138" s="353" t="s">
        <v>385</v>
      </c>
      <c r="E138" s="323"/>
    </row>
    <row r="139" spans="1:6" s="432" customFormat="1" ht="13.5" customHeight="1" x14ac:dyDescent="0.25">
      <c r="A139" s="292"/>
      <c r="B139" s="339"/>
      <c r="C139" s="340"/>
      <c r="D139" s="353" t="s">
        <v>437</v>
      </c>
      <c r="E139" s="323"/>
    </row>
    <row r="140" spans="1:6" s="432" customFormat="1" ht="13.5" customHeight="1" x14ac:dyDescent="0.25">
      <c r="A140" s="292"/>
      <c r="B140" s="339"/>
      <c r="C140" s="340"/>
      <c r="D140" s="353" t="s">
        <v>438</v>
      </c>
      <c r="E140" s="323"/>
    </row>
    <row r="141" spans="1:6" s="432" customFormat="1" ht="13.5" customHeight="1" x14ac:dyDescent="0.25">
      <c r="A141" s="292"/>
      <c r="B141" s="339"/>
      <c r="C141" s="340"/>
      <c r="D141" s="348" t="s">
        <v>394</v>
      </c>
      <c r="E141" s="323"/>
    </row>
    <row r="142" spans="1:6" s="432" customFormat="1" ht="14.25" customHeight="1" x14ac:dyDescent="0.25">
      <c r="A142" s="293"/>
      <c r="B142" s="294"/>
      <c r="C142" s="349"/>
      <c r="D142" s="359" t="s">
        <v>389</v>
      </c>
      <c r="E142" s="326"/>
      <c r="F142" s="300"/>
    </row>
    <row r="143" spans="1:6" s="432" customFormat="1" ht="25.5" customHeight="1" x14ac:dyDescent="0.25">
      <c r="A143" s="284">
        <v>16</v>
      </c>
      <c r="B143" s="284">
        <v>854</v>
      </c>
      <c r="C143" s="284">
        <v>85406</v>
      </c>
      <c r="D143" s="368" t="s">
        <v>448</v>
      </c>
      <c r="E143" s="291">
        <v>114734</v>
      </c>
    </row>
    <row r="144" spans="1:6" s="432" customFormat="1" ht="12.75" customHeight="1" x14ac:dyDescent="0.25">
      <c r="A144" s="293"/>
      <c r="B144" s="294"/>
      <c r="C144" s="349"/>
      <c r="D144" s="369" t="s">
        <v>449</v>
      </c>
      <c r="E144" s="326"/>
    </row>
    <row r="145" spans="1:5" s="432" customFormat="1" ht="13.5" customHeight="1" x14ac:dyDescent="0.25">
      <c r="A145" s="290">
        <v>17</v>
      </c>
      <c r="B145" s="290">
        <v>854</v>
      </c>
      <c r="C145" s="290">
        <v>85410</v>
      </c>
      <c r="D145" s="299" t="s">
        <v>122</v>
      </c>
      <c r="E145" s="291">
        <v>872302</v>
      </c>
    </row>
    <row r="146" spans="1:5" s="432" customFormat="1" ht="12.75" customHeight="1" x14ac:dyDescent="0.25">
      <c r="A146" s="304"/>
      <c r="B146" s="299"/>
      <c r="C146" s="295"/>
      <c r="D146" s="94" t="s">
        <v>450</v>
      </c>
      <c r="E146" s="291"/>
    </row>
    <row r="147" spans="1:5" s="432" customFormat="1" ht="14.25" customHeight="1" x14ac:dyDescent="0.25">
      <c r="A147" s="493"/>
      <c r="B147" s="494"/>
      <c r="C147" s="494"/>
      <c r="D147" s="494" t="s">
        <v>337</v>
      </c>
      <c r="E147" s="496">
        <f>SUM(E43:E146)</f>
        <v>36231916</v>
      </c>
    </row>
    <row r="148" spans="1:5" s="432" customFormat="1" ht="15.75" customHeight="1" x14ac:dyDescent="0.25">
      <c r="A148" s="307"/>
      <c r="B148" s="308"/>
      <c r="C148" s="308"/>
      <c r="D148" s="308" t="s">
        <v>342</v>
      </c>
      <c r="E148" s="310">
        <f>SUM(E40,E147)</f>
        <v>51975048</v>
      </c>
    </row>
    <row r="149" spans="1:5" s="432" customFormat="1" x14ac:dyDescent="0.25"/>
    <row r="150" spans="1:5" ht="12.6" customHeight="1" x14ac:dyDescent="0.25">
      <c r="A150" s="311"/>
      <c r="E150" s="370"/>
    </row>
    <row r="152" spans="1:5" x14ac:dyDescent="0.25">
      <c r="E152" s="370"/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H18" sqref="H18"/>
    </sheetView>
  </sheetViews>
  <sheetFormatPr defaultRowHeight="15" x14ac:dyDescent="0.25"/>
  <cols>
    <col min="1" max="1" width="3.7109375" customWidth="1"/>
    <col min="2" max="2" width="8.42578125" customWidth="1"/>
    <col min="3" max="3" width="48" customWidth="1"/>
    <col min="4" max="4" width="14.85546875" customWidth="1"/>
    <col min="5" max="5" width="14" customWidth="1"/>
    <col min="6" max="6" width="14.140625" customWidth="1"/>
    <col min="7" max="7" width="15.42578125" customWidth="1"/>
    <col min="257" max="257" width="4.42578125" customWidth="1"/>
    <col min="258" max="258" width="7.5703125" customWidth="1"/>
    <col min="259" max="259" width="47.42578125" customWidth="1"/>
    <col min="260" max="260" width="14.85546875" customWidth="1"/>
    <col min="261" max="261" width="14" customWidth="1"/>
    <col min="262" max="262" width="14.140625" customWidth="1"/>
    <col min="263" max="263" width="14.7109375" customWidth="1"/>
    <col min="513" max="513" width="4.42578125" customWidth="1"/>
    <col min="514" max="514" width="7.5703125" customWidth="1"/>
    <col min="515" max="515" width="47.42578125" customWidth="1"/>
    <col min="516" max="516" width="14.85546875" customWidth="1"/>
    <col min="517" max="517" width="14" customWidth="1"/>
    <col min="518" max="518" width="14.140625" customWidth="1"/>
    <col min="519" max="519" width="14.7109375" customWidth="1"/>
    <col min="769" max="769" width="4.42578125" customWidth="1"/>
    <col min="770" max="770" width="7.5703125" customWidth="1"/>
    <col min="771" max="771" width="47.42578125" customWidth="1"/>
    <col min="772" max="772" width="14.85546875" customWidth="1"/>
    <col min="773" max="773" width="14" customWidth="1"/>
    <col min="774" max="774" width="14.140625" customWidth="1"/>
    <col min="775" max="775" width="14.7109375" customWidth="1"/>
    <col min="1025" max="1025" width="4.42578125" customWidth="1"/>
    <col min="1026" max="1026" width="7.5703125" customWidth="1"/>
    <col min="1027" max="1027" width="47.42578125" customWidth="1"/>
    <col min="1028" max="1028" width="14.85546875" customWidth="1"/>
    <col min="1029" max="1029" width="14" customWidth="1"/>
    <col min="1030" max="1030" width="14.140625" customWidth="1"/>
    <col min="1031" max="1031" width="14.7109375" customWidth="1"/>
    <col min="1281" max="1281" width="4.42578125" customWidth="1"/>
    <col min="1282" max="1282" width="7.5703125" customWidth="1"/>
    <col min="1283" max="1283" width="47.42578125" customWidth="1"/>
    <col min="1284" max="1284" width="14.85546875" customWidth="1"/>
    <col min="1285" max="1285" width="14" customWidth="1"/>
    <col min="1286" max="1286" width="14.140625" customWidth="1"/>
    <col min="1287" max="1287" width="14.7109375" customWidth="1"/>
    <col min="1537" max="1537" width="4.42578125" customWidth="1"/>
    <col min="1538" max="1538" width="7.5703125" customWidth="1"/>
    <col min="1539" max="1539" width="47.42578125" customWidth="1"/>
    <col min="1540" max="1540" width="14.85546875" customWidth="1"/>
    <col min="1541" max="1541" width="14" customWidth="1"/>
    <col min="1542" max="1542" width="14.140625" customWidth="1"/>
    <col min="1543" max="1543" width="14.7109375" customWidth="1"/>
    <col min="1793" max="1793" width="4.42578125" customWidth="1"/>
    <col min="1794" max="1794" width="7.5703125" customWidth="1"/>
    <col min="1795" max="1795" width="47.42578125" customWidth="1"/>
    <col min="1796" max="1796" width="14.85546875" customWidth="1"/>
    <col min="1797" max="1797" width="14" customWidth="1"/>
    <col min="1798" max="1798" width="14.140625" customWidth="1"/>
    <col min="1799" max="1799" width="14.7109375" customWidth="1"/>
    <col min="2049" max="2049" width="4.42578125" customWidth="1"/>
    <col min="2050" max="2050" width="7.5703125" customWidth="1"/>
    <col min="2051" max="2051" width="47.42578125" customWidth="1"/>
    <col min="2052" max="2052" width="14.85546875" customWidth="1"/>
    <col min="2053" max="2053" width="14" customWidth="1"/>
    <col min="2054" max="2054" width="14.140625" customWidth="1"/>
    <col min="2055" max="2055" width="14.7109375" customWidth="1"/>
    <col min="2305" max="2305" width="4.42578125" customWidth="1"/>
    <col min="2306" max="2306" width="7.5703125" customWidth="1"/>
    <col min="2307" max="2307" width="47.42578125" customWidth="1"/>
    <col min="2308" max="2308" width="14.85546875" customWidth="1"/>
    <col min="2309" max="2309" width="14" customWidth="1"/>
    <col min="2310" max="2310" width="14.140625" customWidth="1"/>
    <col min="2311" max="2311" width="14.7109375" customWidth="1"/>
    <col min="2561" max="2561" width="4.42578125" customWidth="1"/>
    <col min="2562" max="2562" width="7.5703125" customWidth="1"/>
    <col min="2563" max="2563" width="47.42578125" customWidth="1"/>
    <col min="2564" max="2564" width="14.85546875" customWidth="1"/>
    <col min="2565" max="2565" width="14" customWidth="1"/>
    <col min="2566" max="2566" width="14.140625" customWidth="1"/>
    <col min="2567" max="2567" width="14.7109375" customWidth="1"/>
    <col min="2817" max="2817" width="4.42578125" customWidth="1"/>
    <col min="2818" max="2818" width="7.5703125" customWidth="1"/>
    <col min="2819" max="2819" width="47.42578125" customWidth="1"/>
    <col min="2820" max="2820" width="14.85546875" customWidth="1"/>
    <col min="2821" max="2821" width="14" customWidth="1"/>
    <col min="2822" max="2822" width="14.140625" customWidth="1"/>
    <col min="2823" max="2823" width="14.7109375" customWidth="1"/>
    <col min="3073" max="3073" width="4.42578125" customWidth="1"/>
    <col min="3074" max="3074" width="7.5703125" customWidth="1"/>
    <col min="3075" max="3075" width="47.42578125" customWidth="1"/>
    <col min="3076" max="3076" width="14.85546875" customWidth="1"/>
    <col min="3077" max="3077" width="14" customWidth="1"/>
    <col min="3078" max="3078" width="14.140625" customWidth="1"/>
    <col min="3079" max="3079" width="14.7109375" customWidth="1"/>
    <col min="3329" max="3329" width="4.42578125" customWidth="1"/>
    <col min="3330" max="3330" width="7.5703125" customWidth="1"/>
    <col min="3331" max="3331" width="47.42578125" customWidth="1"/>
    <col min="3332" max="3332" width="14.85546875" customWidth="1"/>
    <col min="3333" max="3333" width="14" customWidth="1"/>
    <col min="3334" max="3334" width="14.140625" customWidth="1"/>
    <col min="3335" max="3335" width="14.7109375" customWidth="1"/>
    <col min="3585" max="3585" width="4.42578125" customWidth="1"/>
    <col min="3586" max="3586" width="7.5703125" customWidth="1"/>
    <col min="3587" max="3587" width="47.42578125" customWidth="1"/>
    <col min="3588" max="3588" width="14.85546875" customWidth="1"/>
    <col min="3589" max="3589" width="14" customWidth="1"/>
    <col min="3590" max="3590" width="14.140625" customWidth="1"/>
    <col min="3591" max="3591" width="14.7109375" customWidth="1"/>
    <col min="3841" max="3841" width="4.42578125" customWidth="1"/>
    <col min="3842" max="3842" width="7.5703125" customWidth="1"/>
    <col min="3843" max="3843" width="47.42578125" customWidth="1"/>
    <col min="3844" max="3844" width="14.85546875" customWidth="1"/>
    <col min="3845" max="3845" width="14" customWidth="1"/>
    <col min="3846" max="3846" width="14.140625" customWidth="1"/>
    <col min="3847" max="3847" width="14.7109375" customWidth="1"/>
    <col min="4097" max="4097" width="4.42578125" customWidth="1"/>
    <col min="4098" max="4098" width="7.5703125" customWidth="1"/>
    <col min="4099" max="4099" width="47.42578125" customWidth="1"/>
    <col min="4100" max="4100" width="14.85546875" customWidth="1"/>
    <col min="4101" max="4101" width="14" customWidth="1"/>
    <col min="4102" max="4102" width="14.140625" customWidth="1"/>
    <col min="4103" max="4103" width="14.7109375" customWidth="1"/>
    <col min="4353" max="4353" width="4.42578125" customWidth="1"/>
    <col min="4354" max="4354" width="7.5703125" customWidth="1"/>
    <col min="4355" max="4355" width="47.42578125" customWidth="1"/>
    <col min="4356" max="4356" width="14.85546875" customWidth="1"/>
    <col min="4357" max="4357" width="14" customWidth="1"/>
    <col min="4358" max="4358" width="14.140625" customWidth="1"/>
    <col min="4359" max="4359" width="14.7109375" customWidth="1"/>
    <col min="4609" max="4609" width="4.42578125" customWidth="1"/>
    <col min="4610" max="4610" width="7.5703125" customWidth="1"/>
    <col min="4611" max="4611" width="47.42578125" customWidth="1"/>
    <col min="4612" max="4612" width="14.85546875" customWidth="1"/>
    <col min="4613" max="4613" width="14" customWidth="1"/>
    <col min="4614" max="4614" width="14.140625" customWidth="1"/>
    <col min="4615" max="4615" width="14.7109375" customWidth="1"/>
    <col min="4865" max="4865" width="4.42578125" customWidth="1"/>
    <col min="4866" max="4866" width="7.5703125" customWidth="1"/>
    <col min="4867" max="4867" width="47.42578125" customWidth="1"/>
    <col min="4868" max="4868" width="14.85546875" customWidth="1"/>
    <col min="4869" max="4869" width="14" customWidth="1"/>
    <col min="4870" max="4870" width="14.140625" customWidth="1"/>
    <col min="4871" max="4871" width="14.7109375" customWidth="1"/>
    <col min="5121" max="5121" width="4.42578125" customWidth="1"/>
    <col min="5122" max="5122" width="7.5703125" customWidth="1"/>
    <col min="5123" max="5123" width="47.42578125" customWidth="1"/>
    <col min="5124" max="5124" width="14.85546875" customWidth="1"/>
    <col min="5125" max="5125" width="14" customWidth="1"/>
    <col min="5126" max="5126" width="14.140625" customWidth="1"/>
    <col min="5127" max="5127" width="14.7109375" customWidth="1"/>
    <col min="5377" max="5377" width="4.42578125" customWidth="1"/>
    <col min="5378" max="5378" width="7.5703125" customWidth="1"/>
    <col min="5379" max="5379" width="47.42578125" customWidth="1"/>
    <col min="5380" max="5380" width="14.85546875" customWidth="1"/>
    <col min="5381" max="5381" width="14" customWidth="1"/>
    <col min="5382" max="5382" width="14.140625" customWidth="1"/>
    <col min="5383" max="5383" width="14.7109375" customWidth="1"/>
    <col min="5633" max="5633" width="4.42578125" customWidth="1"/>
    <col min="5634" max="5634" width="7.5703125" customWidth="1"/>
    <col min="5635" max="5635" width="47.42578125" customWidth="1"/>
    <col min="5636" max="5636" width="14.85546875" customWidth="1"/>
    <col min="5637" max="5637" width="14" customWidth="1"/>
    <col min="5638" max="5638" width="14.140625" customWidth="1"/>
    <col min="5639" max="5639" width="14.7109375" customWidth="1"/>
    <col min="5889" max="5889" width="4.42578125" customWidth="1"/>
    <col min="5890" max="5890" width="7.5703125" customWidth="1"/>
    <col min="5891" max="5891" width="47.42578125" customWidth="1"/>
    <col min="5892" max="5892" width="14.85546875" customWidth="1"/>
    <col min="5893" max="5893" width="14" customWidth="1"/>
    <col min="5894" max="5894" width="14.140625" customWidth="1"/>
    <col min="5895" max="5895" width="14.7109375" customWidth="1"/>
    <col min="6145" max="6145" width="4.42578125" customWidth="1"/>
    <col min="6146" max="6146" width="7.5703125" customWidth="1"/>
    <col min="6147" max="6147" width="47.42578125" customWidth="1"/>
    <col min="6148" max="6148" width="14.85546875" customWidth="1"/>
    <col min="6149" max="6149" width="14" customWidth="1"/>
    <col min="6150" max="6150" width="14.140625" customWidth="1"/>
    <col min="6151" max="6151" width="14.7109375" customWidth="1"/>
    <col min="6401" max="6401" width="4.42578125" customWidth="1"/>
    <col min="6402" max="6402" width="7.5703125" customWidth="1"/>
    <col min="6403" max="6403" width="47.42578125" customWidth="1"/>
    <col min="6404" max="6404" width="14.85546875" customWidth="1"/>
    <col min="6405" max="6405" width="14" customWidth="1"/>
    <col min="6406" max="6406" width="14.140625" customWidth="1"/>
    <col min="6407" max="6407" width="14.7109375" customWidth="1"/>
    <col min="6657" max="6657" width="4.42578125" customWidth="1"/>
    <col min="6658" max="6658" width="7.5703125" customWidth="1"/>
    <col min="6659" max="6659" width="47.42578125" customWidth="1"/>
    <col min="6660" max="6660" width="14.85546875" customWidth="1"/>
    <col min="6661" max="6661" width="14" customWidth="1"/>
    <col min="6662" max="6662" width="14.140625" customWidth="1"/>
    <col min="6663" max="6663" width="14.7109375" customWidth="1"/>
    <col min="6913" max="6913" width="4.42578125" customWidth="1"/>
    <col min="6914" max="6914" width="7.5703125" customWidth="1"/>
    <col min="6915" max="6915" width="47.42578125" customWidth="1"/>
    <col min="6916" max="6916" width="14.85546875" customWidth="1"/>
    <col min="6917" max="6917" width="14" customWidth="1"/>
    <col min="6918" max="6918" width="14.140625" customWidth="1"/>
    <col min="6919" max="6919" width="14.7109375" customWidth="1"/>
    <col min="7169" max="7169" width="4.42578125" customWidth="1"/>
    <col min="7170" max="7170" width="7.5703125" customWidth="1"/>
    <col min="7171" max="7171" width="47.42578125" customWidth="1"/>
    <col min="7172" max="7172" width="14.85546875" customWidth="1"/>
    <col min="7173" max="7173" width="14" customWidth="1"/>
    <col min="7174" max="7174" width="14.140625" customWidth="1"/>
    <col min="7175" max="7175" width="14.7109375" customWidth="1"/>
    <col min="7425" max="7425" width="4.42578125" customWidth="1"/>
    <col min="7426" max="7426" width="7.5703125" customWidth="1"/>
    <col min="7427" max="7427" width="47.42578125" customWidth="1"/>
    <col min="7428" max="7428" width="14.85546875" customWidth="1"/>
    <col min="7429" max="7429" width="14" customWidth="1"/>
    <col min="7430" max="7430" width="14.140625" customWidth="1"/>
    <col min="7431" max="7431" width="14.7109375" customWidth="1"/>
    <col min="7681" max="7681" width="4.42578125" customWidth="1"/>
    <col min="7682" max="7682" width="7.5703125" customWidth="1"/>
    <col min="7683" max="7683" width="47.42578125" customWidth="1"/>
    <col min="7684" max="7684" width="14.85546875" customWidth="1"/>
    <col min="7685" max="7685" width="14" customWidth="1"/>
    <col min="7686" max="7686" width="14.140625" customWidth="1"/>
    <col min="7687" max="7687" width="14.7109375" customWidth="1"/>
    <col min="7937" max="7937" width="4.42578125" customWidth="1"/>
    <col min="7938" max="7938" width="7.5703125" customWidth="1"/>
    <col min="7939" max="7939" width="47.42578125" customWidth="1"/>
    <col min="7940" max="7940" width="14.85546875" customWidth="1"/>
    <col min="7941" max="7941" width="14" customWidth="1"/>
    <col min="7942" max="7942" width="14.140625" customWidth="1"/>
    <col min="7943" max="7943" width="14.7109375" customWidth="1"/>
    <col min="8193" max="8193" width="4.42578125" customWidth="1"/>
    <col min="8194" max="8194" width="7.5703125" customWidth="1"/>
    <col min="8195" max="8195" width="47.42578125" customWidth="1"/>
    <col min="8196" max="8196" width="14.85546875" customWidth="1"/>
    <col min="8197" max="8197" width="14" customWidth="1"/>
    <col min="8198" max="8198" width="14.140625" customWidth="1"/>
    <col min="8199" max="8199" width="14.7109375" customWidth="1"/>
    <col min="8449" max="8449" width="4.42578125" customWidth="1"/>
    <col min="8450" max="8450" width="7.5703125" customWidth="1"/>
    <col min="8451" max="8451" width="47.42578125" customWidth="1"/>
    <col min="8452" max="8452" width="14.85546875" customWidth="1"/>
    <col min="8453" max="8453" width="14" customWidth="1"/>
    <col min="8454" max="8454" width="14.140625" customWidth="1"/>
    <col min="8455" max="8455" width="14.7109375" customWidth="1"/>
    <col min="8705" max="8705" width="4.42578125" customWidth="1"/>
    <col min="8706" max="8706" width="7.5703125" customWidth="1"/>
    <col min="8707" max="8707" width="47.42578125" customWidth="1"/>
    <col min="8708" max="8708" width="14.85546875" customWidth="1"/>
    <col min="8709" max="8709" width="14" customWidth="1"/>
    <col min="8710" max="8710" width="14.140625" customWidth="1"/>
    <col min="8711" max="8711" width="14.7109375" customWidth="1"/>
    <col min="8961" max="8961" width="4.42578125" customWidth="1"/>
    <col min="8962" max="8962" width="7.5703125" customWidth="1"/>
    <col min="8963" max="8963" width="47.42578125" customWidth="1"/>
    <col min="8964" max="8964" width="14.85546875" customWidth="1"/>
    <col min="8965" max="8965" width="14" customWidth="1"/>
    <col min="8966" max="8966" width="14.140625" customWidth="1"/>
    <col min="8967" max="8967" width="14.7109375" customWidth="1"/>
    <col min="9217" max="9217" width="4.42578125" customWidth="1"/>
    <col min="9218" max="9218" width="7.5703125" customWidth="1"/>
    <col min="9219" max="9219" width="47.42578125" customWidth="1"/>
    <col min="9220" max="9220" width="14.85546875" customWidth="1"/>
    <col min="9221" max="9221" width="14" customWidth="1"/>
    <col min="9222" max="9222" width="14.140625" customWidth="1"/>
    <col min="9223" max="9223" width="14.7109375" customWidth="1"/>
    <col min="9473" max="9473" width="4.42578125" customWidth="1"/>
    <col min="9474" max="9474" width="7.5703125" customWidth="1"/>
    <col min="9475" max="9475" width="47.42578125" customWidth="1"/>
    <col min="9476" max="9476" width="14.85546875" customWidth="1"/>
    <col min="9477" max="9477" width="14" customWidth="1"/>
    <col min="9478" max="9478" width="14.140625" customWidth="1"/>
    <col min="9479" max="9479" width="14.7109375" customWidth="1"/>
    <col min="9729" max="9729" width="4.42578125" customWidth="1"/>
    <col min="9730" max="9730" width="7.5703125" customWidth="1"/>
    <col min="9731" max="9731" width="47.42578125" customWidth="1"/>
    <col min="9732" max="9732" width="14.85546875" customWidth="1"/>
    <col min="9733" max="9733" width="14" customWidth="1"/>
    <col min="9734" max="9734" width="14.140625" customWidth="1"/>
    <col min="9735" max="9735" width="14.7109375" customWidth="1"/>
    <col min="9985" max="9985" width="4.42578125" customWidth="1"/>
    <col min="9986" max="9986" width="7.5703125" customWidth="1"/>
    <col min="9987" max="9987" width="47.42578125" customWidth="1"/>
    <col min="9988" max="9988" width="14.85546875" customWidth="1"/>
    <col min="9989" max="9989" width="14" customWidth="1"/>
    <col min="9990" max="9990" width="14.140625" customWidth="1"/>
    <col min="9991" max="9991" width="14.7109375" customWidth="1"/>
    <col min="10241" max="10241" width="4.42578125" customWidth="1"/>
    <col min="10242" max="10242" width="7.5703125" customWidth="1"/>
    <col min="10243" max="10243" width="47.42578125" customWidth="1"/>
    <col min="10244" max="10244" width="14.85546875" customWidth="1"/>
    <col min="10245" max="10245" width="14" customWidth="1"/>
    <col min="10246" max="10246" width="14.140625" customWidth="1"/>
    <col min="10247" max="10247" width="14.7109375" customWidth="1"/>
    <col min="10497" max="10497" width="4.42578125" customWidth="1"/>
    <col min="10498" max="10498" width="7.5703125" customWidth="1"/>
    <col min="10499" max="10499" width="47.42578125" customWidth="1"/>
    <col min="10500" max="10500" width="14.85546875" customWidth="1"/>
    <col min="10501" max="10501" width="14" customWidth="1"/>
    <col min="10502" max="10502" width="14.140625" customWidth="1"/>
    <col min="10503" max="10503" width="14.7109375" customWidth="1"/>
    <col min="10753" max="10753" width="4.42578125" customWidth="1"/>
    <col min="10754" max="10754" width="7.5703125" customWidth="1"/>
    <col min="10755" max="10755" width="47.42578125" customWidth="1"/>
    <col min="10756" max="10756" width="14.85546875" customWidth="1"/>
    <col min="10757" max="10757" width="14" customWidth="1"/>
    <col min="10758" max="10758" width="14.140625" customWidth="1"/>
    <col min="10759" max="10759" width="14.7109375" customWidth="1"/>
    <col min="11009" max="11009" width="4.42578125" customWidth="1"/>
    <col min="11010" max="11010" width="7.5703125" customWidth="1"/>
    <col min="11011" max="11011" width="47.42578125" customWidth="1"/>
    <col min="11012" max="11012" width="14.85546875" customWidth="1"/>
    <col min="11013" max="11013" width="14" customWidth="1"/>
    <col min="11014" max="11014" width="14.140625" customWidth="1"/>
    <col min="11015" max="11015" width="14.7109375" customWidth="1"/>
    <col min="11265" max="11265" width="4.42578125" customWidth="1"/>
    <col min="11266" max="11266" width="7.5703125" customWidth="1"/>
    <col min="11267" max="11267" width="47.42578125" customWidth="1"/>
    <col min="11268" max="11268" width="14.85546875" customWidth="1"/>
    <col min="11269" max="11269" width="14" customWidth="1"/>
    <col min="11270" max="11270" width="14.140625" customWidth="1"/>
    <col min="11271" max="11271" width="14.7109375" customWidth="1"/>
    <col min="11521" max="11521" width="4.42578125" customWidth="1"/>
    <col min="11522" max="11522" width="7.5703125" customWidth="1"/>
    <col min="11523" max="11523" width="47.42578125" customWidth="1"/>
    <col min="11524" max="11524" width="14.85546875" customWidth="1"/>
    <col min="11525" max="11525" width="14" customWidth="1"/>
    <col min="11526" max="11526" width="14.140625" customWidth="1"/>
    <col min="11527" max="11527" width="14.7109375" customWidth="1"/>
    <col min="11777" max="11777" width="4.42578125" customWidth="1"/>
    <col min="11778" max="11778" width="7.5703125" customWidth="1"/>
    <col min="11779" max="11779" width="47.42578125" customWidth="1"/>
    <col min="11780" max="11780" width="14.85546875" customWidth="1"/>
    <col min="11781" max="11781" width="14" customWidth="1"/>
    <col min="11782" max="11782" width="14.140625" customWidth="1"/>
    <col min="11783" max="11783" width="14.7109375" customWidth="1"/>
    <col min="12033" max="12033" width="4.42578125" customWidth="1"/>
    <col min="12034" max="12034" width="7.5703125" customWidth="1"/>
    <col min="12035" max="12035" width="47.42578125" customWidth="1"/>
    <col min="12036" max="12036" width="14.85546875" customWidth="1"/>
    <col min="12037" max="12037" width="14" customWidth="1"/>
    <col min="12038" max="12038" width="14.140625" customWidth="1"/>
    <col min="12039" max="12039" width="14.7109375" customWidth="1"/>
    <col min="12289" max="12289" width="4.42578125" customWidth="1"/>
    <col min="12290" max="12290" width="7.5703125" customWidth="1"/>
    <col min="12291" max="12291" width="47.42578125" customWidth="1"/>
    <col min="12292" max="12292" width="14.85546875" customWidth="1"/>
    <col min="12293" max="12293" width="14" customWidth="1"/>
    <col min="12294" max="12294" width="14.140625" customWidth="1"/>
    <col min="12295" max="12295" width="14.7109375" customWidth="1"/>
    <col min="12545" max="12545" width="4.42578125" customWidth="1"/>
    <col min="12546" max="12546" width="7.5703125" customWidth="1"/>
    <col min="12547" max="12547" width="47.42578125" customWidth="1"/>
    <col min="12548" max="12548" width="14.85546875" customWidth="1"/>
    <col min="12549" max="12549" width="14" customWidth="1"/>
    <col min="12550" max="12550" width="14.140625" customWidth="1"/>
    <col min="12551" max="12551" width="14.7109375" customWidth="1"/>
    <col min="12801" max="12801" width="4.42578125" customWidth="1"/>
    <col min="12802" max="12802" width="7.5703125" customWidth="1"/>
    <col min="12803" max="12803" width="47.42578125" customWidth="1"/>
    <col min="12804" max="12804" width="14.85546875" customWidth="1"/>
    <col min="12805" max="12805" width="14" customWidth="1"/>
    <col min="12806" max="12806" width="14.140625" customWidth="1"/>
    <col min="12807" max="12807" width="14.7109375" customWidth="1"/>
    <col min="13057" max="13057" width="4.42578125" customWidth="1"/>
    <col min="13058" max="13058" width="7.5703125" customWidth="1"/>
    <col min="13059" max="13059" width="47.42578125" customWidth="1"/>
    <col min="13060" max="13060" width="14.85546875" customWidth="1"/>
    <col min="13061" max="13061" width="14" customWidth="1"/>
    <col min="13062" max="13062" width="14.140625" customWidth="1"/>
    <col min="13063" max="13063" width="14.7109375" customWidth="1"/>
    <col min="13313" max="13313" width="4.42578125" customWidth="1"/>
    <col min="13314" max="13314" width="7.5703125" customWidth="1"/>
    <col min="13315" max="13315" width="47.42578125" customWidth="1"/>
    <col min="13316" max="13316" width="14.85546875" customWidth="1"/>
    <col min="13317" max="13317" width="14" customWidth="1"/>
    <col min="13318" max="13318" width="14.140625" customWidth="1"/>
    <col min="13319" max="13319" width="14.7109375" customWidth="1"/>
    <col min="13569" max="13569" width="4.42578125" customWidth="1"/>
    <col min="13570" max="13570" width="7.5703125" customWidth="1"/>
    <col min="13571" max="13571" width="47.42578125" customWidth="1"/>
    <col min="13572" max="13572" width="14.85546875" customWidth="1"/>
    <col min="13573" max="13573" width="14" customWidth="1"/>
    <col min="13574" max="13574" width="14.140625" customWidth="1"/>
    <col min="13575" max="13575" width="14.7109375" customWidth="1"/>
    <col min="13825" max="13825" width="4.42578125" customWidth="1"/>
    <col min="13826" max="13826" width="7.5703125" customWidth="1"/>
    <col min="13827" max="13827" width="47.42578125" customWidth="1"/>
    <col min="13828" max="13828" width="14.85546875" customWidth="1"/>
    <col min="13829" max="13829" width="14" customWidth="1"/>
    <col min="13830" max="13830" width="14.140625" customWidth="1"/>
    <col min="13831" max="13831" width="14.7109375" customWidth="1"/>
    <col min="14081" max="14081" width="4.42578125" customWidth="1"/>
    <col min="14082" max="14082" width="7.5703125" customWidth="1"/>
    <col min="14083" max="14083" width="47.42578125" customWidth="1"/>
    <col min="14084" max="14084" width="14.85546875" customWidth="1"/>
    <col min="14085" max="14085" width="14" customWidth="1"/>
    <col min="14086" max="14086" width="14.140625" customWidth="1"/>
    <col min="14087" max="14087" width="14.7109375" customWidth="1"/>
    <col min="14337" max="14337" width="4.42578125" customWidth="1"/>
    <col min="14338" max="14338" width="7.5703125" customWidth="1"/>
    <col min="14339" max="14339" width="47.42578125" customWidth="1"/>
    <col min="14340" max="14340" width="14.85546875" customWidth="1"/>
    <col min="14341" max="14341" width="14" customWidth="1"/>
    <col min="14342" max="14342" width="14.140625" customWidth="1"/>
    <col min="14343" max="14343" width="14.7109375" customWidth="1"/>
    <col min="14593" max="14593" width="4.42578125" customWidth="1"/>
    <col min="14594" max="14594" width="7.5703125" customWidth="1"/>
    <col min="14595" max="14595" width="47.42578125" customWidth="1"/>
    <col min="14596" max="14596" width="14.85546875" customWidth="1"/>
    <col min="14597" max="14597" width="14" customWidth="1"/>
    <col min="14598" max="14598" width="14.140625" customWidth="1"/>
    <col min="14599" max="14599" width="14.7109375" customWidth="1"/>
    <col min="14849" max="14849" width="4.42578125" customWidth="1"/>
    <col min="14850" max="14850" width="7.5703125" customWidth="1"/>
    <col min="14851" max="14851" width="47.42578125" customWidth="1"/>
    <col min="14852" max="14852" width="14.85546875" customWidth="1"/>
    <col min="14853" max="14853" width="14" customWidth="1"/>
    <col min="14854" max="14854" width="14.140625" customWidth="1"/>
    <col min="14855" max="14855" width="14.7109375" customWidth="1"/>
    <col min="15105" max="15105" width="4.42578125" customWidth="1"/>
    <col min="15106" max="15106" width="7.5703125" customWidth="1"/>
    <col min="15107" max="15107" width="47.42578125" customWidth="1"/>
    <col min="15108" max="15108" width="14.85546875" customWidth="1"/>
    <col min="15109" max="15109" width="14" customWidth="1"/>
    <col min="15110" max="15110" width="14.140625" customWidth="1"/>
    <col min="15111" max="15111" width="14.7109375" customWidth="1"/>
    <col min="15361" max="15361" width="4.42578125" customWidth="1"/>
    <col min="15362" max="15362" width="7.5703125" customWidth="1"/>
    <col min="15363" max="15363" width="47.42578125" customWidth="1"/>
    <col min="15364" max="15364" width="14.85546875" customWidth="1"/>
    <col min="15365" max="15365" width="14" customWidth="1"/>
    <col min="15366" max="15366" width="14.140625" customWidth="1"/>
    <col min="15367" max="15367" width="14.7109375" customWidth="1"/>
    <col min="15617" max="15617" width="4.42578125" customWidth="1"/>
    <col min="15618" max="15618" width="7.5703125" customWidth="1"/>
    <col min="15619" max="15619" width="47.42578125" customWidth="1"/>
    <col min="15620" max="15620" width="14.85546875" customWidth="1"/>
    <col min="15621" max="15621" width="14" customWidth="1"/>
    <col min="15622" max="15622" width="14.140625" customWidth="1"/>
    <col min="15623" max="15623" width="14.7109375" customWidth="1"/>
    <col min="15873" max="15873" width="4.42578125" customWidth="1"/>
    <col min="15874" max="15874" width="7.5703125" customWidth="1"/>
    <col min="15875" max="15875" width="47.42578125" customWidth="1"/>
    <col min="15876" max="15876" width="14.85546875" customWidth="1"/>
    <col min="15877" max="15877" width="14" customWidth="1"/>
    <col min="15878" max="15878" width="14.140625" customWidth="1"/>
    <col min="15879" max="15879" width="14.7109375" customWidth="1"/>
    <col min="16129" max="16129" width="4.42578125" customWidth="1"/>
    <col min="16130" max="16130" width="7.5703125" customWidth="1"/>
    <col min="16131" max="16131" width="47.42578125" customWidth="1"/>
    <col min="16132" max="16132" width="14.85546875" customWidth="1"/>
    <col min="16133" max="16133" width="14" customWidth="1"/>
    <col min="16134" max="16134" width="14.140625" customWidth="1"/>
    <col min="16135" max="16135" width="14.7109375" customWidth="1"/>
  </cols>
  <sheetData>
    <row r="1" spans="1:7" x14ac:dyDescent="0.25">
      <c r="F1" s="3" t="s">
        <v>451</v>
      </c>
    </row>
    <row r="2" spans="1:7" x14ac:dyDescent="0.25">
      <c r="F2" s="3" t="s">
        <v>476</v>
      </c>
    </row>
    <row r="3" spans="1:7" x14ac:dyDescent="0.25">
      <c r="F3" s="3" t="s">
        <v>0</v>
      </c>
    </row>
    <row r="4" spans="1:7" x14ac:dyDescent="0.25">
      <c r="F4" s="3" t="s">
        <v>477</v>
      </c>
    </row>
    <row r="6" spans="1:7" s="300" customFormat="1" ht="12.75" x14ac:dyDescent="0.2">
      <c r="A6" s="371" t="s">
        <v>452</v>
      </c>
      <c r="B6" s="371"/>
      <c r="C6" s="371"/>
      <c r="D6" s="371"/>
      <c r="E6" s="371"/>
      <c r="F6" s="371"/>
      <c r="G6" s="371"/>
    </row>
    <row r="7" spans="1:7" s="300" customFormat="1" ht="12.75" x14ac:dyDescent="0.2">
      <c r="A7" s="371" t="s">
        <v>453</v>
      </c>
      <c r="B7" s="371"/>
      <c r="C7" s="371"/>
      <c r="D7" s="371"/>
      <c r="E7" s="371"/>
      <c r="F7" s="371"/>
      <c r="G7" s="371"/>
    </row>
    <row r="8" spans="1:7" x14ac:dyDescent="0.25">
      <c r="A8" s="498" t="s">
        <v>454</v>
      </c>
      <c r="B8" s="498"/>
      <c r="C8" s="498"/>
      <c r="D8" s="498"/>
      <c r="E8" s="498"/>
      <c r="F8" s="498"/>
      <c r="G8" s="498"/>
    </row>
    <row r="9" spans="1:7" x14ac:dyDescent="0.25">
      <c r="A9" s="372"/>
      <c r="B9" s="372"/>
      <c r="C9" s="372"/>
      <c r="D9" s="372"/>
      <c r="E9" s="372"/>
      <c r="F9" s="372"/>
      <c r="G9" s="372"/>
    </row>
    <row r="10" spans="1:7" x14ac:dyDescent="0.25">
      <c r="A10" s="280"/>
      <c r="B10" s="280"/>
      <c r="C10" s="280"/>
      <c r="D10" s="280"/>
      <c r="E10" s="280"/>
      <c r="F10" s="280"/>
      <c r="G10" s="312" t="s">
        <v>1</v>
      </c>
    </row>
    <row r="11" spans="1:7" x14ac:dyDescent="0.25">
      <c r="A11" s="373"/>
      <c r="B11" s="373"/>
      <c r="C11" s="373"/>
      <c r="D11" s="374" t="s">
        <v>455</v>
      </c>
      <c r="E11" s="375"/>
      <c r="F11" s="376"/>
      <c r="G11" s="374" t="s">
        <v>455</v>
      </c>
    </row>
    <row r="12" spans="1:7" x14ac:dyDescent="0.25">
      <c r="A12" s="377"/>
      <c r="B12" s="377" t="s">
        <v>3</v>
      </c>
      <c r="C12" s="377"/>
      <c r="D12" s="378" t="s">
        <v>456</v>
      </c>
      <c r="E12" s="378"/>
      <c r="F12" s="378"/>
      <c r="G12" s="379" t="s">
        <v>456</v>
      </c>
    </row>
    <row r="13" spans="1:7" x14ac:dyDescent="0.25">
      <c r="A13" s="377" t="s">
        <v>296</v>
      </c>
      <c r="B13" s="380"/>
      <c r="C13" s="377" t="s">
        <v>457</v>
      </c>
      <c r="D13" s="378" t="s">
        <v>458</v>
      </c>
      <c r="E13" s="378" t="s">
        <v>459</v>
      </c>
      <c r="F13" s="378" t="s">
        <v>460</v>
      </c>
      <c r="G13" s="378" t="s">
        <v>461</v>
      </c>
    </row>
    <row r="14" spans="1:7" x14ac:dyDescent="0.25">
      <c r="A14" s="380"/>
      <c r="B14" s="380" t="s">
        <v>4</v>
      </c>
      <c r="C14" s="380"/>
      <c r="D14" s="381" t="s">
        <v>462</v>
      </c>
      <c r="E14" s="381"/>
      <c r="F14" s="381"/>
      <c r="G14" s="381"/>
    </row>
    <row r="15" spans="1:7" x14ac:dyDescent="0.25">
      <c r="A15" s="382">
        <v>1</v>
      </c>
      <c r="B15" s="382">
        <v>2</v>
      </c>
      <c r="C15" s="382">
        <v>3</v>
      </c>
      <c r="D15" s="382">
        <v>4</v>
      </c>
      <c r="E15" s="382">
        <v>5</v>
      </c>
      <c r="F15" s="382">
        <v>6</v>
      </c>
      <c r="G15" s="382">
        <v>7</v>
      </c>
    </row>
    <row r="16" spans="1:7" s="280" customFormat="1" x14ac:dyDescent="0.25">
      <c r="A16" s="383"/>
      <c r="B16" s="384">
        <v>801</v>
      </c>
      <c r="C16" s="385"/>
      <c r="D16" s="386"/>
      <c r="E16" s="386"/>
      <c r="F16" s="386"/>
      <c r="G16" s="386"/>
    </row>
    <row r="17" spans="1:7" x14ac:dyDescent="0.25">
      <c r="A17" s="387" t="s">
        <v>463</v>
      </c>
      <c r="B17" s="388">
        <v>80101</v>
      </c>
      <c r="C17" s="389" t="s">
        <v>44</v>
      </c>
      <c r="D17" s="390">
        <v>523</v>
      </c>
      <c r="E17" s="390">
        <v>676057</v>
      </c>
      <c r="F17" s="390">
        <v>676580</v>
      </c>
      <c r="G17" s="390">
        <v>0</v>
      </c>
    </row>
    <row r="18" spans="1:7" x14ac:dyDescent="0.25">
      <c r="A18" s="387" t="s">
        <v>464</v>
      </c>
      <c r="B18" s="388">
        <v>80102</v>
      </c>
      <c r="C18" s="391" t="s">
        <v>134</v>
      </c>
      <c r="D18" s="392">
        <v>0</v>
      </c>
      <c r="E18" s="392">
        <v>59850</v>
      </c>
      <c r="F18" s="392">
        <v>59850</v>
      </c>
      <c r="G18" s="392">
        <v>0</v>
      </c>
    </row>
    <row r="19" spans="1:7" x14ac:dyDescent="0.25">
      <c r="A19" s="387" t="s">
        <v>465</v>
      </c>
      <c r="B19" s="388">
        <v>80104</v>
      </c>
      <c r="C19" s="391" t="s">
        <v>64</v>
      </c>
      <c r="D19" s="392">
        <v>4837</v>
      </c>
      <c r="E19" s="392">
        <v>2896529</v>
      </c>
      <c r="F19" s="392">
        <v>2901366</v>
      </c>
      <c r="G19" s="392">
        <v>0</v>
      </c>
    </row>
    <row r="20" spans="1:7" x14ac:dyDescent="0.25">
      <c r="A20" s="387" t="s">
        <v>466</v>
      </c>
      <c r="B20" s="388">
        <v>80115</v>
      </c>
      <c r="C20" s="391" t="s">
        <v>68</v>
      </c>
      <c r="D20" s="392">
        <v>10901</v>
      </c>
      <c r="E20" s="392">
        <v>1160726</v>
      </c>
      <c r="F20" s="392">
        <v>1171627</v>
      </c>
      <c r="G20" s="392">
        <v>0</v>
      </c>
    </row>
    <row r="21" spans="1:7" x14ac:dyDescent="0.25">
      <c r="A21" s="387" t="s">
        <v>467</v>
      </c>
      <c r="B21" s="388">
        <v>80120</v>
      </c>
      <c r="C21" s="391" t="s">
        <v>418</v>
      </c>
      <c r="D21" s="393">
        <v>664</v>
      </c>
      <c r="E21" s="392">
        <v>236535</v>
      </c>
      <c r="F21" s="392">
        <v>237199</v>
      </c>
      <c r="G21" s="392">
        <v>0</v>
      </c>
    </row>
    <row r="22" spans="1:7" x14ac:dyDescent="0.25">
      <c r="A22" s="387" t="s">
        <v>468</v>
      </c>
      <c r="B22" s="388">
        <v>80132</v>
      </c>
      <c r="C22" s="391" t="s">
        <v>469</v>
      </c>
      <c r="D22" s="392">
        <v>225</v>
      </c>
      <c r="E22" s="392">
        <v>34000</v>
      </c>
      <c r="F22" s="392">
        <v>34225</v>
      </c>
      <c r="G22" s="394">
        <v>0</v>
      </c>
    </row>
    <row r="23" spans="1:7" x14ac:dyDescent="0.25">
      <c r="A23" s="387" t="s">
        <v>470</v>
      </c>
      <c r="B23" s="388">
        <v>80134</v>
      </c>
      <c r="C23" s="391" t="s">
        <v>147</v>
      </c>
      <c r="D23" s="392">
        <v>0</v>
      </c>
      <c r="E23" s="392">
        <v>3200</v>
      </c>
      <c r="F23" s="392">
        <v>3200</v>
      </c>
      <c r="G23" s="392">
        <v>0</v>
      </c>
    </row>
    <row r="24" spans="1:7" ht="25.5" x14ac:dyDescent="0.25">
      <c r="A24" s="395" t="s">
        <v>471</v>
      </c>
      <c r="B24" s="396">
        <v>80140</v>
      </c>
      <c r="C24" s="397" t="s">
        <v>472</v>
      </c>
      <c r="D24" s="392">
        <v>3</v>
      </c>
      <c r="E24" s="392">
        <v>445610</v>
      </c>
      <c r="F24" s="392">
        <v>445613</v>
      </c>
      <c r="G24" s="392">
        <v>0</v>
      </c>
    </row>
    <row r="25" spans="1:7" x14ac:dyDescent="0.25">
      <c r="A25" s="398" t="s">
        <v>473</v>
      </c>
      <c r="B25" s="399">
        <v>80148</v>
      </c>
      <c r="C25" s="391" t="s">
        <v>47</v>
      </c>
      <c r="D25" s="400">
        <v>27</v>
      </c>
      <c r="E25" s="400">
        <v>2465135</v>
      </c>
      <c r="F25" s="400">
        <v>2465162</v>
      </c>
      <c r="G25" s="400">
        <v>0</v>
      </c>
    </row>
    <row r="26" spans="1:7" x14ac:dyDescent="0.25">
      <c r="A26" s="401"/>
      <c r="B26" s="402">
        <v>854</v>
      </c>
      <c r="C26" s="403"/>
      <c r="D26" s="404"/>
      <c r="E26" s="404"/>
      <c r="F26" s="404"/>
      <c r="G26" s="404"/>
    </row>
    <row r="27" spans="1:7" x14ac:dyDescent="0.25">
      <c r="A27" s="387" t="s">
        <v>463</v>
      </c>
      <c r="B27" s="388">
        <v>85410</v>
      </c>
      <c r="C27" s="391" t="s">
        <v>122</v>
      </c>
      <c r="D27" s="392">
        <v>470</v>
      </c>
      <c r="E27" s="392">
        <v>490700</v>
      </c>
      <c r="F27" s="392">
        <v>491170</v>
      </c>
      <c r="G27" s="392">
        <v>0</v>
      </c>
    </row>
    <row r="28" spans="1:7" x14ac:dyDescent="0.25">
      <c r="A28" s="387" t="s">
        <v>464</v>
      </c>
      <c r="B28" s="388">
        <v>85417</v>
      </c>
      <c r="C28" s="405" t="s">
        <v>153</v>
      </c>
      <c r="D28" s="392">
        <v>0</v>
      </c>
      <c r="E28" s="392">
        <v>80400</v>
      </c>
      <c r="F28" s="392">
        <v>80400</v>
      </c>
      <c r="G28" s="392">
        <v>0</v>
      </c>
    </row>
    <row r="29" spans="1:7" x14ac:dyDescent="0.25">
      <c r="A29" s="406" t="s">
        <v>465</v>
      </c>
      <c r="B29" s="407">
        <v>85420</v>
      </c>
      <c r="C29" s="408" t="s">
        <v>474</v>
      </c>
      <c r="D29" s="409">
        <v>4</v>
      </c>
      <c r="E29" s="409">
        <v>18212</v>
      </c>
      <c r="F29" s="409">
        <v>18216</v>
      </c>
      <c r="G29" s="410">
        <v>0</v>
      </c>
    </row>
    <row r="30" spans="1:7" s="414" customFormat="1" x14ac:dyDescent="0.25">
      <c r="A30" s="411"/>
      <c r="B30" s="411"/>
      <c r="C30" s="412" t="s">
        <v>475</v>
      </c>
      <c r="D30" s="413">
        <f>SUM(D17:D29)</f>
        <v>17654</v>
      </c>
      <c r="E30" s="413">
        <f>SUM(E17:E29)</f>
        <v>8566954</v>
      </c>
      <c r="F30" s="413">
        <f>SUM(F17:F29)</f>
        <v>8584608</v>
      </c>
      <c r="G30" s="413">
        <f>SUM(G17:G29)</f>
        <v>0</v>
      </c>
    </row>
    <row r="32" spans="1:7" x14ac:dyDescent="0.25">
      <c r="A32" s="415"/>
      <c r="B32" s="415"/>
      <c r="C32" s="277"/>
    </row>
    <row r="33" spans="1:3" x14ac:dyDescent="0.25">
      <c r="A33" s="415"/>
      <c r="B33" s="415"/>
      <c r="C33" s="277"/>
    </row>
    <row r="34" spans="1:3" x14ac:dyDescent="0.25">
      <c r="A34" s="415"/>
      <c r="B34" s="415"/>
      <c r="C34" s="2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3</vt:i4>
      </vt:variant>
    </vt:vector>
  </HeadingPairs>
  <TitlesOfParts>
    <vt:vector size="9" baseType="lpstr">
      <vt:lpstr>ZAL_1</vt:lpstr>
      <vt:lpstr>ZAL_2</vt:lpstr>
      <vt:lpstr>ZAL_3</vt:lpstr>
      <vt:lpstr>ZAL_4</vt:lpstr>
      <vt:lpstr>ZAL_5</vt:lpstr>
      <vt:lpstr>ZAL_6</vt:lpstr>
      <vt:lpstr>ZAL_1!Tytuły_wydruku</vt:lpstr>
      <vt:lpstr>ZAL_4!Tytuły_wydruku</vt:lpstr>
      <vt:lpstr>ZAL_5!Tytuły_wydruku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Renata Ciechurska</cp:lastModifiedBy>
  <cp:lastPrinted>2020-11-09T07:10:13Z</cp:lastPrinted>
  <dcterms:created xsi:type="dcterms:W3CDTF">2020-01-08T14:06:14Z</dcterms:created>
  <dcterms:modified xsi:type="dcterms:W3CDTF">2020-11-09T07:35:51Z</dcterms:modified>
</cp:coreProperties>
</file>