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tolarski\Desktop\bip\kupska\kupo\konkurs\Dostepnośc\karta\kon\zarz\Nowy folder\Nowy folder\dane\kryzys\ed\KM08\ws\XX\alko\Nowy folder\24\"/>
    </mc:Choice>
  </mc:AlternateContent>
  <xr:revisionPtr revIDLastSave="0" documentId="13_ncr:1_{3A6B3F68-52DC-45A9-BFEA-CD29F5909538}" xr6:coauthVersionLast="45" xr6:coauthVersionMax="45" xr10:uidLastSave="{00000000-0000-0000-0000-000000000000}"/>
  <bookViews>
    <workbookView xWindow="2775" yWindow="1665" windowWidth="21600" windowHeight="11385" xr2:uid="{00000000-000D-0000-FFFF-FFFF00000000}"/>
  </bookViews>
  <sheets>
    <sheet name="ZAL_1" sheetId="57" r:id="rId1"/>
    <sheet name="ZAL_2" sheetId="45" r:id="rId2"/>
    <sheet name="ZAL_3" sheetId="60" r:id="rId3"/>
    <sheet name="ZAL_4" sheetId="61" r:id="rId4"/>
    <sheet name="ZAL_5" sheetId="62" r:id="rId5"/>
    <sheet name="ZAL_6" sheetId="63" r:id="rId6"/>
  </sheets>
  <definedNames>
    <definedName name="_xlnm.Print_Titles" localSheetId="0">ZAL_1!$7:$9</definedName>
    <definedName name="_xlnm.Print_Titles" localSheetId="4">ZAL_5!$10:$11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9" i="57" l="1"/>
  <c r="G758" i="57" s="1"/>
  <c r="G746" i="57" s="1"/>
  <c r="F759" i="57"/>
  <c r="F758" i="57"/>
  <c r="F754" i="57"/>
  <c r="F753" i="57" s="1"/>
  <c r="F748" i="57"/>
  <c r="F747" i="57" s="1"/>
  <c r="G742" i="57"/>
  <c r="G736" i="57"/>
  <c r="F736" i="57"/>
  <c r="F734" i="57" s="1"/>
  <c r="F732" i="57" s="1"/>
  <c r="F730" i="57"/>
  <c r="F729" i="57" s="1"/>
  <c r="F726" i="57" s="1"/>
  <c r="G720" i="57"/>
  <c r="F720" i="57"/>
  <c r="G719" i="57"/>
  <c r="G718" i="57" s="1"/>
  <c r="F719" i="57"/>
  <c r="F718" i="57" s="1"/>
  <c r="G690" i="57"/>
  <c r="G689" i="57" s="1"/>
  <c r="G687" i="57" s="1"/>
  <c r="F690" i="57"/>
  <c r="F689" i="57"/>
  <c r="G676" i="57"/>
  <c r="G674" i="57" s="1"/>
  <c r="G670" i="57" s="1"/>
  <c r="F676" i="57"/>
  <c r="F674" i="57" s="1"/>
  <c r="F672" i="57"/>
  <c r="F671" i="57" s="1"/>
  <c r="F670" i="57" s="1"/>
  <c r="F666" i="57"/>
  <c r="F665" i="57"/>
  <c r="F664" i="57" s="1"/>
  <c r="F661" i="57"/>
  <c r="F660" i="57" s="1"/>
  <c r="G649" i="57"/>
  <c r="G648" i="57" s="1"/>
  <c r="G638" i="57" s="1"/>
  <c r="F649" i="57"/>
  <c r="F648" i="57" s="1"/>
  <c r="F640" i="57"/>
  <c r="F639" i="57" s="1"/>
  <c r="F634" i="57"/>
  <c r="F633" i="57" s="1"/>
  <c r="F630" i="57"/>
  <c r="F629" i="57" s="1"/>
  <c r="G623" i="57"/>
  <c r="G622" i="57" s="1"/>
  <c r="G621" i="57" s="1"/>
  <c r="G600" i="57" s="1"/>
  <c r="F623" i="57"/>
  <c r="F622" i="57" s="1"/>
  <c r="F619" i="57"/>
  <c r="F617" i="57"/>
  <c r="F615" i="57"/>
  <c r="F611" i="57"/>
  <c r="F609" i="57"/>
  <c r="F603" i="57"/>
  <c r="F602" i="57" s="1"/>
  <c r="F601" i="57" s="1"/>
  <c r="G597" i="57"/>
  <c r="G596" i="57" s="1"/>
  <c r="G595" i="57" s="1"/>
  <c r="F597" i="57"/>
  <c r="F596" i="57" s="1"/>
  <c r="F595" i="57" s="1"/>
  <c r="G592" i="57"/>
  <c r="G589" i="57" s="1"/>
  <c r="F592" i="57"/>
  <c r="F589" i="57" s="1"/>
  <c r="G583" i="57"/>
  <c r="G582" i="57" s="1"/>
  <c r="F583" i="57"/>
  <c r="F582" i="57"/>
  <c r="G570" i="57"/>
  <c r="F570" i="57"/>
  <c r="G556" i="57"/>
  <c r="F556" i="57"/>
  <c r="G551" i="57"/>
  <c r="G550" i="57" s="1"/>
  <c r="G549" i="57" s="1"/>
  <c r="F551" i="57"/>
  <c r="F547" i="57"/>
  <c r="F546" i="57" s="1"/>
  <c r="G542" i="57"/>
  <c r="G541" i="57" s="1"/>
  <c r="F542" i="57"/>
  <c r="F541" i="57" s="1"/>
  <c r="G539" i="57"/>
  <c r="G538" i="57" s="1"/>
  <c r="G536" i="57"/>
  <c r="G535" i="57" s="1"/>
  <c r="G533" i="57"/>
  <c r="G532" i="57"/>
  <c r="F530" i="57"/>
  <c r="F525" i="57"/>
  <c r="F524" i="57" s="1"/>
  <c r="G522" i="57"/>
  <c r="G521" i="57" s="1"/>
  <c r="F517" i="57"/>
  <c r="F516" i="57" s="1"/>
  <c r="G513" i="57"/>
  <c r="G512" i="57" s="1"/>
  <c r="F513" i="57"/>
  <c r="F512" i="57" s="1"/>
  <c r="G507" i="57"/>
  <c r="F507" i="57"/>
  <c r="G498" i="57"/>
  <c r="F498" i="57"/>
  <c r="G488" i="57"/>
  <c r="F488" i="57"/>
  <c r="G487" i="57"/>
  <c r="G483" i="57"/>
  <c r="G482" i="57" s="1"/>
  <c r="G481" i="57" s="1"/>
  <c r="F483" i="57"/>
  <c r="F482" i="57" s="1"/>
  <c r="G468" i="57"/>
  <c r="G460" i="57" s="1"/>
  <c r="F468" i="57"/>
  <c r="G462" i="57"/>
  <c r="F462" i="57"/>
  <c r="G451" i="57"/>
  <c r="F451" i="57"/>
  <c r="F447" i="57"/>
  <c r="G446" i="57"/>
  <c r="F427" i="57"/>
  <c r="G422" i="57"/>
  <c r="G421" i="57" s="1"/>
  <c r="F422" i="57"/>
  <c r="F421" i="57"/>
  <c r="F417" i="57" s="1"/>
  <c r="G419" i="57"/>
  <c r="G418" i="57" s="1"/>
  <c r="F413" i="57"/>
  <c r="G407" i="57"/>
  <c r="F407" i="57"/>
  <c r="G395" i="57"/>
  <c r="F395" i="57"/>
  <c r="G389" i="57"/>
  <c r="F389" i="57"/>
  <c r="G386" i="57"/>
  <c r="G380" i="57"/>
  <c r="F380" i="57"/>
  <c r="F375" i="57"/>
  <c r="G366" i="57"/>
  <c r="F366" i="57"/>
  <c r="G358" i="57"/>
  <c r="F358" i="57"/>
  <c r="G354" i="57"/>
  <c r="F354" i="57"/>
  <c r="G348" i="57"/>
  <c r="F348" i="57"/>
  <c r="G345" i="57"/>
  <c r="G344" i="57" s="1"/>
  <c r="G335" i="57"/>
  <c r="G334" i="57" s="1"/>
  <c r="G332" i="57"/>
  <c r="G331" i="57" s="1"/>
  <c r="G325" i="57"/>
  <c r="G324" i="57" s="1"/>
  <c r="F325" i="57"/>
  <c r="F324" i="57"/>
  <c r="G317" i="57"/>
  <c r="G316" i="57" s="1"/>
  <c r="F317" i="57"/>
  <c r="F316" i="57" s="1"/>
  <c r="G307" i="57"/>
  <c r="F307" i="57"/>
  <c r="G306" i="57"/>
  <c r="F306" i="57"/>
  <c r="G302" i="57"/>
  <c r="F302" i="57"/>
  <c r="F301" i="57" s="1"/>
  <c r="G301" i="57"/>
  <c r="G297" i="57"/>
  <c r="F297" i="57"/>
  <c r="F296" i="57" s="1"/>
  <c r="G296" i="57"/>
  <c r="G294" i="57"/>
  <c r="G293" i="57" s="1"/>
  <c r="G291" i="57"/>
  <c r="G290" i="57" s="1"/>
  <c r="F285" i="57"/>
  <c r="F284" i="57" s="1"/>
  <c r="F281" i="57"/>
  <c r="F280" i="57" s="1"/>
  <c r="G272" i="57"/>
  <c r="F272" i="57"/>
  <c r="G271" i="57"/>
  <c r="F271" i="57"/>
  <c r="G267" i="57"/>
  <c r="F267" i="57"/>
  <c r="F266" i="57" s="1"/>
  <c r="G266" i="57"/>
  <c r="F264" i="57"/>
  <c r="F263" i="57" s="1"/>
  <c r="G261" i="57"/>
  <c r="G254" i="57"/>
  <c r="F254" i="57"/>
  <c r="F253" i="57"/>
  <c r="G251" i="57"/>
  <c r="G250" i="57" s="1"/>
  <c r="G247" i="57"/>
  <c r="G246" i="57" s="1"/>
  <c r="F247" i="57"/>
  <c r="F246" i="57" s="1"/>
  <c r="F244" i="57"/>
  <c r="G231" i="57"/>
  <c r="G230" i="57" s="1"/>
  <c r="F231" i="57"/>
  <c r="F230" i="57" s="1"/>
  <c r="G227" i="57"/>
  <c r="G226" i="57" s="1"/>
  <c r="G225" i="57" s="1"/>
  <c r="F222" i="57"/>
  <c r="F218" i="57"/>
  <c r="F216" i="57"/>
  <c r="F214" i="57"/>
  <c r="G208" i="57"/>
  <c r="G207" i="57" s="1"/>
  <c r="G206" i="57" s="1"/>
  <c r="F208" i="57"/>
  <c r="F207" i="57" s="1"/>
  <c r="F206" i="57" s="1"/>
  <c r="G201" i="57"/>
  <c r="F201" i="57"/>
  <c r="G200" i="57"/>
  <c r="F200" i="57"/>
  <c r="G196" i="57"/>
  <c r="F196" i="57"/>
  <c r="G195" i="57"/>
  <c r="G194" i="57" s="1"/>
  <c r="F195" i="57"/>
  <c r="F194" i="57" s="1"/>
  <c r="G191" i="57"/>
  <c r="G190" i="57" s="1"/>
  <c r="F191" i="57"/>
  <c r="F190" i="57" s="1"/>
  <c r="F188" i="57"/>
  <c r="F187" i="57" s="1"/>
  <c r="G184" i="57"/>
  <c r="G183" i="57" s="1"/>
  <c r="F184" i="57"/>
  <c r="F183" i="57"/>
  <c r="G179" i="57"/>
  <c r="F179" i="57"/>
  <c r="G175" i="57"/>
  <c r="F175" i="57"/>
  <c r="F174" i="57" s="1"/>
  <c r="F173" i="57" s="1"/>
  <c r="F165" i="57"/>
  <c r="F164" i="57" s="1"/>
  <c r="F158" i="57"/>
  <c r="F157" i="57"/>
  <c r="F152" i="57"/>
  <c r="F151" i="57" s="1"/>
  <c r="G145" i="57"/>
  <c r="G144" i="57" s="1"/>
  <c r="G142" i="57" s="1"/>
  <c r="F137" i="57"/>
  <c r="F136" i="57" s="1"/>
  <c r="F133" i="57" s="1"/>
  <c r="G125" i="57"/>
  <c r="G124" i="57" s="1"/>
  <c r="G123" i="57" s="1"/>
  <c r="F125" i="57"/>
  <c r="F124" i="57" s="1"/>
  <c r="F118" i="57"/>
  <c r="F117" i="57" s="1"/>
  <c r="F113" i="57"/>
  <c r="F112" i="57" s="1"/>
  <c r="F111" i="57" s="1"/>
  <c r="F106" i="57"/>
  <c r="F105" i="57" s="1"/>
  <c r="F104" i="57" s="1"/>
  <c r="F98" i="57"/>
  <c r="F97" i="57"/>
  <c r="F87" i="57"/>
  <c r="F86" i="57" s="1"/>
  <c r="F78" i="57"/>
  <c r="F77" i="57" s="1"/>
  <c r="F71" i="57"/>
  <c r="F70" i="57" s="1"/>
  <c r="F65" i="57"/>
  <c r="F64" i="57" s="1"/>
  <c r="F59" i="57"/>
  <c r="F58" i="57" s="1"/>
  <c r="F57" i="57" s="1"/>
  <c r="F52" i="57"/>
  <c r="F51" i="57"/>
  <c r="F50" i="57" s="1"/>
  <c r="F44" i="57"/>
  <c r="F43" i="57" s="1"/>
  <c r="F42" i="57" s="1"/>
  <c r="G37" i="57"/>
  <c r="G36" i="57" s="1"/>
  <c r="G35" i="57" s="1"/>
  <c r="F32" i="57"/>
  <c r="F31" i="57" s="1"/>
  <c r="F30" i="57" s="1"/>
  <c r="F23" i="57"/>
  <c r="F21" i="57"/>
  <c r="G14" i="57"/>
  <c r="G13" i="57" s="1"/>
  <c r="G12" i="57" s="1"/>
  <c r="F14" i="57"/>
  <c r="F13" i="57" s="1"/>
  <c r="F12" i="57" s="1"/>
  <c r="G103" i="57" l="1"/>
  <c r="G445" i="57"/>
  <c r="F150" i="57"/>
  <c r="G253" i="57"/>
  <c r="F347" i="57"/>
  <c r="F229" i="57" s="1"/>
  <c r="F446" i="57"/>
  <c r="F460" i="57"/>
  <c r="F487" i="57"/>
  <c r="F481" i="57" s="1"/>
  <c r="F746" i="57"/>
  <c r="F581" i="57"/>
  <c r="G174" i="57"/>
  <c r="G173" i="57" s="1"/>
  <c r="G347" i="57"/>
  <c r="G229" i="57" s="1"/>
  <c r="F550" i="57"/>
  <c r="F549" i="57" s="1"/>
  <c r="F213" i="57"/>
  <c r="F212" i="57" s="1"/>
  <c r="F608" i="57"/>
  <c r="F607" i="57" s="1"/>
  <c r="F621" i="57"/>
  <c r="G734" i="57"/>
  <c r="G732" i="57" s="1"/>
  <c r="F11" i="57"/>
  <c r="G511" i="57"/>
  <c r="F511" i="57"/>
  <c r="G581" i="57"/>
  <c r="G663" i="57"/>
  <c r="G11" i="57"/>
  <c r="F76" i="57"/>
  <c r="F41" i="57" s="1"/>
  <c r="G417" i="57"/>
  <c r="F123" i="57"/>
  <c r="F103" i="57" s="1"/>
  <c r="F638" i="57"/>
  <c r="F663" i="57"/>
  <c r="F687" i="57"/>
  <c r="G172" i="57" l="1"/>
  <c r="F172" i="57"/>
  <c r="F600" i="57"/>
  <c r="G10" i="57"/>
  <c r="F445" i="57"/>
  <c r="F171" i="57"/>
  <c r="G171" i="57"/>
  <c r="F10" i="57"/>
  <c r="G30" i="63" l="1"/>
  <c r="F30" i="63"/>
  <c r="E30" i="63"/>
  <c r="D30" i="63"/>
  <c r="E144" i="62" l="1"/>
  <c r="E145" i="62" s="1"/>
  <c r="E40" i="62"/>
  <c r="I22" i="61"/>
  <c r="H22" i="61"/>
  <c r="G22" i="61"/>
  <c r="F22" i="61"/>
  <c r="D22" i="61"/>
  <c r="E21" i="61"/>
  <c r="E20" i="61"/>
  <c r="E19" i="61"/>
  <c r="E18" i="61"/>
  <c r="E17" i="61"/>
  <c r="E22" i="61" l="1"/>
</calcChain>
</file>

<file path=xl/sharedStrings.xml><?xml version="1.0" encoding="utf-8"?>
<sst xmlns="http://schemas.openxmlformats.org/spreadsheetml/2006/main" count="1659" uniqueCount="541">
  <si>
    <t xml:space="preserve">Prezydenta Miasta Włocławek </t>
  </si>
  <si>
    <t>w złotych</t>
  </si>
  <si>
    <t>Dz.</t>
  </si>
  <si>
    <t>Rozdz.</t>
  </si>
  <si>
    <t>§</t>
  </si>
  <si>
    <t>zwiększyć</t>
  </si>
  <si>
    <t>zmniejszyć</t>
  </si>
  <si>
    <t xml:space="preserve"> -</t>
  </si>
  <si>
    <t>Szkoły podstawowe</t>
  </si>
  <si>
    <t>Stołówki szkolne i przedszkolne</t>
  </si>
  <si>
    <t>Przedszkola</t>
  </si>
  <si>
    <t>Technika</t>
  </si>
  <si>
    <t>Komenda Miejska Państwowej Straży Pożarnej</t>
  </si>
  <si>
    <t>Branżowe szkoły I i II stopnia</t>
  </si>
  <si>
    <t>Internaty i bursy szkolne</t>
  </si>
  <si>
    <t>Szkoły podstawowe specjalne</t>
  </si>
  <si>
    <t>Szkoły zawodowe specjalne</t>
  </si>
  <si>
    <t>Szkolne schroniska młodzieżowe</t>
  </si>
  <si>
    <t>Wczesne wspomaganie rozwoju dziecka</t>
  </si>
  <si>
    <t>Działalność placówek opiekuńczo - wychowawczych</t>
  </si>
  <si>
    <t>Gospodarka gruntami i nieruchomościami</t>
  </si>
  <si>
    <t>Załącznik Nr 2</t>
  </si>
  <si>
    <t>Plan wydatków majątkowych na 2020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</si>
  <si>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</si>
  <si>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</si>
  <si>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</si>
  <si>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</si>
  <si>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</si>
  <si>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</si>
  <si>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</si>
  <si>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</si>
  <si>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</si>
  <si>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</si>
  <si>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</si>
  <si>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</si>
  <si>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</si>
  <si>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</si>
  <si>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</si>
  <si>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</si>
  <si>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</si>
  <si>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</si>
  <si>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</si>
  <si>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</si>
  <si>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</si>
  <si>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</si>
  <si>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</si>
  <si>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</si>
  <si>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</si>
  <si>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</si>
  <si>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</si>
  <si>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</si>
  <si>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</si>
  <si>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</si>
  <si>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</si>
  <si>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</si>
  <si>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</si>
  <si>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GOSPODARKA MIESZKANIOWA</t>
  </si>
  <si>
    <t>Wykup nieruchomości z różnym przeznaczeniem</t>
  </si>
  <si>
    <t>Urząd Miasta /Wydział Gospodarownia Mieniem Komunalnym/</t>
  </si>
  <si>
    <t>*  - łączne koszty finansowe obejmują wydatki majątkowe i wydatki bieżące</t>
  </si>
  <si>
    <t>Załącznik Nr 3</t>
  </si>
  <si>
    <t>Wydatki na programy i projekty realizowane ze środków pochodzących z funduszy strukturalnych i Funduszu Spójności</t>
  </si>
  <si>
    <t>Lp.</t>
  </si>
  <si>
    <t>Program/Projekt</t>
  </si>
  <si>
    <t>w tym:</t>
  </si>
  <si>
    <t>2020 rok</t>
  </si>
  <si>
    <t>Wydatki ogółem:</t>
  </si>
  <si>
    <t>wydatki bieżące</t>
  </si>
  <si>
    <t>wydatki majątkowe</t>
  </si>
  <si>
    <t>z tego: 2020 r.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</si>
  <si>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</si>
  <si>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</si>
  <si>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</si>
  <si>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</si>
  <si>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</si>
  <si>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</si>
  <si>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</si>
  <si>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Razem</t>
  </si>
  <si>
    <t>dotacje podmiotowe</t>
  </si>
  <si>
    <t>Ogółem:</t>
  </si>
  <si>
    <t>dla jednostek spoza sektora finansów publicznych na 2020 rok</t>
  </si>
  <si>
    <t>Dotacje do remontów w ramach rewitalizacji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</si>
  <si>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</si>
  <si>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</si>
  <si>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</si>
  <si>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</si>
  <si>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</si>
  <si>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</si>
  <si>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</si>
  <si>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</si>
  <si>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(przeciwdziałanie alkoholizmowi)</t>
  </si>
  <si>
    <t>Promocja i ochrona zdrowia (pozostała działalność)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</si>
  <si>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</si>
  <si>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</si>
  <si>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</si>
  <si>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"Aktywność to przyszłość"</t>
  </si>
  <si>
    <t>Realizacja projektu unijnego "Reintegracja społeczna mieszkańców Włocławka, w tym w obszarze rewitalizacji"</t>
  </si>
  <si>
    <t>Realizacja projektu unijnego "Integracja drogą do samodzielności"</t>
  </si>
  <si>
    <t>Solidarnościowy Fundusz Wsparcia Osób Niepełnosprawnych (świadczenie usług opieki wytchnieniowej)</t>
  </si>
  <si>
    <t xml:space="preserve">Pozostała działalność </t>
  </si>
  <si>
    <t xml:space="preserve">Wspieranie rodziny </t>
  </si>
  <si>
    <t>Utylizacja wyrobów zawierających azbest (dotacja na inwestycje)</t>
  </si>
  <si>
    <t>Wymiana źródeł ciepła zasilanych paliwami stałymi dla osób fizycznych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</si>
  <si>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</si>
  <si>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</si>
  <si>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</si>
  <si>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</si>
  <si>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Nazwa placówki/nazwa podmiotu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</si>
  <si>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</si>
  <si>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</si>
  <si>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</si>
  <si>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</si>
  <si>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</si>
  <si>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</si>
  <si>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</si>
  <si>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</si>
  <si>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Oddziały przedszkolne w szkołach podstawowych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</si>
  <si>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</si>
  <si>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</si>
  <si>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</si>
  <si>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</si>
  <si>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</si>
  <si>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</si>
  <si>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</si>
  <si>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</si>
  <si>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</si>
  <si>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</si>
  <si>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</si>
  <si>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</si>
  <si>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</si>
  <si>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</si>
  <si>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</si>
  <si>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</si>
  <si>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</si>
  <si>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</si>
  <si>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</si>
  <si>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</si>
  <si>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</si>
  <si>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</si>
  <si>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</si>
  <si>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</si>
  <si>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</si>
  <si>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</si>
  <si>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</si>
  <si>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</si>
  <si>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</si>
  <si>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</t>
  </si>
  <si>
    <t>Policealna Szkoła Futuro</t>
  </si>
  <si>
    <t>Szkoła Policealna Opieki Medycznej "Żak"</t>
  </si>
  <si>
    <t>Akademicka Szkoła Policealna przy Kujawskiej Szkole Wyższej we Włocławku</t>
  </si>
  <si>
    <t xml:space="preserve">Branżowa Szkoła 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</si>
  <si>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</si>
  <si>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</si>
  <si>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</si>
  <si>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Prywatne Liceum Ogólnokształcące "Abis" przy Wyższej Szkole Informatyki i Umiejętności w Łodzi Oddział Włocławek</t>
  </si>
  <si>
    <t>Liceum Ogólnokształcące dla Dorosłych Włocławskiego Stowarzyszenia Oświatowego "Cogito"</t>
  </si>
  <si>
    <t>Liceum Ogólnokształcące "Edicus" dla Dorosłych</t>
  </si>
  <si>
    <t>Liceum Ogólnokształcące dla Dorosłych Futuro</t>
  </si>
  <si>
    <t>Liceum Ogólnokształcące Szkoła Mistrzostwa Sportowego 3-letnie</t>
  </si>
  <si>
    <t>Liceum Ogólnokształcące Szkoła Mistrzostwa Sportowego 4-letnie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</si>
  <si>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</si>
  <si>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</si>
  <si>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</si>
  <si>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>Liceum Ogólnokształcące przy Państwowej Uczelni Zawodowej we Włocławku</t>
  </si>
  <si>
    <t>Liceum Ogólnokształcące "Spectrum" dla Dorosłych we Włocławku 3-letnie</t>
  </si>
  <si>
    <t>Liceum Ogólnokształcące "Spectrum" dla Dorosłych we Włocławku 4-letnie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</si>
  <si>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</si>
  <si>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</si>
  <si>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Prywatne Liceum Ogólnokształcące dla Dorosłych (CE "Zenit")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</si>
  <si>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</si>
  <si>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</si>
  <si>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</si>
  <si>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</si>
  <si>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</si>
  <si>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</si>
  <si>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</si>
  <si>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</si>
  <si>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</si>
  <si>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</si>
  <si>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</si>
  <si>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</si>
  <si>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</si>
  <si>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</si>
  <si>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</si>
  <si>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6</t>
  </si>
  <si>
    <t xml:space="preserve">Plan </t>
  </si>
  <si>
    <t xml:space="preserve"> dochodów i wydatków wydzielonych rachunków dochodów oświatowych jednostek budżetowych na 2020 rok</t>
  </si>
  <si>
    <t>(zbiorczo)</t>
  </si>
  <si>
    <t xml:space="preserve">Stan środków </t>
  </si>
  <si>
    <t>pieniężnych</t>
  </si>
  <si>
    <t>Wyszczególnienie</t>
  </si>
  <si>
    <t xml:space="preserve">na początek </t>
  </si>
  <si>
    <t>Dochody</t>
  </si>
  <si>
    <t>Wydatki</t>
  </si>
  <si>
    <t>na koniec roku</t>
  </si>
  <si>
    <t>roku</t>
  </si>
  <si>
    <t>1.</t>
  </si>
  <si>
    <t>2.</t>
  </si>
  <si>
    <t>3.</t>
  </si>
  <si>
    <t>4.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</si>
  <si>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</si>
  <si>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</si>
  <si>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</si>
  <si>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</si>
  <si>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</si>
  <si>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</si>
  <si>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</si>
  <si>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Młodzieżowe ośrodki wychowawcze</t>
  </si>
  <si>
    <t xml:space="preserve">Ogółem </t>
  </si>
  <si>
    <t xml:space="preserve">
</t>
  </si>
  <si>
    <t>w okresie</t>
  </si>
  <si>
    <t xml:space="preserve">Klasyfikacja </t>
  </si>
  <si>
    <t xml:space="preserve">realizacji </t>
  </si>
  <si>
    <t>Środki</t>
  </si>
  <si>
    <t xml:space="preserve">(dział, </t>
  </si>
  <si>
    <t>Projektu</t>
  </si>
  <si>
    <t>z budżetu</t>
  </si>
  <si>
    <t xml:space="preserve">z budżetu </t>
  </si>
  <si>
    <t xml:space="preserve">Wydatki </t>
  </si>
  <si>
    <t xml:space="preserve">Środki z </t>
  </si>
  <si>
    <t>rozdział)</t>
  </si>
  <si>
    <t xml:space="preserve">(całkowita </t>
  </si>
  <si>
    <t>krajowego</t>
  </si>
  <si>
    <t>UE</t>
  </si>
  <si>
    <t>razem (8+9)</t>
  </si>
  <si>
    <t>budżetu</t>
  </si>
  <si>
    <t>budżetu UE</t>
  </si>
  <si>
    <t xml:space="preserve">wartość </t>
  </si>
  <si>
    <t>krajowego *</t>
  </si>
  <si>
    <t>Projektu)</t>
  </si>
  <si>
    <t>(5 + 6)</t>
  </si>
  <si>
    <t>finansowe *</t>
  </si>
  <si>
    <t>BEZPIECZEŃSTWO PUBLICZNE I OCHRONA PRZECIWPOŻAROWA</t>
  </si>
  <si>
    <t>Komendy powiatowe Państwowej Straży Pożarnej</t>
  </si>
  <si>
    <t>wprowadza się nowe zadanie:</t>
  </si>
  <si>
    <t>§ 6050</t>
  </si>
  <si>
    <t>Budowa hali magazynowo - garażowej</t>
  </si>
  <si>
    <t>§ 6060</t>
  </si>
  <si>
    <t>Zakupy inwestycyjne na potrzeby Komendy Miejskiej Państwowej Straży Pożarnej</t>
  </si>
  <si>
    <t>OŚWIATA I WYCHOWANIE</t>
  </si>
  <si>
    <t>Zakupy inwestycyjne dla przedszkoli  (Przedszkole nr 9 - zakup zmywarki przemysłowej, Przedszkole nr 12 - zakup klimatyzatorów, Przedszkole nr 13 - zakup mebli ze stali nierdzewnej, zakup pieca konwekcyjnego z pochłaniaczem i podstawą,  Przedszkole nr 17 - zakup pieca konwekcyjnego,  Przedszkole Nr 19 - zakup pieca konwekcyjnego z wyposażeniem, zakup zmywarki, Przedszkole Nr 22 - zakup stołu chłodniczego wentylowanego, Przedszkole Nr 29 - zakup zmywarki, zakup patelni elektrycznej, Przedszkole Nr 32 - zakup pieca konwekcyjnego, Przedszkole Nr 35 - zakup kuchni z piekarnikiem, zakup zmywarki</t>
  </si>
  <si>
    <t xml:space="preserve"> - </t>
  </si>
  <si>
    <t>Przedszkola Publiczne</t>
  </si>
  <si>
    <t>do Zarządzenia NR 414/2020</t>
  </si>
  <si>
    <t>z dnia 30 listopada 2020 r.</t>
  </si>
  <si>
    <t>Prezydenta Miasta Włocławek</t>
  </si>
  <si>
    <t>2</t>
  </si>
  <si>
    <t>REGIONALNY PROGRAM OPERACYJNY WOJEWÓDZTWA KUJAWSKO - POMORSKIEGO</t>
  </si>
  <si>
    <t>2.30</t>
  </si>
  <si>
    <t>"Sport, nauka oraz sztuka - właśnie Ciebie szuka!"</t>
  </si>
  <si>
    <t>Razem wydatki /Szkoła Podstawowa Nr 2/,</t>
  </si>
  <si>
    <t>dz. 801</t>
  </si>
  <si>
    <t>rozdz. 80195</t>
  </si>
  <si>
    <t>2.31</t>
  </si>
  <si>
    <t>"Klub Młodzieżowy Śródmieście!"</t>
  </si>
  <si>
    <t>Razem wydatki /Szkoła Podstawowa Nr 3/,</t>
  </si>
  <si>
    <t>2.34</t>
  </si>
  <si>
    <t>"Zajęcia pozalekcyjne w Klubie Młodzieżowym"</t>
  </si>
  <si>
    <t>Razem wydatki /Szkoła Podstawowa Nr 14/,</t>
  </si>
  <si>
    <t>Dochody i wydatki związane z realizacją zadań z zakresu administracji rządowej wykonywanych na podstawie porozumień z organami administracji rządowej na 2020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</si>
  <si>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</si>
  <si>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</si>
  <si>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</si>
  <si>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</si>
  <si>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</si>
  <si>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</si>
  <si>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</si>
  <si>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Załącznik Nr 5</t>
  </si>
  <si>
    <t>Załącznik Nr 1</t>
  </si>
  <si>
    <t>Zmiany w budżecie miasta Włocławek na 2020 rok</t>
  </si>
  <si>
    <t>Plan</t>
  </si>
  <si>
    <t>T r e ś ć</t>
  </si>
  <si>
    <t>po zmianach</t>
  </si>
  <si>
    <t>DOCHODY OGÓŁEM:</t>
  </si>
  <si>
    <t>Dochody na zadania własne:</t>
  </si>
  <si>
    <t>Oświata i wychowanie</t>
  </si>
  <si>
    <t>Dokształcanie i doskonalenie nauczycieli</t>
  </si>
  <si>
    <t>Organ</t>
  </si>
  <si>
    <t>2020</t>
  </si>
  <si>
    <t xml:space="preserve">dotacje celowe otrzymane z budżetu państwa na </t>
  </si>
  <si>
    <t xml:space="preserve">zadania bieżące realizowane przez gminę na podstawie </t>
  </si>
  <si>
    <t>porozumień z organami administracji rządowej</t>
  </si>
  <si>
    <t>2120</t>
  </si>
  <si>
    <t xml:space="preserve">dotacje celowe otrzymane z budżetu państwa na zadania </t>
  </si>
  <si>
    <t>bieżące realizowane przez powiat na podstawie</t>
  </si>
  <si>
    <t>Pozostała działalność</t>
  </si>
  <si>
    <t>Miasta Włocławek)</t>
  </si>
  <si>
    <t>2057</t>
  </si>
  <si>
    <t>dotacje celowe w ramach programów finansowanych</t>
  </si>
  <si>
    <t>z udziałem środków europejskich oraz środków,</t>
  </si>
  <si>
    <t>o których mowa w art. 5 ust. 3 pkt 5 lit. a i b ustawy,</t>
  </si>
  <si>
    <t>lub płatności w ramach budżetu środków europejskich,</t>
  </si>
  <si>
    <t>realizowanych przez jednostki samorządu</t>
  </si>
  <si>
    <t>terytorialnego</t>
  </si>
  <si>
    <t>Pomoc społeczna</t>
  </si>
  <si>
    <t>Domy pomocy społecznej</t>
  </si>
  <si>
    <t>dotacje celowe otrzymane z budżetu państwa</t>
  </si>
  <si>
    <t>na realizację bieżących zadań własnych powiatu</t>
  </si>
  <si>
    <t>854</t>
  </si>
  <si>
    <t>Edukacyjna opieka wychowawcza</t>
  </si>
  <si>
    <t>85415</t>
  </si>
  <si>
    <t>Pomoc materialna dla uczniów o charakterze socjalnym</t>
  </si>
  <si>
    <t>2030</t>
  </si>
  <si>
    <t>na realizację własnych zadań bieżących gmin</t>
  </si>
  <si>
    <t>(związków gmin, związków powiatowo-gminnych)</t>
  </si>
  <si>
    <t>Dochody na zadania zlecone:</t>
  </si>
  <si>
    <t>Administracja publiczna</t>
  </si>
  <si>
    <t>Spis powszechny i inne</t>
  </si>
  <si>
    <t xml:space="preserve">Organ </t>
  </si>
  <si>
    <t>2010</t>
  </si>
  <si>
    <t>realizację zadań bieżących z zakresu administracji</t>
  </si>
  <si>
    <t>rządowej oraz innych zadań zleconych gminie (związkom</t>
  </si>
  <si>
    <t>Bezpieczeństwo publiczne i ochrona</t>
  </si>
  <si>
    <t>przeciwpożarowa</t>
  </si>
  <si>
    <t>75421</t>
  </si>
  <si>
    <t>Zarządzanie kryzysowe</t>
  </si>
  <si>
    <t>852</t>
  </si>
  <si>
    <t>Ośrodki wsparcia</t>
  </si>
  <si>
    <t>Ośrodki pomocy społecznej</t>
  </si>
  <si>
    <t>Usługi opiekuńcze i specjalistyczne usługi opiekuńcze</t>
  </si>
  <si>
    <t>855</t>
  </si>
  <si>
    <t>Rodzina</t>
  </si>
  <si>
    <t>Świadczenie wychowawcze</t>
  </si>
  <si>
    <t>bieżące z zakresu administracji rządowej zlecone gminom</t>
  </si>
  <si>
    <t xml:space="preserve">(związkom gmin, związkom powiatowo - gminnym), </t>
  </si>
  <si>
    <t xml:space="preserve">związane z realizacją świadczenia wychowawczego </t>
  </si>
  <si>
    <t>stanowiącego pomoc państwa w wychowywaniu dzieci</t>
  </si>
  <si>
    <t>Świadczenia rodzinne, świadczenie z funduszu</t>
  </si>
  <si>
    <t>alimentacyjnego oraz składki na ubezpieczenia</t>
  </si>
  <si>
    <t>emerytalne i rentowe z ubezpieczenia społecznego</t>
  </si>
  <si>
    <t xml:space="preserve">Składki na ubezpieczenie zdrowotne opłacane za osoby </t>
  </si>
  <si>
    <t>pobierające niektóre świadczenia rodzinne, zgodnie</t>
  </si>
  <si>
    <t>z przepisami ustawy o świadczeniach rodzinnych oraz za</t>
  </si>
  <si>
    <t>osoby pobierające zasiłki dla opiekunów, zgodnie</t>
  </si>
  <si>
    <t xml:space="preserve">z przepisami ustawy z 4 kwietnia 2014 r. o ustaleniu </t>
  </si>
  <si>
    <t>i wypłacie zasiłków dla opiekunów</t>
  </si>
  <si>
    <t>Dochody na zadania rządowe:</t>
  </si>
  <si>
    <t>Gospodarka mieszkaniowa</t>
  </si>
  <si>
    <t>na zadania bieżące z zakresu administracji</t>
  </si>
  <si>
    <t>rządowej oraz inne zadania zlecone ustawami</t>
  </si>
  <si>
    <t>realizowane przez powiat</t>
  </si>
  <si>
    <t>710</t>
  </si>
  <si>
    <t>Działalność usługowa</t>
  </si>
  <si>
    <t>Zadania z zakresu geodezji i kartografii</t>
  </si>
  <si>
    <t>bieżące z zakresu administracji rządowej oraz inne</t>
  </si>
  <si>
    <t>zadania zlecone ustawami realizowane przez powiat</t>
  </si>
  <si>
    <t>Nadzór budowlany</t>
  </si>
  <si>
    <t xml:space="preserve">Bezpieczeństwo publiczne i ochrona </t>
  </si>
  <si>
    <t>dotacje celowe otrzymane z budżetu państwa na</t>
  </si>
  <si>
    <t xml:space="preserve">inwestycje i zakupy inwestycyjne z zakresu administracji </t>
  </si>
  <si>
    <t xml:space="preserve">rządowej oraz inne zadania zlecone ustawami realizowane </t>
  </si>
  <si>
    <t>przez powiat</t>
  </si>
  <si>
    <t>Ochrona zdrowia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</si>
  <si>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</si>
  <si>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</si>
  <si>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</si>
  <si>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>Zadania w zakresie przeciwdziałania przemocy</t>
  </si>
  <si>
    <t>w rodzinie</t>
  </si>
  <si>
    <t>Wspieranie rodziny</t>
  </si>
  <si>
    <t>Rodziny zastępcze</t>
  </si>
  <si>
    <t>bieżące z zakresu administracji rządowej zlecone powiatom,</t>
  </si>
  <si>
    <t xml:space="preserve">związane z realizacją dodatku wychowawczego oraz dodatku </t>
  </si>
  <si>
    <t xml:space="preserve">do zryczałtowanej kwoty stanowiących pomoc państwa </t>
  </si>
  <si>
    <t>w wychowywaniu dzieci</t>
  </si>
  <si>
    <t xml:space="preserve">związane z realizacją dodatku wychowawczego oraz </t>
  </si>
  <si>
    <t>dodatku do zryczałtowanej kwoty stanowiących pomoc</t>
  </si>
  <si>
    <t>państwa w wychowaniu dzieci</t>
  </si>
  <si>
    <t>WYDATKI OGÓŁEM:</t>
  </si>
  <si>
    <t>Wydatki na zadania własne:</t>
  </si>
  <si>
    <t>Transport i łączność</t>
  </si>
  <si>
    <t>Lokalny transport zbiorowy</t>
  </si>
  <si>
    <t>Wydział Dróg, Transportu Zbiorowego i Energii</t>
  </si>
  <si>
    <t>wynagrodzenia bezosobowe</t>
  </si>
  <si>
    <t>zakup usług obejmujących wykonanie ekspertyz, analiz</t>
  </si>
  <si>
    <t xml:space="preserve">i opinii </t>
  </si>
  <si>
    <t>Miejski Zarząd Infrastruktury Drogowej i Transportu</t>
  </si>
  <si>
    <t>4210</t>
  </si>
  <si>
    <t>zakup materiałów i wyposażenia</t>
  </si>
  <si>
    <t>zakup energii</t>
  </si>
  <si>
    <t>zakup usług pozostałych</t>
  </si>
  <si>
    <t>Drogi publiczne w miastach na prawach powiatu</t>
  </si>
  <si>
    <t>zakup usług remontowych</t>
  </si>
  <si>
    <t>Drogi publiczne gminne</t>
  </si>
  <si>
    <t>Drogi wewnętrzne</t>
  </si>
  <si>
    <t>70005</t>
  </si>
  <si>
    <t>Wydział Gospodarowania Mieniem Komunalnym</t>
  </si>
  <si>
    <t xml:space="preserve">wydatki na zakupy inwestycyjne jednostek </t>
  </si>
  <si>
    <t>budżetowych</t>
  </si>
  <si>
    <t xml:space="preserve">kary i odszkodowania wypłacane na rzecz osób </t>
  </si>
  <si>
    <t>fizycznych</t>
  </si>
  <si>
    <t>prawnych i innych jednostek organizacyjnych</t>
  </si>
  <si>
    <t>75023</t>
  </si>
  <si>
    <t>Urzędy gmin (miast i miast na prawach powiatu)</t>
  </si>
  <si>
    <t>Wydział Organizacyjno-Prawny i Kadr</t>
  </si>
  <si>
    <t>wydatki osobowe niezaliczone do wynagrodzeń</t>
  </si>
  <si>
    <t>Wydział Gospodarki Komunalnej</t>
  </si>
  <si>
    <t xml:space="preserve">zakup usług pozostałych </t>
  </si>
  <si>
    <t>Miejski Zakład Zieleni i Usług Komunalnych</t>
  </si>
  <si>
    <t xml:space="preserve">składki na ubezpieczenia społeczne </t>
  </si>
  <si>
    <t xml:space="preserve">składki na Fundusz Pracy oraz Fundusz Solidarnościowy </t>
  </si>
  <si>
    <t>Ośrodek Sportu i Rekreacji</t>
  </si>
  <si>
    <t>Różne rozliczenia</t>
  </si>
  <si>
    <t>Rezerwy ogólne i celowe</t>
  </si>
  <si>
    <t>4810</t>
  </si>
  <si>
    <t xml:space="preserve">rezerwy </t>
  </si>
  <si>
    <t xml:space="preserve"> - rezerwa celowa</t>
  </si>
  <si>
    <t>Jednostki oświatowe zbiorczo</t>
  </si>
  <si>
    <t>zakup usług zdrowotnych</t>
  </si>
  <si>
    <t>opłaty z tytułu zakupu usług telekomunikacyjnych</t>
  </si>
  <si>
    <t>podróże służbowe krajowe</t>
  </si>
  <si>
    <t>odpisy na zakładowy fundusz świadczeń socjalnych</t>
  </si>
  <si>
    <t>szkolenia pracowników  niebędących członkami</t>
  </si>
  <si>
    <t xml:space="preserve">korpusu służby cywilnej </t>
  </si>
  <si>
    <t>Wydział Inwestycji</t>
  </si>
  <si>
    <t>Przedszkola specjalne</t>
  </si>
  <si>
    <t xml:space="preserve">Dowożenie uczniów do szkół </t>
  </si>
  <si>
    <t>zakup środków dydaktycznych i książek</t>
  </si>
  <si>
    <t xml:space="preserve">różne opłaty i składki </t>
  </si>
  <si>
    <t xml:space="preserve">Licea ogólnokształcące </t>
  </si>
  <si>
    <t>Licea ogólnokształcące specjalne</t>
  </si>
  <si>
    <t>Szkoły artystyczne</t>
  </si>
  <si>
    <t xml:space="preserve">Placówki kształcenia ustawicznego i centra </t>
  </si>
  <si>
    <t xml:space="preserve"> kształcenia zawodowego</t>
  </si>
  <si>
    <t>wpłaty na Państwowy Fundusz Rehabilitacji</t>
  </si>
  <si>
    <t>Osób Niepełnosprawnych</t>
  </si>
  <si>
    <t>wynagrodzenia osobowe pracowników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</si>
  <si>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</si>
  <si>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</si>
  <si>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</si>
  <si>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</si>
  <si>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</si>
  <si>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</si>
  <si>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</si>
  <si>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</si>
  <si>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</si>
  <si>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</si>
  <si>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</si>
  <si>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</si>
  <si>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</si>
  <si>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 xml:space="preserve">Zespół Szkolno - Przedszkolny Nr 1 - projekt: Erasmus+ </t>
  </si>
  <si>
    <t>Akcja KA1 pn. "W drodze do sukcesu - wspólnie</t>
  </si>
  <si>
    <t>pokonujemy bariery"</t>
  </si>
  <si>
    <t>Jednostki oświatowe zbiorczo (projekty z grantów Lokalnej</t>
  </si>
  <si>
    <t>Grupy Działania Miasta Włocławek)</t>
  </si>
  <si>
    <t>składki na ubezpieczenia społeczne</t>
  </si>
  <si>
    <t>4217</t>
  </si>
  <si>
    <t>Wydział Edukacji - projekt pn. "Włocławek zawodowo II"</t>
  </si>
  <si>
    <t>stypendia dla uczniów</t>
  </si>
  <si>
    <t>zawodowo II"</t>
  </si>
  <si>
    <t>Wydział Edukacji - projekt pn."Włocławska Akademia</t>
  </si>
  <si>
    <t>Kariery Zawodowej w Zespole Szkół Elektrycznych"</t>
  </si>
  <si>
    <t>podnoszą swoje kompetencje"</t>
  </si>
  <si>
    <t>Włocławka podnoszą swoje kompetencje"</t>
  </si>
  <si>
    <t>dodatkowe wynagrodzenie roczne</t>
  </si>
  <si>
    <t>Wydział Edukacji - projekt pn. "Bez słów - wspieramy</t>
  </si>
  <si>
    <t>komunikację osób niemówiących w OSI Włocławek"</t>
  </si>
  <si>
    <t>Wydział Edukacji - projekt pn. "Czym skorupka za młodu -</t>
  </si>
  <si>
    <t>raz jeszcze!"</t>
  </si>
  <si>
    <t>skorupka za młodu - raz jeszcze!"</t>
  </si>
  <si>
    <t>851</t>
  </si>
  <si>
    <t>Wydział Polityki Społecznej i Zdrowia Publicznego</t>
  </si>
  <si>
    <t>Przeciwdziałanie alkoholizmowi</t>
  </si>
  <si>
    <t>Miejski Ośrodek Pomocy Rodzinie</t>
  </si>
  <si>
    <t>zakup środków żywności</t>
  </si>
  <si>
    <t>Dom Pomocy Społecznej ul. Nowomiejska 19</t>
  </si>
  <si>
    <t>Dom Pomocy Społecznej ul. Dobrzyńska 102</t>
  </si>
  <si>
    <t xml:space="preserve">Miejski Ośrodek Pomocy Rodzinie - Projekt pn. </t>
  </si>
  <si>
    <t>"Aktywni mimo wszystko!"</t>
  </si>
  <si>
    <t xml:space="preserve">Młodzieżowy Ośrodek Wychowawczy - Projekt pn. </t>
  </si>
  <si>
    <t>"Wykluczenie nie ma MOWy"</t>
  </si>
  <si>
    <t>Pozostałe zadania w zakresie polityki społecznej</t>
  </si>
  <si>
    <t xml:space="preserve">Fundusz Solidarnościowy </t>
  </si>
  <si>
    <t>Miejska Jadłodajnia "U Świętego Antoniego"</t>
  </si>
  <si>
    <t>opłaty na rzecz budżetu państwa</t>
  </si>
  <si>
    <t>podatek od towarów i usług (VAT)</t>
  </si>
  <si>
    <t>Włocławskie Centrum Organizacji Pozarządowych</t>
  </si>
  <si>
    <t xml:space="preserve">i Wolontariatu </t>
  </si>
  <si>
    <t>szkolenia pracowników niebędących członkami</t>
  </si>
  <si>
    <t>i Wolontariatu - projekt pn. "Od wolontariatu do etatu"</t>
  </si>
  <si>
    <t>Świetlice szkolne</t>
  </si>
  <si>
    <t>Poradnie psychologiczno - pedagogiczne, w tym</t>
  </si>
  <si>
    <t>poradnie specjalistyczne</t>
  </si>
  <si>
    <t>Wydział Edukacji</t>
  </si>
  <si>
    <t>dotacja podmiotowa z budżetu dla publicznej</t>
  </si>
  <si>
    <t>jednostki systemu oświaty prowadzonej przez</t>
  </si>
  <si>
    <t>osobę prawną inną niż jednostka samorządu</t>
  </si>
  <si>
    <t>terytorialnego lub przez osobę fizyczną</t>
  </si>
  <si>
    <t xml:space="preserve">Wydział Edukacji </t>
  </si>
  <si>
    <t>Działalność placówek opiewkuńczo - wychowawczych</t>
  </si>
  <si>
    <t xml:space="preserve">Centrum Opieki nad Dzieckiem </t>
  </si>
  <si>
    <t>Placówka Opiekuńczo - Wychowawcza Nr 1 "Maluch"</t>
  </si>
  <si>
    <t>świadczenia społeczne</t>
  </si>
  <si>
    <t>Placówka Opiekuńczo - Wychowawcza Nr 2 "Calineczka"</t>
  </si>
  <si>
    <t>opłaty na rzecz budżetów jednostek samorządu</t>
  </si>
  <si>
    <t>Gospodarka komunalna i ochrona środowiska</t>
  </si>
  <si>
    <t>Schroniska dla zwierząt</t>
  </si>
  <si>
    <t>Schronisko dla Zwierząt</t>
  </si>
  <si>
    <t>Miejski Zakład Zieleni i Usług Komunalnych - obsługa</t>
  </si>
  <si>
    <t xml:space="preserve">Strefy Rozwoju Gospodarczego /Park Przemysłowo - </t>
  </si>
  <si>
    <t>Technologiczny/</t>
  </si>
  <si>
    <t>Kultura fizyczna</t>
  </si>
  <si>
    <t>Instytucje kultury fizycznej</t>
  </si>
  <si>
    <t>Wydatki na zadania zlecone:</t>
  </si>
  <si>
    <t>Wydział Organizacyjno - Prawny i Kadr</t>
  </si>
  <si>
    <t>Wydział Zarządzania Kryzysowego i Bezpieczeństwa</t>
  </si>
  <si>
    <t>Administracja Zasobów Komunalnych</t>
  </si>
  <si>
    <t>Środowiskowy Dom Samopomocy</t>
  </si>
  <si>
    <t>2820</t>
  </si>
  <si>
    <t>dotacja celowa z budżetu na finansowanie lub</t>
  </si>
  <si>
    <t>dofinansowanie zadań zleconych do realizacji</t>
  </si>
  <si>
    <t>stowarzyszeniom</t>
  </si>
  <si>
    <t xml:space="preserve">składki na ubezpieczenie zdrowotne </t>
  </si>
  <si>
    <t>Wydatki na zadania rządowe:</t>
  </si>
  <si>
    <t>Biuro Informatyzacji</t>
  </si>
  <si>
    <t xml:space="preserve">Powiatowy Inspektorat Nadzoru Budowlanego Miasta </t>
  </si>
  <si>
    <t>Włocławka</t>
  </si>
  <si>
    <t xml:space="preserve">wynagrodzenia osobowe członków korpusu </t>
  </si>
  <si>
    <t>służby cywilnej</t>
  </si>
  <si>
    <t>Komendy powiatowe Państwowej Straży</t>
  </si>
  <si>
    <r>
      <t xml:space="preserve">Pożarnej </t>
    </r>
    <r>
      <rPr>
        <i/>
        <sz val="9"/>
        <rFont val="Arial CE"/>
        <charset val="238"/>
      </rPr>
      <t/>
    </r>
  </si>
  <si>
    <t xml:space="preserve">wydatki osobowe niezaliczone do uposażeń </t>
  </si>
  <si>
    <t>wypłacane żołnierzom i funkcjonariuszom</t>
  </si>
  <si>
    <t>uposażenia żołnierzy zawodowych oraz funkcjonariuszy</t>
  </si>
  <si>
    <t>inne należności żołnierzy zawodowych oraz</t>
  </si>
  <si>
    <t>funkcjonariuszy zaliczane do wynagrodzeń</t>
  </si>
  <si>
    <t>dodatkowe uposażenie roczne dla żołnierzy zawodowych</t>
  </si>
  <si>
    <t>oraz nagrody roczne dla funkcjonariuszy</t>
  </si>
  <si>
    <t xml:space="preserve">równoważniki pieniężne i ekwiwalenty dla żołnierzy </t>
  </si>
  <si>
    <t xml:space="preserve"> i funkcjonariuszy oraz pozostałe należności</t>
  </si>
  <si>
    <t>podatek od nieruchomości</t>
  </si>
  <si>
    <t>wydatki inwestycyjne jednostek budżetowych</t>
  </si>
  <si>
    <t>Wymiar sprawiedliwości</t>
  </si>
  <si>
    <t>Nieodpłatna pomoc prawna</t>
  </si>
  <si>
    <t>Miejski Ośrodek Pomocy Rodzinie - Specjalistyczny</t>
  </si>
  <si>
    <t>Ośrodek Wsparcia</t>
  </si>
  <si>
    <t>Jednostki oświatowe zbiorczo - projekt pn. "Włocławek</t>
  </si>
  <si>
    <t>Wydział Edukacji - projekt pn. "Licealiści Włocławka</t>
  </si>
  <si>
    <t xml:space="preserve">Jednostki oświatowe zbiorczo - projekt pn. "Licealiści </t>
  </si>
  <si>
    <t>Jednostki oświatowe zbiorczo - projekt pn. "Czym</t>
  </si>
  <si>
    <r>
      <t xml:space="preserve">Organ </t>
    </r>
    <r>
      <rPr>
        <sz val="8"/>
        <rFont val="Arial CE"/>
        <charset val="238"/>
      </rPr>
      <t>(projekty z grantów Lokalnej Grupy Działania</t>
    </r>
  </si>
  <si>
    <r>
      <t>gmin, związkom powiatowo-gminnym) ustawami</t>
    </r>
    <r>
      <rPr>
        <sz val="9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</si>
</sst>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charset val="238"/>
    </font>
    <font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i/>
      <sz val="8"/>
      <name val="Arial CE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sz val="8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 CE"/>
      <charset val="238"/>
    </font>
    <font>
      <sz val="11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b/>
      <u/>
      <sz val="8"/>
      <name val="Arial CE"/>
      <charset val="238"/>
    </font>
    <font>
      <sz val="6"/>
      <name val="Arial CE"/>
      <charset val="238"/>
    </font>
    <font>
      <sz val="5"/>
      <name val="Arial CE"/>
      <charset val="238"/>
    </font>
    <font>
      <u/>
      <sz val="7"/>
      <name val="Arial CE"/>
      <charset val="238"/>
    </font>
    <font>
      <u/>
      <sz val="6"/>
      <name val="Arial CE"/>
      <charset val="238"/>
    </font>
    <font>
      <sz val="9"/>
      <name val="Arial CE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4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6" fillId="0" borderId="13" xfId="0" applyFont="1" applyBorder="1"/>
    <xf numFmtId="0" fontId="6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3" fontId="2" fillId="3" borderId="7" xfId="0" applyNumberFormat="1" applyFont="1" applyFill="1" applyBorder="1" applyAlignment="1">
      <alignment vertical="center" wrapText="1"/>
    </xf>
    <xf numFmtId="0" fontId="17" fillId="0" borderId="0" xfId="1" applyFont="1"/>
    <xf numFmtId="0" fontId="21" fillId="0" borderId="19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9" xfId="1" applyFont="1" applyBorder="1" applyAlignment="1">
      <alignment vertical="center"/>
    </xf>
    <xf numFmtId="3" fontId="19" fillId="0" borderId="19" xfId="1" applyNumberFormat="1" applyFont="1" applyBorder="1" applyAlignment="1">
      <alignment vertical="center"/>
    </xf>
    <xf numFmtId="3" fontId="19" fillId="0" borderId="18" xfId="1" applyNumberFormat="1" applyFont="1" applyBorder="1" applyAlignment="1">
      <alignment vertical="center"/>
    </xf>
    <xf numFmtId="4" fontId="19" fillId="0" borderId="0" xfId="1" applyNumberFormat="1" applyFont="1"/>
    <xf numFmtId="0" fontId="19" fillId="0" borderId="0" xfId="1" applyFont="1"/>
    <xf numFmtId="0" fontId="18" fillId="0" borderId="4" xfId="1" applyFont="1" applyBorder="1" applyAlignment="1">
      <alignment horizontal="center" vertical="center"/>
    </xf>
    <xf numFmtId="3" fontId="19" fillId="0" borderId="0" xfId="1" applyNumberFormat="1" applyFont="1"/>
    <xf numFmtId="49" fontId="19" fillId="0" borderId="1" xfId="1" applyNumberFormat="1" applyFont="1" applyBorder="1" applyAlignment="1">
      <alignment horizontal="center" vertical="center"/>
    </xf>
    <xf numFmtId="49" fontId="17" fillId="0" borderId="20" xfId="1" applyNumberFormat="1" applyFont="1" applyBorder="1" applyAlignment="1">
      <alignment horizontal="center" vertical="center"/>
    </xf>
    <xf numFmtId="0" fontId="17" fillId="3" borderId="26" xfId="1" applyFont="1" applyFill="1" applyBorder="1" applyAlignment="1">
      <alignment vertical="top" wrapText="1"/>
    </xf>
    <xf numFmtId="0" fontId="17" fillId="0" borderId="0" xfId="1" applyFont="1" applyAlignment="1">
      <alignment horizontal="center"/>
    </xf>
    <xf numFmtId="3" fontId="17" fillId="0" borderId="0" xfId="1" applyNumberFormat="1" applyFont="1"/>
    <xf numFmtId="0" fontId="17" fillId="3" borderId="22" xfId="1" applyFont="1" applyFill="1" applyBorder="1"/>
    <xf numFmtId="0" fontId="22" fillId="0" borderId="0" xfId="1" applyFont="1"/>
    <xf numFmtId="0" fontId="17" fillId="0" borderId="0" xfId="1" applyFont="1" applyAlignment="1">
      <alignment horizontal="center" vertical="center"/>
    </xf>
    <xf numFmtId="4" fontId="17" fillId="0" borderId="0" xfId="1" applyNumberFormat="1" applyFont="1"/>
    <xf numFmtId="0" fontId="17" fillId="0" borderId="0" xfId="0" applyFont="1"/>
    <xf numFmtId="0" fontId="4" fillId="0" borderId="0" xfId="0" applyFont="1" applyAlignment="1">
      <alignment horizontal="centerContinuous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0" xfId="0" applyFont="1"/>
    <xf numFmtId="0" fontId="14" fillId="0" borderId="19" xfId="0" applyFont="1" applyBorder="1" applyAlignment="1">
      <alignment vertical="top"/>
    </xf>
    <xf numFmtId="3" fontId="14" fillId="0" borderId="19" xfId="0" applyNumberFormat="1" applyFont="1" applyBorder="1" applyAlignment="1">
      <alignment vertical="center"/>
    </xf>
    <xf numFmtId="0" fontId="14" fillId="0" borderId="1" xfId="0" applyFont="1" applyBorder="1" applyAlignment="1">
      <alignment vertical="top"/>
    </xf>
    <xf numFmtId="0" fontId="14" fillId="0" borderId="19" xfId="0" applyFont="1" applyBorder="1"/>
    <xf numFmtId="3" fontId="14" fillId="0" borderId="19" xfId="0" applyNumberFormat="1" applyFont="1" applyBorder="1"/>
    <xf numFmtId="0" fontId="14" fillId="0" borderId="5" xfId="0" applyFont="1" applyBorder="1"/>
    <xf numFmtId="0" fontId="14" fillId="0" borderId="8" xfId="0" applyFont="1" applyBorder="1"/>
    <xf numFmtId="0" fontId="14" fillId="0" borderId="13" xfId="0" applyFont="1" applyBorder="1"/>
    <xf numFmtId="0" fontId="14" fillId="0" borderId="18" xfId="0" applyFont="1" applyBorder="1"/>
    <xf numFmtId="0" fontId="14" fillId="0" borderId="17" xfId="0" applyFont="1" applyBorder="1"/>
    <xf numFmtId="0" fontId="25" fillId="0" borderId="0" xfId="0" applyFont="1"/>
    <xf numFmtId="0" fontId="14" fillId="0" borderId="15" xfId="0" applyFont="1" applyBorder="1"/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3" fillId="0" borderId="19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Continuous" vertical="center"/>
    </xf>
    <xf numFmtId="0" fontId="24" fillId="0" borderId="15" xfId="0" applyFont="1" applyBorder="1" applyAlignment="1">
      <alignment horizontal="centerContinuous" vertical="center"/>
    </xf>
    <xf numFmtId="0" fontId="14" fillId="0" borderId="19" xfId="0" applyFont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14" fillId="0" borderId="15" xfId="0" applyFont="1" applyBorder="1" applyAlignment="1">
      <alignment vertical="top" wrapText="1"/>
    </xf>
    <xf numFmtId="0" fontId="9" fillId="0" borderId="19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3" fontId="14" fillId="0" borderId="12" xfId="0" applyNumberFormat="1" applyFont="1" applyBorder="1"/>
    <xf numFmtId="0" fontId="14" fillId="0" borderId="4" xfId="0" applyFont="1" applyBorder="1" applyAlignment="1">
      <alignment vertical="top"/>
    </xf>
    <xf numFmtId="0" fontId="14" fillId="0" borderId="28" xfId="0" applyFont="1" applyBorder="1" applyAlignment="1">
      <alignment vertical="center" wrapText="1"/>
    </xf>
    <xf numFmtId="3" fontId="14" fillId="0" borderId="29" xfId="0" applyNumberFormat="1" applyFont="1" applyBorder="1"/>
    <xf numFmtId="0" fontId="14" fillId="0" borderId="7" xfId="0" applyFont="1" applyBorder="1" applyAlignment="1">
      <alignment vertical="top"/>
    </xf>
    <xf numFmtId="0" fontId="14" fillId="0" borderId="8" xfId="0" applyFont="1" applyBorder="1" applyAlignment="1">
      <alignment vertical="center" wrapText="1"/>
    </xf>
    <xf numFmtId="3" fontId="14" fillId="0" borderId="7" xfId="0" applyNumberFormat="1" applyFont="1" applyBorder="1"/>
    <xf numFmtId="0" fontId="14" fillId="0" borderId="20" xfId="0" applyFont="1" applyBorder="1"/>
    <xf numFmtId="0" fontId="14" fillId="0" borderId="15" xfId="0" applyFont="1" applyBorder="1" applyAlignment="1">
      <alignment wrapText="1"/>
    </xf>
    <xf numFmtId="3" fontId="14" fillId="0" borderId="20" xfId="0" applyNumberFormat="1" applyFont="1" applyBorder="1"/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9" xfId="0" applyFont="1" applyBorder="1" applyAlignment="1">
      <alignment vertical="top"/>
    </xf>
    <xf numFmtId="0" fontId="14" fillId="0" borderId="8" xfId="0" applyFont="1" applyBorder="1" applyAlignment="1">
      <alignment wrapText="1"/>
    </xf>
    <xf numFmtId="0" fontId="14" fillId="0" borderId="15" xfId="0" applyFont="1" applyBorder="1" applyAlignment="1">
      <alignment vertical="center" wrapText="1"/>
    </xf>
    <xf numFmtId="0" fontId="14" fillId="0" borderId="2" xfId="0" applyFont="1" applyBorder="1"/>
    <xf numFmtId="0" fontId="14" fillId="0" borderId="16" xfId="0" applyFont="1" applyBorder="1"/>
    <xf numFmtId="0" fontId="14" fillId="0" borderId="3" xfId="0" applyFont="1" applyBorder="1"/>
    <xf numFmtId="0" fontId="6" fillId="0" borderId="14" xfId="0" applyFont="1" applyBorder="1" applyAlignment="1">
      <alignment vertical="center" wrapText="1"/>
    </xf>
    <xf numFmtId="0" fontId="14" fillId="0" borderId="0" xfId="0" applyFont="1"/>
    <xf numFmtId="0" fontId="14" fillId="0" borderId="6" xfId="0" applyFont="1" applyBorder="1"/>
    <xf numFmtId="0" fontId="6" fillId="0" borderId="10" xfId="0" applyFont="1" applyBorder="1" applyAlignment="1">
      <alignment horizontal="left" wrapText="1"/>
    </xf>
    <xf numFmtId="3" fontId="14" fillId="0" borderId="11" xfId="0" applyNumberFormat="1" applyFont="1" applyBorder="1"/>
    <xf numFmtId="0" fontId="6" fillId="0" borderId="28" xfId="0" applyFont="1" applyBorder="1" applyAlignment="1">
      <alignment horizontal="left" wrapText="1"/>
    </xf>
    <xf numFmtId="0" fontId="6" fillId="0" borderId="10" xfId="0" applyFont="1" applyBorder="1" applyAlignment="1">
      <alignment horizontal="left" vertical="center" wrapText="1"/>
    </xf>
    <xf numFmtId="0" fontId="6" fillId="0" borderId="28" xfId="0" applyFont="1" applyBorder="1"/>
    <xf numFmtId="0" fontId="14" fillId="0" borderId="9" xfId="0" applyFont="1" applyBorder="1"/>
    <xf numFmtId="0" fontId="6" fillId="0" borderId="8" xfId="0" applyFont="1" applyBorder="1" applyAlignment="1">
      <alignment horizontal="left" wrapText="1"/>
    </xf>
    <xf numFmtId="0" fontId="6" fillId="0" borderId="14" xfId="0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3" fontId="14" fillId="0" borderId="26" xfId="0" applyNumberFormat="1" applyFont="1" applyBorder="1"/>
    <xf numFmtId="0" fontId="6" fillId="0" borderId="15" xfId="0" applyFont="1" applyBorder="1" applyAlignment="1">
      <alignment horizontal="left" vertical="center" wrapText="1"/>
    </xf>
    <xf numFmtId="0" fontId="6" fillId="0" borderId="14" xfId="0" applyFont="1" applyBorder="1"/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/>
    <xf numFmtId="0" fontId="6" fillId="0" borderId="14" xfId="0" applyFont="1" applyBorder="1" applyAlignment="1">
      <alignment horizontal="left" wrapText="1"/>
    </xf>
    <xf numFmtId="0" fontId="6" fillId="0" borderId="10" xfId="0" applyFont="1" applyBorder="1" applyAlignment="1">
      <alignment vertical="center" wrapText="1"/>
    </xf>
    <xf numFmtId="0" fontId="14" fillId="0" borderId="7" xfId="0" applyFont="1" applyBorder="1"/>
    <xf numFmtId="0" fontId="6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left" vertical="top" wrapText="1"/>
    </xf>
    <xf numFmtId="0" fontId="6" fillId="0" borderId="31" xfId="0" applyFont="1" applyBorder="1" applyAlignment="1">
      <alignment vertical="top" wrapText="1"/>
    </xf>
    <xf numFmtId="3" fontId="0" fillId="0" borderId="0" xfId="0" applyNumberFormat="1"/>
    <xf numFmtId="0" fontId="4" fillId="0" borderId="0" xfId="0" applyFont="1" applyAlignment="1">
      <alignment horizontal="centerContinuous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25" fillId="0" borderId="4" xfId="0" applyFont="1" applyBorder="1" applyAlignment="1">
      <alignment horizontal="right" vertical="center"/>
    </xf>
    <xf numFmtId="0" fontId="25" fillId="0" borderId="1" xfId="0" applyFont="1" applyBorder="1" applyAlignment="1">
      <alignment horizontal="left" vertical="center" indent="2"/>
    </xf>
    <xf numFmtId="0" fontId="25" fillId="0" borderId="4" xfId="0" applyFont="1" applyBorder="1" applyAlignment="1">
      <alignment horizontal="left" vertical="center" indent="2"/>
    </xf>
    <xf numFmtId="0" fontId="25" fillId="0" borderId="4" xfId="0" applyFont="1" applyBorder="1" applyAlignment="1">
      <alignment horizontal="right" vertical="top"/>
    </xf>
    <xf numFmtId="0" fontId="25" fillId="0" borderId="4" xfId="0" applyFont="1" applyBorder="1" applyAlignment="1">
      <alignment horizontal="left" vertical="top" wrapText="1" indent="2"/>
    </xf>
    <xf numFmtId="0" fontId="25" fillId="0" borderId="7" xfId="0" applyFont="1" applyBorder="1" applyAlignment="1">
      <alignment horizontal="right" vertical="top"/>
    </xf>
    <xf numFmtId="0" fontId="18" fillId="0" borderId="19" xfId="0" applyFont="1" applyBorder="1" applyAlignment="1">
      <alignment horizontal="center"/>
    </xf>
    <xf numFmtId="0" fontId="25" fillId="0" borderId="19" xfId="0" applyFont="1" applyBorder="1" applyAlignment="1">
      <alignment horizontal="left" vertical="center" indent="2"/>
    </xf>
    <xf numFmtId="0" fontId="25" fillId="0" borderId="4" xfId="0" applyFont="1" applyBorder="1" applyAlignment="1">
      <alignment horizontal="left" vertical="center" wrapText="1" indent="2"/>
    </xf>
    <xf numFmtId="0" fontId="25" fillId="0" borderId="7" xfId="0" applyFont="1" applyBorder="1" applyAlignment="1">
      <alignment horizontal="right" vertical="center"/>
    </xf>
    <xf numFmtId="0" fontId="25" fillId="0" borderId="7" xfId="0" applyFont="1" applyBorder="1" applyAlignment="1">
      <alignment horizontal="left" vertical="center" indent="2"/>
    </xf>
    <xf numFmtId="0" fontId="12" fillId="0" borderId="0" xfId="0" applyFont="1"/>
    <xf numFmtId="0" fontId="19" fillId="0" borderId="1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1" fillId="0" borderId="0" xfId="0" applyFont="1"/>
    <xf numFmtId="0" fontId="17" fillId="0" borderId="22" xfId="1" applyFont="1" applyBorder="1" applyAlignment="1">
      <alignment horizontal="center" vertical="center"/>
    </xf>
    <xf numFmtId="0" fontId="19" fillId="0" borderId="15" xfId="1" applyFont="1" applyBorder="1" applyAlignment="1">
      <alignment vertical="center"/>
    </xf>
    <xf numFmtId="0" fontId="19" fillId="0" borderId="18" xfId="1" applyFont="1" applyBorder="1" applyAlignment="1">
      <alignment vertical="center"/>
    </xf>
    <xf numFmtId="0" fontId="19" fillId="0" borderId="19" xfId="1" applyFont="1" applyBorder="1" applyAlignment="1">
      <alignment vertical="center"/>
    </xf>
    <xf numFmtId="0" fontId="19" fillId="0" borderId="1" xfId="1" applyFont="1" applyBorder="1" applyAlignment="1">
      <alignment vertical="center" wrapText="1"/>
    </xf>
    <xf numFmtId="0" fontId="19" fillId="0" borderId="4" xfId="1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3" fontId="15" fillId="3" borderId="19" xfId="0" applyNumberFormat="1" applyFont="1" applyFill="1" applyBorder="1" applyAlignment="1">
      <alignment horizontal="right" vertical="center" wrapText="1"/>
    </xf>
    <xf numFmtId="1" fontId="15" fillId="3" borderId="19" xfId="0" applyNumberFormat="1" applyFont="1" applyFill="1" applyBorder="1" applyAlignment="1">
      <alignment horizontal="center" vertical="center" wrapText="1"/>
    </xf>
    <xf numFmtId="3" fontId="15" fillId="3" borderId="15" xfId="0" applyNumberFormat="1" applyFont="1" applyFill="1" applyBorder="1" applyAlignment="1">
      <alignment vertical="center" wrapText="1"/>
    </xf>
    <xf numFmtId="3" fontId="15" fillId="3" borderId="19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center" wrapText="1"/>
    </xf>
    <xf numFmtId="3" fontId="2" fillId="3" borderId="8" xfId="0" applyNumberFormat="1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0" fontId="19" fillId="3" borderId="32" xfId="1" applyFont="1" applyFill="1" applyBorder="1" applyAlignment="1">
      <alignment vertical="center" wrapText="1"/>
    </xf>
    <xf numFmtId="0" fontId="18" fillId="3" borderId="33" xfId="0" applyFont="1" applyFill="1" applyBorder="1" applyAlignment="1">
      <alignment horizontal="center" vertical="center"/>
    </xf>
    <xf numFmtId="3" fontId="19" fillId="3" borderId="33" xfId="0" applyNumberFormat="1" applyFont="1" applyFill="1" applyBorder="1" applyAlignment="1">
      <alignment horizontal="right" vertical="center"/>
    </xf>
    <xf numFmtId="3" fontId="19" fillId="3" borderId="24" xfId="0" applyNumberFormat="1" applyFont="1" applyFill="1" applyBorder="1" applyAlignment="1">
      <alignment horizontal="right" vertical="center"/>
    </xf>
    <xf numFmtId="0" fontId="15" fillId="3" borderId="20" xfId="0" applyFont="1" applyFill="1" applyBorder="1" applyAlignment="1">
      <alignment horizontal="left" vertical="center" wrapText="1"/>
    </xf>
    <xf numFmtId="0" fontId="17" fillId="0" borderId="27" xfId="1" applyFont="1" applyBorder="1" applyAlignment="1">
      <alignment horizontal="center" vertical="top"/>
    </xf>
    <xf numFmtId="0" fontId="17" fillId="0" borderId="27" xfId="1" applyFont="1" applyBorder="1" applyAlignment="1">
      <alignment horizontal="center" vertical="center"/>
    </xf>
    <xf numFmtId="0" fontId="17" fillId="3" borderId="27" xfId="1" applyFont="1" applyFill="1" applyBorder="1" applyAlignment="1">
      <alignment wrapText="1"/>
    </xf>
    <xf numFmtId="0" fontId="17" fillId="3" borderId="27" xfId="1" applyFont="1" applyFill="1" applyBorder="1" applyAlignment="1">
      <alignment horizontal="center"/>
    </xf>
    <xf numFmtId="3" fontId="17" fillId="3" borderId="27" xfId="1" applyNumberFormat="1" applyFont="1" applyFill="1" applyBorder="1"/>
    <xf numFmtId="3" fontId="17" fillId="3" borderId="36" xfId="1" applyNumberFormat="1" applyFont="1" applyFill="1" applyBorder="1"/>
    <xf numFmtId="0" fontId="17" fillId="3" borderId="22" xfId="1" applyFont="1" applyFill="1" applyBorder="1" applyAlignment="1">
      <alignment horizontal="center"/>
    </xf>
    <xf numFmtId="3" fontId="17" fillId="3" borderId="22" xfId="1" applyNumberFormat="1" applyFont="1" applyFill="1" applyBorder="1"/>
    <xf numFmtId="3" fontId="17" fillId="3" borderId="23" xfId="1" applyNumberFormat="1" applyFont="1" applyFill="1" applyBorder="1"/>
    <xf numFmtId="0" fontId="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Continuous" vertical="center" wrapText="1"/>
    </xf>
    <xf numFmtId="0" fontId="7" fillId="2" borderId="17" xfId="0" applyFont="1" applyFill="1" applyBorder="1" applyAlignment="1">
      <alignment horizontal="centerContinuous" vertical="center" wrapText="1"/>
    </xf>
    <xf numFmtId="0" fontId="7" fillId="2" borderId="18" xfId="0" applyFont="1" applyFill="1" applyBorder="1" applyAlignment="1">
      <alignment horizontal="centerContinuous" vertical="center" wrapText="1"/>
    </xf>
    <xf numFmtId="0" fontId="11" fillId="0" borderId="0" xfId="0" applyFont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vertical="center"/>
    </xf>
    <xf numFmtId="3" fontId="25" fillId="0" borderId="19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9" xfId="0" applyFont="1" applyBorder="1" applyAlignment="1">
      <alignment vertical="center"/>
    </xf>
    <xf numFmtId="3" fontId="25" fillId="0" borderId="7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28" fillId="0" borderId="0" xfId="0" applyFont="1"/>
    <xf numFmtId="0" fontId="29" fillId="0" borderId="15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5" fillId="2" borderId="1" xfId="0" applyFont="1" applyFill="1" applyBorder="1"/>
    <xf numFmtId="0" fontId="15" fillId="2" borderId="15" xfId="0" applyFont="1" applyFill="1" applyBorder="1" applyAlignment="1">
      <alignment horizontal="left"/>
    </xf>
    <xf numFmtId="0" fontId="15" fillId="2" borderId="16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31" fillId="0" borderId="0" xfId="0" applyFont="1"/>
    <xf numFmtId="0" fontId="15" fillId="2" borderId="4" xfId="0" applyFont="1" applyFill="1" applyBorder="1"/>
    <xf numFmtId="0" fontId="15" fillId="2" borderId="6" xfId="0" applyFont="1" applyFill="1" applyBorder="1"/>
    <xf numFmtId="0" fontId="1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5" fillId="3" borderId="15" xfId="0" applyFont="1" applyFill="1" applyBorder="1" applyAlignment="1">
      <alignment vertical="center"/>
    </xf>
    <xf numFmtId="0" fontId="15" fillId="3" borderId="15" xfId="0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32" fillId="2" borderId="6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15" fillId="2" borderId="7" xfId="0" applyFont="1" applyFill="1" applyBorder="1"/>
    <xf numFmtId="0" fontId="15" fillId="2" borderId="9" xfId="0" applyFont="1" applyFill="1" applyBorder="1"/>
    <xf numFmtId="0" fontId="15" fillId="2" borderId="9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 wrapText="1"/>
    </xf>
    <xf numFmtId="3" fontId="33" fillId="0" borderId="19" xfId="0" applyNumberFormat="1" applyFont="1" applyBorder="1" applyAlignment="1">
      <alignment horizontal="right" vertical="center" wrapText="1"/>
    </xf>
    <xf numFmtId="3" fontId="33" fillId="0" borderId="19" xfId="0" applyNumberFormat="1" applyFont="1" applyBorder="1" applyAlignment="1">
      <alignment horizontal="center" vertical="center" wrapText="1"/>
    </xf>
    <xf numFmtId="0" fontId="33" fillId="0" borderId="0" xfId="0" applyFont="1"/>
    <xf numFmtId="3" fontId="33" fillId="0" borderId="0" xfId="0" applyNumberFormat="1" applyFont="1"/>
    <xf numFmtId="0" fontId="34" fillId="0" borderId="19" xfId="0" applyFont="1" applyBorder="1" applyAlignment="1">
      <alignment vertical="center" wrapText="1"/>
    </xf>
    <xf numFmtId="0" fontId="34" fillId="3" borderId="19" xfId="0" applyFont="1" applyFill="1" applyBorder="1" applyAlignment="1">
      <alignment vertical="center" wrapText="1"/>
    </xf>
    <xf numFmtId="3" fontId="34" fillId="3" borderId="19" xfId="0" applyNumberFormat="1" applyFont="1" applyFill="1" applyBorder="1" applyAlignment="1">
      <alignment vertical="center" wrapText="1"/>
    </xf>
    <xf numFmtId="3" fontId="34" fillId="3" borderId="19" xfId="0" applyNumberFormat="1" applyFont="1" applyFill="1" applyBorder="1" applyAlignment="1">
      <alignment horizontal="right" vertical="center" wrapText="1"/>
    </xf>
    <xf numFmtId="3" fontId="35" fillId="3" borderId="19" xfId="0" applyNumberFormat="1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vertical="center" wrapText="1"/>
    </xf>
    <xf numFmtId="1" fontId="34" fillId="0" borderId="7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3" borderId="7" xfId="0" applyNumberFormat="1" applyFont="1" applyFill="1" applyBorder="1" applyAlignment="1">
      <alignment horizontal="right" vertical="center" wrapText="1"/>
    </xf>
    <xf numFmtId="3" fontId="15" fillId="3" borderId="9" xfId="0" applyNumberFormat="1" applyFont="1" applyFill="1" applyBorder="1" applyAlignment="1">
      <alignment horizontal="center" vertical="center" wrapText="1"/>
    </xf>
    <xf numFmtId="3" fontId="15" fillId="3" borderId="7" xfId="0" applyNumberFormat="1" applyFont="1" applyFill="1" applyBorder="1" applyAlignment="1">
      <alignment horizontal="center" vertical="center" wrapText="1"/>
    </xf>
    <xf numFmtId="3" fontId="36" fillId="3" borderId="7" xfId="0" applyNumberFormat="1" applyFont="1" applyFill="1" applyBorder="1" applyAlignment="1">
      <alignment horizontal="center" vertical="center" wrapText="1"/>
    </xf>
    <xf numFmtId="1" fontId="34" fillId="0" borderId="19" xfId="0" applyNumberFormat="1" applyFont="1" applyBorder="1" applyAlignment="1">
      <alignment horizontal="center" vertical="center" wrapText="1"/>
    </xf>
    <xf numFmtId="1" fontId="34" fillId="3" borderId="19" xfId="0" applyNumberFormat="1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left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 wrapText="1"/>
    </xf>
    <xf numFmtId="3" fontId="34" fillId="3" borderId="2" xfId="0" applyNumberFormat="1" applyFont="1" applyFill="1" applyBorder="1" applyAlignment="1">
      <alignment vertical="center" wrapText="1"/>
    </xf>
    <xf numFmtId="3" fontId="34" fillId="3" borderId="1" xfId="0" applyNumberFormat="1" applyFont="1" applyFill="1" applyBorder="1" applyAlignment="1">
      <alignment vertical="center" wrapText="1"/>
    </xf>
    <xf numFmtId="3" fontId="35" fillId="3" borderId="1" xfId="0" applyNumberFormat="1" applyFont="1" applyFill="1" applyBorder="1" applyAlignment="1">
      <alignment horizontal="center" vertical="center" wrapText="1"/>
    </xf>
    <xf numFmtId="1" fontId="31" fillId="0" borderId="7" xfId="0" applyNumberFormat="1" applyFont="1" applyBorder="1" applyAlignment="1">
      <alignment horizontal="center" vertical="center" wrapText="1"/>
    </xf>
    <xf numFmtId="3" fontId="34" fillId="3" borderId="8" xfId="0" applyNumberFormat="1" applyFont="1" applyFill="1" applyBorder="1" applyAlignment="1">
      <alignment vertical="center" wrapText="1"/>
    </xf>
    <xf numFmtId="3" fontId="34" fillId="3" borderId="7" xfId="0" applyNumberFormat="1" applyFont="1" applyFill="1" applyBorder="1" applyAlignment="1">
      <alignment vertical="center" wrapText="1"/>
    </xf>
    <xf numFmtId="3" fontId="35" fillId="3" borderId="7" xfId="0" applyNumberFormat="1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3" fontId="34" fillId="0" borderId="19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center" vertical="center" wrapText="1"/>
    </xf>
    <xf numFmtId="0" fontId="15" fillId="3" borderId="1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16" fillId="0" borderId="0" xfId="1" applyFont="1"/>
    <xf numFmtId="0" fontId="0" fillId="0" borderId="4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17" fillId="0" borderId="20" xfId="1" applyFont="1" applyBorder="1" applyAlignment="1">
      <alignment vertical="center"/>
    </xf>
    <xf numFmtId="0" fontId="17" fillId="0" borderId="20" xfId="1" applyFont="1" applyBorder="1" applyAlignment="1">
      <alignment horizontal="center" vertical="center"/>
    </xf>
    <xf numFmtId="3" fontId="17" fillId="0" borderId="20" xfId="1" applyNumberFormat="1" applyFont="1" applyBorder="1" applyAlignment="1">
      <alignment vertical="center"/>
    </xf>
    <xf numFmtId="3" fontId="17" fillId="0" borderId="21" xfId="1" applyNumberFormat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3" fontId="17" fillId="0" borderId="22" xfId="1" applyNumberFormat="1" applyFont="1" applyBorder="1" applyAlignment="1">
      <alignment vertical="center"/>
    </xf>
    <xf numFmtId="3" fontId="17" fillId="0" borderId="23" xfId="1" applyNumberFormat="1" applyFont="1" applyBorder="1" applyAlignment="1">
      <alignment vertical="center"/>
    </xf>
    <xf numFmtId="0" fontId="0" fillId="3" borderId="25" xfId="0" applyFont="1" applyFill="1" applyBorder="1" applyAlignment="1">
      <alignment horizontal="center" vertical="center"/>
    </xf>
    <xf numFmtId="3" fontId="0" fillId="3" borderId="25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/>
    </xf>
    <xf numFmtId="3" fontId="0" fillId="3" borderId="34" xfId="0" applyNumberFormat="1" applyFont="1" applyFill="1" applyBorder="1" applyAlignment="1">
      <alignment horizontal="center"/>
    </xf>
    <xf numFmtId="3" fontId="0" fillId="3" borderId="35" xfId="0" applyNumberFormat="1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/>
    <xf numFmtId="3" fontId="18" fillId="0" borderId="7" xfId="0" applyNumberFormat="1" applyFont="1" applyBorder="1" applyAlignment="1">
      <alignment vertical="center"/>
    </xf>
    <xf numFmtId="0" fontId="39" fillId="0" borderId="15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3" fontId="39" fillId="0" borderId="19" xfId="0" applyNumberFormat="1" applyFont="1" applyBorder="1"/>
    <xf numFmtId="0" fontId="18" fillId="0" borderId="26" xfId="0" applyFont="1" applyBorder="1" applyAlignment="1">
      <alignment vertical="center" wrapText="1"/>
    </xf>
    <xf numFmtId="3" fontId="0" fillId="0" borderId="26" xfId="0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top"/>
    </xf>
    <xf numFmtId="3" fontId="0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3" fontId="0" fillId="0" borderId="7" xfId="0" applyNumberFormat="1" applyFont="1" applyBorder="1" applyAlignment="1">
      <alignment vertical="top"/>
    </xf>
    <xf numFmtId="0" fontId="0" fillId="0" borderId="19" xfId="0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3" fontId="0" fillId="0" borderId="7" xfId="0" applyNumberFormat="1" applyFont="1" applyBorder="1" applyAlignment="1">
      <alignment vertical="center"/>
    </xf>
    <xf numFmtId="3" fontId="0" fillId="0" borderId="7" xfId="0" applyNumberFormat="1" applyFont="1" applyBorder="1" applyAlignment="1">
      <alignment horizontal="right" vertical="center"/>
    </xf>
    <xf numFmtId="0" fontId="0" fillId="3" borderId="7" xfId="0" applyFont="1" applyFill="1" applyBorder="1" applyAlignment="1">
      <alignment vertical="center"/>
    </xf>
    <xf numFmtId="0" fontId="18" fillId="3" borderId="19" xfId="0" applyFont="1" applyFill="1" applyBorder="1" applyAlignment="1">
      <alignment horizontal="left" vertical="center" indent="2"/>
    </xf>
    <xf numFmtId="3" fontId="18" fillId="3" borderId="7" xfId="0" applyNumberFormat="1" applyFont="1" applyFill="1" applyBorder="1" applyAlignment="1">
      <alignment vertical="center"/>
    </xf>
    <xf numFmtId="0" fontId="0" fillId="3" borderId="0" xfId="0" applyFont="1" applyFill="1"/>
    <xf numFmtId="49" fontId="1" fillId="0" borderId="0" xfId="0" applyNumberFormat="1" applyFont="1"/>
    <xf numFmtId="49" fontId="3" fillId="0" borderId="0" xfId="0" applyNumberFormat="1" applyFont="1" applyAlignment="1">
      <alignment horizontal="centerContinuous"/>
    </xf>
    <xf numFmtId="0" fontId="5" fillId="0" borderId="0" xfId="0" applyFont="1"/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37" xfId="0" applyFont="1" applyBorder="1"/>
    <xf numFmtId="0" fontId="7" fillId="0" borderId="38" xfId="0" applyFont="1" applyBorder="1"/>
    <xf numFmtId="3" fontId="7" fillId="0" borderId="39" xfId="0" applyNumberFormat="1" applyFont="1" applyBorder="1"/>
    <xf numFmtId="0" fontId="7" fillId="0" borderId="40" xfId="0" applyFont="1" applyBorder="1"/>
    <xf numFmtId="0" fontId="7" fillId="0" borderId="41" xfId="0" applyFont="1" applyBorder="1"/>
    <xf numFmtId="3" fontId="7" fillId="0" borderId="42" xfId="0" applyNumberFormat="1" applyFont="1" applyBorder="1"/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42" xfId="0" applyNumberFormat="1" applyFont="1" applyBorder="1" applyAlignment="1">
      <alignment horizontal="right"/>
    </xf>
    <xf numFmtId="0" fontId="39" fillId="0" borderId="4" xfId="0" applyFont="1" applyBorder="1"/>
    <xf numFmtId="49" fontId="39" fillId="0" borderId="4" xfId="0" applyNumberFormat="1" applyFont="1" applyBorder="1" applyAlignment="1">
      <alignment horizontal="right"/>
    </xf>
    <xf numFmtId="0" fontId="6" fillId="0" borderId="8" xfId="0" applyFont="1" applyBorder="1"/>
    <xf numFmtId="3" fontId="6" fillId="0" borderId="9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/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3" fontId="6" fillId="0" borderId="6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39" fillId="0" borderId="4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0" xfId="0" applyNumberFormat="1" applyFont="1"/>
    <xf numFmtId="0" fontId="6" fillId="0" borderId="4" xfId="0" applyFont="1" applyBorder="1" applyAlignment="1">
      <alignment horizontal="right"/>
    </xf>
    <xf numFmtId="0" fontId="6" fillId="0" borderId="5" xfId="0" applyFont="1" applyBorder="1"/>
    <xf numFmtId="0" fontId="6" fillId="0" borderId="9" xfId="0" applyFont="1" applyBorder="1"/>
    <xf numFmtId="3" fontId="39" fillId="0" borderId="7" xfId="0" applyNumberFormat="1" applyFont="1" applyBorder="1" applyAlignment="1">
      <alignment horizontal="right"/>
    </xf>
    <xf numFmtId="3" fontId="39" fillId="0" borderId="7" xfId="0" applyNumberFormat="1" applyFont="1" applyBorder="1" applyAlignment="1">
      <alignment horizontal="center"/>
    </xf>
    <xf numFmtId="3" fontId="39" fillId="0" borderId="4" xfId="0" applyNumberFormat="1" applyFont="1" applyBorder="1"/>
    <xf numFmtId="3" fontId="6" fillId="0" borderId="5" xfId="0" applyNumberFormat="1" applyFont="1" applyBorder="1"/>
    <xf numFmtId="3" fontId="33" fillId="0" borderId="4" xfId="0" applyNumberFormat="1" applyFont="1" applyBorder="1"/>
    <xf numFmtId="0" fontId="33" fillId="0" borderId="4" xfId="0" applyFont="1" applyBorder="1" applyAlignment="1">
      <alignment horizontal="right"/>
    </xf>
    <xf numFmtId="0" fontId="33" fillId="0" borderId="5" xfId="0" applyFont="1" applyBorder="1"/>
    <xf numFmtId="3" fontId="33" fillId="0" borderId="42" xfId="0" applyNumberFormat="1" applyFont="1" applyBorder="1" applyAlignment="1">
      <alignment horizontal="right"/>
    </xf>
    <xf numFmtId="3" fontId="33" fillId="0" borderId="42" xfId="0" applyNumberFormat="1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4" xfId="0" applyFont="1" applyBorder="1" applyAlignment="1">
      <alignment horizontal="right"/>
    </xf>
    <xf numFmtId="0" fontId="39" fillId="0" borderId="8" xfId="0" applyFont="1" applyBorder="1"/>
    <xf numFmtId="3" fontId="39" fillId="0" borderId="13" xfId="0" applyNumberFormat="1" applyFont="1" applyBorder="1"/>
    <xf numFmtId="3" fontId="39" fillId="0" borderId="4" xfId="0" applyNumberFormat="1" applyFont="1" applyBorder="1" applyAlignment="1">
      <alignment horizontal="center"/>
    </xf>
    <xf numFmtId="3" fontId="7" fillId="0" borderId="42" xfId="0" applyNumberFormat="1" applyFont="1" applyBorder="1" applyAlignment="1">
      <alignment horizontal="center"/>
    </xf>
    <xf numFmtId="0" fontId="40" fillId="0" borderId="0" xfId="0" applyFont="1"/>
    <xf numFmtId="3" fontId="6" fillId="0" borderId="7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vertical="center"/>
    </xf>
    <xf numFmtId="3" fontId="39" fillId="0" borderId="9" xfId="0" applyNumberFormat="1" applyFont="1" applyBorder="1"/>
    <xf numFmtId="3" fontId="7" fillId="0" borderId="7" xfId="0" applyNumberFormat="1" applyFont="1" applyBorder="1"/>
    <xf numFmtId="0" fontId="6" fillId="0" borderId="7" xfId="0" applyFont="1" applyBorder="1" applyAlignment="1">
      <alignment horizontal="right"/>
    </xf>
    <xf numFmtId="3" fontId="6" fillId="0" borderId="9" xfId="0" applyNumberFormat="1" applyFont="1" applyBorder="1"/>
    <xf numFmtId="3" fontId="6" fillId="0" borderId="8" xfId="0" applyNumberFormat="1" applyFont="1" applyBorder="1"/>
    <xf numFmtId="3" fontId="39" fillId="0" borderId="7" xfId="0" applyNumberFormat="1" applyFont="1" applyBorder="1"/>
    <xf numFmtId="0" fontId="6" fillId="0" borderId="4" xfId="0" applyFont="1" applyBorder="1" applyAlignment="1">
      <alignment horizontal="center"/>
    </xf>
    <xf numFmtId="0" fontId="6" fillId="0" borderId="7" xfId="0" applyFont="1" applyBorder="1"/>
    <xf numFmtId="0" fontId="7" fillId="0" borderId="4" xfId="0" applyFont="1" applyBorder="1"/>
    <xf numFmtId="0" fontId="6" fillId="0" borderId="4" xfId="0" applyFont="1" applyBorder="1" applyAlignment="1">
      <alignment horizontal="left"/>
    </xf>
    <xf numFmtId="3" fontId="39" fillId="0" borderId="5" xfId="0" applyNumberFormat="1" applyFont="1" applyBorder="1"/>
    <xf numFmtId="3" fontId="39" fillId="0" borderId="8" xfId="0" applyNumberFormat="1" applyFont="1" applyBorder="1"/>
    <xf numFmtId="49" fontId="1" fillId="0" borderId="4" xfId="0" applyNumberFormat="1" applyFont="1" applyBorder="1" applyAlignment="1">
      <alignment horizontal="center"/>
    </xf>
    <xf numFmtId="0" fontId="7" fillId="0" borderId="6" xfId="0" applyFont="1" applyBorder="1"/>
    <xf numFmtId="0" fontId="39" fillId="0" borderId="9" xfId="0" applyFont="1" applyBorder="1"/>
    <xf numFmtId="3" fontId="39" fillId="0" borderId="44" xfId="0" applyNumberFormat="1" applyFont="1" applyBorder="1" applyAlignment="1">
      <alignment horizontal="right"/>
    </xf>
    <xf numFmtId="3" fontId="39" fillId="0" borderId="44" xfId="0" applyNumberFormat="1" applyFont="1" applyBorder="1" applyAlignment="1">
      <alignment horizontal="center"/>
    </xf>
    <xf numFmtId="3" fontId="39" fillId="0" borderId="12" xfId="0" applyNumberFormat="1" applyFont="1" applyBorder="1" applyAlignment="1">
      <alignment horizontal="right"/>
    </xf>
    <xf numFmtId="3" fontId="39" fillId="0" borderId="12" xfId="0" applyNumberFormat="1" applyFont="1" applyBorder="1" applyAlignment="1">
      <alignment horizontal="center"/>
    </xf>
    <xf numFmtId="0" fontId="6" fillId="0" borderId="6" xfId="0" applyFont="1" applyBorder="1"/>
    <xf numFmtId="3" fontId="33" fillId="0" borderId="42" xfId="0" applyNumberFormat="1" applyFont="1" applyBorder="1"/>
    <xf numFmtId="3" fontId="33" fillId="0" borderId="4" xfId="0" applyNumberFormat="1" applyFont="1" applyBorder="1" applyAlignment="1">
      <alignment horizontal="right"/>
    </xf>
    <xf numFmtId="3" fontId="33" fillId="0" borderId="4" xfId="0" applyNumberFormat="1" applyFont="1" applyBorder="1" applyAlignment="1">
      <alignment horizontal="center"/>
    </xf>
    <xf numFmtId="3" fontId="33" fillId="0" borderId="6" xfId="0" applyNumberFormat="1" applyFont="1" applyBorder="1"/>
    <xf numFmtId="0" fontId="39" fillId="0" borderId="5" xfId="0" applyFont="1" applyBorder="1"/>
    <xf numFmtId="3" fontId="39" fillId="0" borderId="6" xfId="0" applyNumberFormat="1" applyFont="1" applyBorder="1"/>
    <xf numFmtId="0" fontId="33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43" xfId="0" applyFont="1" applyBorder="1"/>
    <xf numFmtId="0" fontId="39" fillId="0" borderId="13" xfId="0" applyFont="1" applyBorder="1"/>
    <xf numFmtId="0" fontId="39" fillId="0" borderId="7" xfId="0" applyFont="1" applyBorder="1"/>
    <xf numFmtId="49" fontId="39" fillId="0" borderId="7" xfId="0" applyNumberFormat="1" applyFont="1" applyBorder="1" applyAlignment="1">
      <alignment horizontal="right"/>
    </xf>
    <xf numFmtId="0" fontId="39" fillId="0" borderId="6" xfId="0" applyFont="1" applyBorder="1"/>
    <xf numFmtId="0" fontId="6" fillId="0" borderId="45" xfId="0" applyFont="1" applyBorder="1"/>
    <xf numFmtId="0" fontId="39" fillId="0" borderId="0" xfId="0" applyFont="1"/>
    <xf numFmtId="3" fontId="39" fillId="0" borderId="4" xfId="0" applyNumberFormat="1" applyFont="1" applyBorder="1" applyAlignment="1">
      <alignment horizontal="right" vertical="center"/>
    </xf>
    <xf numFmtId="3" fontId="39" fillId="0" borderId="11" xfId="0" applyNumberFormat="1" applyFont="1" applyBorder="1" applyAlignment="1">
      <alignment horizontal="right"/>
    </xf>
    <xf numFmtId="0" fontId="10" fillId="0" borderId="0" xfId="0" applyFont="1"/>
    <xf numFmtId="49" fontId="39" fillId="0" borderId="4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right"/>
    </xf>
    <xf numFmtId="3" fontId="33" fillId="0" borderId="5" xfId="0" applyNumberFormat="1" applyFont="1" applyBorder="1"/>
    <xf numFmtId="0" fontId="41" fillId="0" borderId="4" xfId="0" applyFont="1" applyBorder="1"/>
    <xf numFmtId="3" fontId="6" fillId="0" borderId="0" xfId="0" applyNumberFormat="1" applyFont="1" applyAlignment="1">
      <alignment horizontal="center"/>
    </xf>
    <xf numFmtId="3" fontId="6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center"/>
    </xf>
    <xf numFmtId="3" fontId="6" fillId="0" borderId="12" xfId="0" applyNumberFormat="1" applyFont="1" applyBorder="1"/>
    <xf numFmtId="0" fontId="9" fillId="0" borderId="0" xfId="0" applyFont="1"/>
    <xf numFmtId="3" fontId="6" fillId="0" borderId="13" xfId="0" applyNumberFormat="1" applyFont="1" applyBorder="1"/>
    <xf numFmtId="0" fontId="42" fillId="0" borderId="4" xfId="0" applyFont="1" applyBorder="1"/>
    <xf numFmtId="0" fontId="6" fillId="0" borderId="48" xfId="0" applyFont="1" applyBorder="1"/>
    <xf numFmtId="0" fontId="6" fillId="0" borderId="47" xfId="0" applyFont="1" applyBorder="1"/>
    <xf numFmtId="0" fontId="33" fillId="0" borderId="6" xfId="0" applyFont="1" applyBorder="1"/>
    <xf numFmtId="3" fontId="6" fillId="0" borderId="49" xfId="0" applyNumberFormat="1" applyFont="1" applyBorder="1" applyAlignment="1">
      <alignment horizontal="right"/>
    </xf>
    <xf numFmtId="49" fontId="7" fillId="0" borderId="7" xfId="0" applyNumberFormat="1" applyFont="1" applyBorder="1" applyAlignment="1">
      <alignment horizontal="right"/>
    </xf>
    <xf numFmtId="3" fontId="39" fillId="0" borderId="1" xfId="0" applyNumberFormat="1" applyFont="1" applyBorder="1"/>
    <xf numFmtId="3" fontId="6" fillId="0" borderId="50" xfId="0" applyNumberFormat="1" applyFont="1" applyBorder="1"/>
    <xf numFmtId="0" fontId="39" fillId="0" borderId="4" xfId="0" applyFont="1" applyBorder="1" applyAlignment="1">
      <alignment horizontal="left"/>
    </xf>
    <xf numFmtId="0" fontId="39" fillId="0" borderId="5" xfId="0" applyFont="1" applyBorder="1" applyAlignment="1">
      <alignment horizontal="left"/>
    </xf>
    <xf numFmtId="0" fontId="39" fillId="0" borderId="8" xfId="0" applyFont="1" applyBorder="1" applyAlignment="1">
      <alignment horizontal="left"/>
    </xf>
    <xf numFmtId="0" fontId="6" fillId="0" borderId="3" xfId="0" applyFont="1" applyBorder="1"/>
    <xf numFmtId="3" fontId="39" fillId="0" borderId="1" xfId="0" applyNumberFormat="1" applyFont="1" applyBorder="1" applyAlignment="1">
      <alignment horizontal="center"/>
    </xf>
    <xf numFmtId="3" fontId="39" fillId="0" borderId="1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39" fillId="0" borderId="10" xfId="0" applyFont="1" applyBorder="1" applyAlignment="1">
      <alignment vertical="center"/>
    </xf>
    <xf numFmtId="0" fontId="39" fillId="0" borderId="43" xfId="0" applyFont="1" applyBorder="1"/>
    <xf numFmtId="3" fontId="39" fillId="0" borderId="11" xfId="0" applyNumberFormat="1" applyFont="1" applyBorder="1"/>
    <xf numFmtId="0" fontId="39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39" fillId="0" borderId="11" xfId="0" applyNumberFormat="1" applyFont="1" applyBorder="1" applyAlignment="1">
      <alignment horizontal="center"/>
    </xf>
    <xf numFmtId="0" fontId="39" fillId="0" borderId="10" xfId="0" applyFont="1" applyBorder="1"/>
    <xf numFmtId="0" fontId="0" fillId="0" borderId="4" xfId="0" applyFont="1" applyBorder="1"/>
    <xf numFmtId="3" fontId="6" fillId="0" borderId="11" xfId="0" applyNumberFormat="1" applyFont="1" applyBorder="1" applyAlignment="1">
      <alignment horizontal="right"/>
    </xf>
    <xf numFmtId="0" fontId="39" fillId="0" borderId="45" xfId="0" applyFont="1" applyBorder="1"/>
    <xf numFmtId="3" fontId="6" fillId="0" borderId="11" xfId="0" applyNumberFormat="1" applyFont="1" applyBorder="1"/>
    <xf numFmtId="0" fontId="39" fillId="0" borderId="14" xfId="0" applyFont="1" applyBorder="1"/>
    <xf numFmtId="0" fontId="39" fillId="0" borderId="46" xfId="0" applyFont="1" applyBorder="1"/>
    <xf numFmtId="3" fontId="6" fillId="0" borderId="45" xfId="0" applyNumberFormat="1" applyFont="1" applyBorder="1"/>
    <xf numFmtId="0" fontId="39" fillId="0" borderId="11" xfId="0" applyFont="1" applyBorder="1" applyAlignment="1">
      <alignment vertical="center"/>
    </xf>
    <xf numFmtId="3" fontId="39" fillId="0" borderId="43" xfId="0" applyNumberFormat="1" applyFont="1" applyBorder="1"/>
    <xf numFmtId="0" fontId="39" fillId="0" borderId="47" xfId="0" applyFont="1" applyBorder="1"/>
    <xf numFmtId="3" fontId="39" fillId="0" borderId="12" xfId="0" applyNumberFormat="1" applyFont="1" applyBorder="1"/>
    <xf numFmtId="0" fontId="0" fillId="0" borderId="13" xfId="0" applyFont="1" applyBorder="1"/>
    <xf numFmtId="0" fontId="0" fillId="0" borderId="9" xfId="0" applyFont="1" applyBorder="1"/>
    <xf numFmtId="0" fontId="10" fillId="0" borderId="6" xfId="0" applyFont="1" applyBorder="1"/>
    <xf numFmtId="0" fontId="6" fillId="0" borderId="2" xfId="0" applyFont="1" applyBorder="1"/>
    <xf numFmtId="0" fontId="0" fillId="0" borderId="7" xfId="0" applyFont="1" applyBorder="1"/>
    <xf numFmtId="49" fontId="0" fillId="0" borderId="7" xfId="0" applyNumberFormat="1" applyFont="1" applyBorder="1" applyAlignment="1">
      <alignment horizontal="right"/>
    </xf>
    <xf numFmtId="0" fontId="0" fillId="0" borderId="8" xfId="0" applyFont="1" applyBorder="1"/>
    <xf numFmtId="0" fontId="18" fillId="0" borderId="0" xfId="1" applyFont="1" applyAlignment="1">
      <alignment horizontal="centerContinuous" vertical="center"/>
    </xf>
    <xf numFmtId="0" fontId="18" fillId="0" borderId="8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9"/>
  <sheetViews>
    <sheetView tabSelected="1" zoomScale="130" zoomScaleNormal="130" workbookViewId="0">
      <selection activeCell="H4" sqref="G1:H4"/>
    </sheetView>
  </sheetViews>
  <sheetFormatPr defaultColWidth="9.140625"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7109375" customWidth="1"/>
    <col min="6" max="6" width="10.5703125" customWidth="1"/>
    <col min="7" max="7" width="10.28515625" customWidth="1"/>
    <col min="8" max="8" width="11.85546875" customWidth="1"/>
  </cols>
  <sheetData>
    <row r="1" spans="1:8" s="291" customFormat="1" ht="12.75" customHeight="1" x14ac:dyDescent="0.25">
      <c r="A1" s="1"/>
      <c r="B1" s="1"/>
      <c r="C1" s="315"/>
      <c r="D1" s="2"/>
      <c r="E1" s="2"/>
      <c r="F1" s="2"/>
      <c r="G1" s="2" t="s">
        <v>268</v>
      </c>
      <c r="H1" s="1"/>
    </row>
    <row r="2" spans="1:8" s="291" customFormat="1" ht="12.75" customHeight="1" x14ac:dyDescent="0.25">
      <c r="A2" s="1"/>
      <c r="B2" s="1"/>
      <c r="C2" s="315"/>
      <c r="D2" s="2"/>
      <c r="E2" s="2"/>
      <c r="F2" s="2"/>
      <c r="G2" s="2" t="s">
        <v>243</v>
      </c>
      <c r="H2" s="1"/>
    </row>
    <row r="3" spans="1:8" s="291" customFormat="1" ht="12.75" customHeight="1" x14ac:dyDescent="0.25">
      <c r="A3" s="1"/>
      <c r="B3" s="1"/>
      <c r="C3" s="315"/>
      <c r="D3" s="2"/>
      <c r="E3" s="2"/>
      <c r="F3" s="2"/>
      <c r="G3" s="2" t="s">
        <v>0</v>
      </c>
      <c r="H3" s="1"/>
    </row>
    <row r="4" spans="1:8" s="291" customFormat="1" ht="12.75" customHeight="1" x14ac:dyDescent="0.25">
      <c r="A4" s="1"/>
      <c r="B4" s="1"/>
      <c r="C4" s="315"/>
      <c r="D4" s="2"/>
      <c r="E4" s="2"/>
      <c r="F4" s="2"/>
      <c r="G4" s="2" t="s">
        <v>244</v>
      </c>
      <c r="H4" s="1"/>
    </row>
    <row r="5" spans="1:8" s="291" customFormat="1" ht="29.25" customHeight="1" x14ac:dyDescent="0.25">
      <c r="A5" s="205" t="s">
        <v>269</v>
      </c>
      <c r="B5" s="449"/>
      <c r="C5" s="316"/>
      <c r="D5" s="316"/>
      <c r="E5" s="449"/>
      <c r="F5" s="449"/>
      <c r="G5" s="4"/>
      <c r="H5" s="449"/>
    </row>
    <row r="6" spans="1:8" s="291" customFormat="1" ht="12" customHeight="1" x14ac:dyDescent="0.25">
      <c r="A6" s="1"/>
      <c r="B6" s="1"/>
      <c r="C6" s="315"/>
      <c r="D6" s="315"/>
      <c r="E6" s="317"/>
      <c r="F6" s="1"/>
      <c r="G6" s="5"/>
      <c r="H6" s="5" t="s">
        <v>1</v>
      </c>
    </row>
    <row r="7" spans="1:8" s="291" customFormat="1" x14ac:dyDescent="0.25">
      <c r="A7" s="318"/>
      <c r="B7" s="318"/>
      <c r="C7" s="319"/>
      <c r="D7" s="320"/>
      <c r="E7" s="321"/>
      <c r="F7" s="322"/>
      <c r="G7" s="323"/>
      <c r="H7" s="324" t="s">
        <v>270</v>
      </c>
    </row>
    <row r="8" spans="1:8" s="291" customFormat="1" x14ac:dyDescent="0.25">
      <c r="A8" s="325" t="s">
        <v>2</v>
      </c>
      <c r="B8" s="325" t="s">
        <v>3</v>
      </c>
      <c r="C8" s="326" t="s">
        <v>4</v>
      </c>
      <c r="D8" s="327" t="s">
        <v>271</v>
      </c>
      <c r="E8" s="328"/>
      <c r="F8" s="329" t="s">
        <v>5</v>
      </c>
      <c r="G8" s="325" t="s">
        <v>6</v>
      </c>
      <c r="H8" s="325" t="s">
        <v>272</v>
      </c>
    </row>
    <row r="9" spans="1:8" s="291" customFormat="1" ht="4.5" customHeight="1" x14ac:dyDescent="0.25">
      <c r="A9" s="330"/>
      <c r="B9" s="330"/>
      <c r="C9" s="331"/>
      <c r="D9" s="332"/>
      <c r="E9" s="333"/>
      <c r="F9" s="334"/>
      <c r="G9" s="334"/>
      <c r="H9" s="330"/>
    </row>
    <row r="10" spans="1:8" s="291" customFormat="1" ht="19.5" customHeight="1" thickBot="1" x14ac:dyDescent="0.3">
      <c r="A10" s="335"/>
      <c r="B10" s="335"/>
      <c r="C10" s="336"/>
      <c r="D10" s="337" t="s">
        <v>273</v>
      </c>
      <c r="E10" s="338"/>
      <c r="F10" s="339">
        <f>SUM(F11,F41,F103)</f>
        <v>11381734</v>
      </c>
      <c r="G10" s="339">
        <f>SUM(G11,G41,G103)</f>
        <v>328445</v>
      </c>
      <c r="H10" s="339">
        <v>808245280</v>
      </c>
    </row>
    <row r="11" spans="1:8" s="291" customFormat="1" ht="20.25" customHeight="1" thickBot="1" x14ac:dyDescent="0.3">
      <c r="A11" s="335"/>
      <c r="B11" s="335"/>
      <c r="C11" s="336"/>
      <c r="D11" s="340" t="s">
        <v>274</v>
      </c>
      <c r="E11" s="341"/>
      <c r="F11" s="342">
        <f>SUM(F12,F30,F35)</f>
        <v>73460</v>
      </c>
      <c r="G11" s="342">
        <f>SUM(G12,G30,G35)</f>
        <v>296527</v>
      </c>
      <c r="H11" s="342">
        <v>645691307</v>
      </c>
    </row>
    <row r="12" spans="1:8" s="291" customFormat="1" ht="19.149999999999999" customHeight="1" thickTop="1" thickBot="1" x14ac:dyDescent="0.3">
      <c r="A12" s="329">
        <v>801</v>
      </c>
      <c r="B12" s="343"/>
      <c r="C12" s="344"/>
      <c r="D12" s="345" t="s">
        <v>275</v>
      </c>
      <c r="E12" s="346"/>
      <c r="F12" s="347">
        <f>SUM(F13,F21)</f>
        <v>4378</v>
      </c>
      <c r="G12" s="347">
        <f>SUM(G13,G21)</f>
        <v>8527</v>
      </c>
      <c r="H12" s="342">
        <v>22992325</v>
      </c>
    </row>
    <row r="13" spans="1:8" s="291" customFormat="1" ht="13.5" customHeight="1" thickTop="1" x14ac:dyDescent="0.25">
      <c r="A13" s="343"/>
      <c r="B13" s="348">
        <v>80146</v>
      </c>
      <c r="C13" s="349"/>
      <c r="D13" s="350" t="s">
        <v>276</v>
      </c>
      <c r="E13" s="351"/>
      <c r="F13" s="352">
        <f>SUM(F14)</f>
        <v>4370</v>
      </c>
      <c r="G13" s="352">
        <f>SUM(G14)</f>
        <v>8527</v>
      </c>
      <c r="H13" s="353">
        <v>487437</v>
      </c>
    </row>
    <row r="14" spans="1:8" s="291" customFormat="1" ht="12.6" customHeight="1" x14ac:dyDescent="0.25">
      <c r="A14" s="343"/>
      <c r="B14" s="348"/>
      <c r="C14" s="349"/>
      <c r="D14" s="450" t="s">
        <v>277</v>
      </c>
      <c r="E14" s="451"/>
      <c r="F14" s="421">
        <f>SUM(F15:F20)</f>
        <v>4370</v>
      </c>
      <c r="G14" s="421">
        <f>SUM(G15:G20)</f>
        <v>8527</v>
      </c>
      <c r="H14" s="452">
        <v>474837</v>
      </c>
    </row>
    <row r="15" spans="1:8" s="291" customFormat="1" ht="12.6" customHeight="1" x14ac:dyDescent="0.25">
      <c r="A15" s="343"/>
      <c r="B15" s="343"/>
      <c r="C15" s="354" t="s">
        <v>278</v>
      </c>
      <c r="D15" s="355" t="s">
        <v>279</v>
      </c>
      <c r="E15" s="356"/>
      <c r="F15" s="335"/>
      <c r="G15" s="357"/>
      <c r="H15" s="358"/>
    </row>
    <row r="16" spans="1:8" s="291" customFormat="1" ht="12.6" customHeight="1" x14ac:dyDescent="0.25">
      <c r="A16" s="343"/>
      <c r="B16" s="343"/>
      <c r="C16" s="354"/>
      <c r="D16" s="355" t="s">
        <v>280</v>
      </c>
      <c r="E16" s="356"/>
      <c r="F16" s="335"/>
      <c r="G16" s="357"/>
      <c r="H16" s="358"/>
    </row>
    <row r="17" spans="1:8" s="291" customFormat="1" ht="12.6" customHeight="1" x14ac:dyDescent="0.25">
      <c r="A17" s="343"/>
      <c r="B17" s="343"/>
      <c r="C17" s="354"/>
      <c r="D17" s="355" t="s">
        <v>281</v>
      </c>
      <c r="E17" s="356"/>
      <c r="F17" s="357" t="s">
        <v>7</v>
      </c>
      <c r="G17" s="359">
        <v>8527</v>
      </c>
      <c r="H17" s="359">
        <v>228774</v>
      </c>
    </row>
    <row r="18" spans="1:8" s="291" customFormat="1" ht="12.6" customHeight="1" x14ac:dyDescent="0.25">
      <c r="A18" s="343"/>
      <c r="B18" s="343"/>
      <c r="C18" s="354" t="s">
        <v>282</v>
      </c>
      <c r="D18" s="355" t="s">
        <v>283</v>
      </c>
      <c r="E18" s="360"/>
      <c r="F18" s="359"/>
      <c r="G18" s="357"/>
      <c r="H18" s="359"/>
    </row>
    <row r="19" spans="1:8" s="291" customFormat="1" ht="12.6" customHeight="1" x14ac:dyDescent="0.25">
      <c r="A19" s="343"/>
      <c r="B19" s="343"/>
      <c r="C19" s="354"/>
      <c r="D19" s="355" t="s">
        <v>284</v>
      </c>
      <c r="E19" s="360"/>
      <c r="F19" s="359"/>
      <c r="G19" s="357"/>
      <c r="H19" s="359"/>
    </row>
    <row r="20" spans="1:8" s="291" customFormat="1" ht="12.6" customHeight="1" x14ac:dyDescent="0.25">
      <c r="A20" s="343"/>
      <c r="B20" s="343"/>
      <c r="C20" s="361"/>
      <c r="D20" s="362" t="s">
        <v>281</v>
      </c>
      <c r="E20" s="360"/>
      <c r="F20" s="359">
        <v>4370</v>
      </c>
      <c r="G20" s="357" t="s">
        <v>7</v>
      </c>
      <c r="H20" s="359">
        <v>246063</v>
      </c>
    </row>
    <row r="21" spans="1:8" s="291" customFormat="1" ht="12.6" customHeight="1" x14ac:dyDescent="0.25">
      <c r="A21" s="343"/>
      <c r="B21" s="355">
        <v>80195</v>
      </c>
      <c r="C21" s="336"/>
      <c r="D21" s="350" t="s">
        <v>285</v>
      </c>
      <c r="E21" s="363"/>
      <c r="F21" s="364">
        <f>SUM(F23)</f>
        <v>8</v>
      </c>
      <c r="G21" s="365" t="s">
        <v>7</v>
      </c>
      <c r="H21" s="364">
        <v>16796543</v>
      </c>
    </row>
    <row r="22" spans="1:8" s="291" customFormat="1" ht="12.6" customHeight="1" x14ac:dyDescent="0.25">
      <c r="A22" s="343"/>
      <c r="B22" s="355"/>
      <c r="C22" s="336"/>
      <c r="D22" s="453" t="s">
        <v>539</v>
      </c>
      <c r="E22" s="356"/>
      <c r="F22" s="357"/>
      <c r="G22" s="335"/>
      <c r="H22" s="366"/>
    </row>
    <row r="23" spans="1:8" s="291" customFormat="1" ht="12.6" customHeight="1" x14ac:dyDescent="0.25">
      <c r="A23" s="343"/>
      <c r="B23" s="355"/>
      <c r="C23" s="349"/>
      <c r="D23" s="454" t="s">
        <v>286</v>
      </c>
      <c r="E23" s="451"/>
      <c r="F23" s="421">
        <f>SUM(F29:F29)</f>
        <v>8</v>
      </c>
      <c r="G23" s="455" t="s">
        <v>7</v>
      </c>
      <c r="H23" s="452">
        <v>318917</v>
      </c>
    </row>
    <row r="24" spans="1:8" s="291" customFormat="1" ht="12.6" customHeight="1" x14ac:dyDescent="0.25">
      <c r="A24" s="343"/>
      <c r="B24" s="355"/>
      <c r="C24" s="336" t="s">
        <v>287</v>
      </c>
      <c r="D24" s="362" t="s">
        <v>288</v>
      </c>
      <c r="E24" s="356"/>
      <c r="F24" s="335"/>
      <c r="G24" s="357"/>
      <c r="H24" s="359"/>
    </row>
    <row r="25" spans="1:8" s="291" customFormat="1" ht="12.6" customHeight="1" x14ac:dyDescent="0.25">
      <c r="A25" s="343"/>
      <c r="B25" s="355"/>
      <c r="C25" s="336"/>
      <c r="D25" s="362" t="s">
        <v>289</v>
      </c>
      <c r="E25" s="356"/>
      <c r="F25" s="335"/>
      <c r="G25" s="357"/>
      <c r="H25" s="359"/>
    </row>
    <row r="26" spans="1:8" s="291" customFormat="1" ht="12.6" customHeight="1" x14ac:dyDescent="0.25">
      <c r="A26" s="343"/>
      <c r="B26" s="355"/>
      <c r="C26" s="336"/>
      <c r="D26" s="362" t="s">
        <v>290</v>
      </c>
      <c r="E26" s="356"/>
      <c r="F26" s="335"/>
      <c r="G26" s="357"/>
      <c r="H26" s="359"/>
    </row>
    <row r="27" spans="1:8" s="291" customFormat="1" ht="12.6" customHeight="1" x14ac:dyDescent="0.25">
      <c r="A27" s="343"/>
      <c r="B27" s="355"/>
      <c r="C27" s="336"/>
      <c r="D27" s="362" t="s">
        <v>291</v>
      </c>
      <c r="E27" s="356"/>
      <c r="F27" s="335"/>
      <c r="G27" s="357"/>
      <c r="H27" s="359"/>
    </row>
    <row r="28" spans="1:8" s="291" customFormat="1" ht="12.6" customHeight="1" x14ac:dyDescent="0.25">
      <c r="A28" s="343"/>
      <c r="B28" s="355"/>
      <c r="C28" s="336"/>
      <c r="D28" s="367" t="s">
        <v>292</v>
      </c>
      <c r="E28" s="356"/>
      <c r="F28" s="335"/>
      <c r="G28" s="357"/>
      <c r="H28" s="359"/>
    </row>
    <row r="29" spans="1:8" s="291" customFormat="1" ht="12.6" customHeight="1" x14ac:dyDescent="0.25">
      <c r="A29" s="343"/>
      <c r="B29" s="355"/>
      <c r="C29" s="336"/>
      <c r="D29" s="367" t="s">
        <v>293</v>
      </c>
      <c r="E29" s="356"/>
      <c r="F29" s="335">
        <v>8</v>
      </c>
      <c r="G29" s="357" t="s">
        <v>7</v>
      </c>
      <c r="H29" s="335">
        <v>318917</v>
      </c>
    </row>
    <row r="30" spans="1:8" s="291" customFormat="1" ht="12.75" customHeight="1" thickBot="1" x14ac:dyDescent="0.3">
      <c r="A30" s="368">
        <v>852</v>
      </c>
      <c r="B30" s="368"/>
      <c r="C30" s="369"/>
      <c r="D30" s="370" t="s">
        <v>294</v>
      </c>
      <c r="E30" s="240"/>
      <c r="F30" s="371">
        <f>SUM(F31)</f>
        <v>69082</v>
      </c>
      <c r="G30" s="372" t="s">
        <v>7</v>
      </c>
      <c r="H30" s="371">
        <v>25109294</v>
      </c>
    </row>
    <row r="31" spans="1:8" s="291" customFormat="1" ht="12.75" customHeight="1" thickTop="1" x14ac:dyDescent="0.25">
      <c r="A31" s="366"/>
      <c r="B31" s="373">
        <v>85202</v>
      </c>
      <c r="C31" s="374"/>
      <c r="D31" s="375" t="s">
        <v>295</v>
      </c>
      <c r="E31" s="376"/>
      <c r="F31" s="364">
        <f>SUM(F32)</f>
        <v>69082</v>
      </c>
      <c r="G31" s="365" t="s">
        <v>7</v>
      </c>
      <c r="H31" s="364">
        <v>2052296</v>
      </c>
    </row>
    <row r="32" spans="1:8" s="291" customFormat="1" ht="12.75" customHeight="1" x14ac:dyDescent="0.25">
      <c r="A32" s="366"/>
      <c r="B32" s="366"/>
      <c r="C32" s="374"/>
      <c r="D32" s="450" t="s">
        <v>277</v>
      </c>
      <c r="E32" s="451"/>
      <c r="F32" s="400">
        <f>SUM(F34)</f>
        <v>69082</v>
      </c>
      <c r="G32" s="401" t="s">
        <v>7</v>
      </c>
      <c r="H32" s="400">
        <v>607498</v>
      </c>
    </row>
    <row r="33" spans="1:8" s="291" customFormat="1" ht="12.75" customHeight="1" x14ac:dyDescent="0.25">
      <c r="A33" s="366"/>
      <c r="B33" s="366"/>
      <c r="C33" s="374">
        <v>2130</v>
      </c>
      <c r="D33" s="355" t="s">
        <v>296</v>
      </c>
      <c r="E33" s="356"/>
      <c r="F33" s="358"/>
      <c r="G33" s="377"/>
      <c r="H33" s="358"/>
    </row>
    <row r="34" spans="1:8" s="291" customFormat="1" ht="12.75" customHeight="1" x14ac:dyDescent="0.25">
      <c r="A34" s="366"/>
      <c r="B34" s="366"/>
      <c r="C34" s="374"/>
      <c r="D34" s="367" t="s">
        <v>297</v>
      </c>
      <c r="E34" s="356"/>
      <c r="F34" s="358">
        <v>69082</v>
      </c>
      <c r="G34" s="377" t="s">
        <v>7</v>
      </c>
      <c r="H34" s="358">
        <v>607498</v>
      </c>
    </row>
    <row r="35" spans="1:8" s="379" customFormat="1" ht="12.75" customHeight="1" thickBot="1" x14ac:dyDescent="0.3">
      <c r="A35" s="344" t="s">
        <v>298</v>
      </c>
      <c r="B35" s="343"/>
      <c r="C35" s="344"/>
      <c r="D35" s="345" t="s">
        <v>299</v>
      </c>
      <c r="E35" s="291"/>
      <c r="F35" s="378" t="s">
        <v>7</v>
      </c>
      <c r="G35" s="347">
        <f>SUM(G36)</f>
        <v>288000</v>
      </c>
      <c r="H35" s="342">
        <v>1786375</v>
      </c>
    </row>
    <row r="36" spans="1:8" s="379" customFormat="1" ht="12.75" customHeight="1" thickTop="1" x14ac:dyDescent="0.25">
      <c r="A36" s="344"/>
      <c r="B36" s="354" t="s">
        <v>300</v>
      </c>
      <c r="C36" s="361"/>
      <c r="D36" s="350" t="s">
        <v>301</v>
      </c>
      <c r="E36" s="351"/>
      <c r="F36" s="380" t="s">
        <v>7</v>
      </c>
      <c r="G36" s="352">
        <f>SUM(G37)</f>
        <v>288000</v>
      </c>
      <c r="H36" s="353">
        <v>1450455</v>
      </c>
    </row>
    <row r="37" spans="1:8" s="379" customFormat="1" ht="12.75" customHeight="1" x14ac:dyDescent="0.25">
      <c r="A37" s="344"/>
      <c r="B37" s="354"/>
      <c r="C37" s="361"/>
      <c r="D37" s="450" t="s">
        <v>277</v>
      </c>
      <c r="E37" s="451"/>
      <c r="F37" s="455" t="s">
        <v>7</v>
      </c>
      <c r="G37" s="421">
        <f>SUM(G40)</f>
        <v>288000</v>
      </c>
      <c r="H37" s="452">
        <v>1450455</v>
      </c>
    </row>
    <row r="38" spans="1:8" s="379" customFormat="1" ht="12.75" customHeight="1" x14ac:dyDescent="0.25">
      <c r="A38" s="335"/>
      <c r="B38" s="335"/>
      <c r="C38" s="336" t="s">
        <v>302</v>
      </c>
      <c r="D38" s="362" t="s">
        <v>296</v>
      </c>
      <c r="E38" s="356"/>
      <c r="F38" s="335"/>
      <c r="G38" s="329"/>
      <c r="H38" s="335"/>
    </row>
    <row r="39" spans="1:8" s="379" customFormat="1" ht="12.75" customHeight="1" x14ac:dyDescent="0.25">
      <c r="A39" s="335"/>
      <c r="B39" s="335"/>
      <c r="C39" s="361"/>
      <c r="D39" s="362" t="s">
        <v>303</v>
      </c>
      <c r="E39" s="356"/>
      <c r="F39" s="335"/>
      <c r="G39" s="329"/>
      <c r="H39" s="335"/>
    </row>
    <row r="40" spans="1:8" s="379" customFormat="1" ht="12.75" customHeight="1" x14ac:dyDescent="0.25">
      <c r="A40" s="335"/>
      <c r="B40" s="335"/>
      <c r="C40" s="361"/>
      <c r="D40" s="362" t="s">
        <v>304</v>
      </c>
      <c r="E40" s="356"/>
      <c r="F40" s="357" t="s">
        <v>7</v>
      </c>
      <c r="G40" s="358">
        <v>288000</v>
      </c>
      <c r="H40" s="335">
        <v>1352000</v>
      </c>
    </row>
    <row r="41" spans="1:8" s="379" customFormat="1" ht="22.5" customHeight="1" thickBot="1" x14ac:dyDescent="0.3">
      <c r="A41" s="335"/>
      <c r="B41" s="335"/>
      <c r="C41" s="336"/>
      <c r="D41" s="340" t="s">
        <v>305</v>
      </c>
      <c r="E41" s="341"/>
      <c r="F41" s="347">
        <f>SUM(F42,F50,F57,F76)</f>
        <v>10176903</v>
      </c>
      <c r="G41" s="378" t="s">
        <v>7</v>
      </c>
      <c r="H41" s="342">
        <v>142397780</v>
      </c>
    </row>
    <row r="42" spans="1:8" s="379" customFormat="1" ht="18.75" customHeight="1" thickTop="1" thickBot="1" x14ac:dyDescent="0.3">
      <c r="A42" s="381">
        <v>750</v>
      </c>
      <c r="B42" s="343"/>
      <c r="C42" s="344"/>
      <c r="D42" s="345" t="s">
        <v>306</v>
      </c>
      <c r="E42" s="346"/>
      <c r="F42" s="347">
        <f>SUM(F43)</f>
        <v>270</v>
      </c>
      <c r="G42" s="378" t="s">
        <v>7</v>
      </c>
      <c r="H42" s="342">
        <v>1690329</v>
      </c>
    </row>
    <row r="43" spans="1:8" s="379" customFormat="1" ht="12.75" customHeight="1" thickTop="1" x14ac:dyDescent="0.25">
      <c r="A43" s="329"/>
      <c r="B43" s="355">
        <v>75056</v>
      </c>
      <c r="C43" s="336"/>
      <c r="D43" s="350" t="s">
        <v>307</v>
      </c>
      <c r="E43" s="363"/>
      <c r="F43" s="364">
        <f>SUM(F44)</f>
        <v>270</v>
      </c>
      <c r="G43" s="380" t="s">
        <v>7</v>
      </c>
      <c r="H43" s="353">
        <v>27326</v>
      </c>
    </row>
    <row r="44" spans="1:8" s="379" customFormat="1" ht="12.75" customHeight="1" x14ac:dyDescent="0.25">
      <c r="A44" s="329"/>
      <c r="B44" s="355"/>
      <c r="C44" s="336"/>
      <c r="D44" s="456" t="s">
        <v>308</v>
      </c>
      <c r="E44" s="451"/>
      <c r="F44" s="421">
        <f>SUM(F48)</f>
        <v>270</v>
      </c>
      <c r="G44" s="455" t="s">
        <v>7</v>
      </c>
      <c r="H44" s="452">
        <v>27326</v>
      </c>
    </row>
    <row r="45" spans="1:8" s="379" customFormat="1" ht="12.75" customHeight="1" x14ac:dyDescent="0.25">
      <c r="A45" s="329"/>
      <c r="B45" s="361"/>
      <c r="C45" s="336" t="s">
        <v>309</v>
      </c>
      <c r="D45" s="355" t="s">
        <v>279</v>
      </c>
      <c r="E45" s="356"/>
      <c r="F45" s="357"/>
      <c r="G45" s="357"/>
      <c r="H45" s="359"/>
    </row>
    <row r="46" spans="1:8" s="379" customFormat="1" ht="12.75" customHeight="1" x14ac:dyDescent="0.25">
      <c r="A46" s="329"/>
      <c r="B46" s="355"/>
      <c r="C46" s="361"/>
      <c r="D46" s="355" t="s">
        <v>310</v>
      </c>
      <c r="E46" s="356"/>
      <c r="F46" s="357"/>
      <c r="G46" s="357"/>
      <c r="H46" s="359"/>
    </row>
    <row r="47" spans="1:8" s="379" customFormat="1" ht="12.75" customHeight="1" x14ac:dyDescent="0.25">
      <c r="A47" s="343"/>
      <c r="B47" s="343"/>
      <c r="C47" s="361"/>
      <c r="D47" s="355" t="s">
        <v>311</v>
      </c>
      <c r="E47" s="356"/>
      <c r="F47" s="357"/>
      <c r="G47" s="357"/>
      <c r="H47" s="359"/>
    </row>
    <row r="48" spans="1:8" s="379" customFormat="1" ht="12.75" customHeight="1" x14ac:dyDescent="0.25">
      <c r="A48" s="343"/>
      <c r="B48" s="343"/>
      <c r="C48" s="361"/>
      <c r="D48" s="382" t="s">
        <v>540</v>
      </c>
      <c r="E48" s="356"/>
      <c r="F48" s="359">
        <v>270</v>
      </c>
      <c r="G48" s="357" t="s">
        <v>7</v>
      </c>
      <c r="H48" s="359">
        <v>27326</v>
      </c>
    </row>
    <row r="49" spans="1:8" s="379" customFormat="1" ht="12.75" customHeight="1" x14ac:dyDescent="0.25">
      <c r="A49" s="343">
        <v>754</v>
      </c>
      <c r="B49" s="343"/>
      <c r="C49" s="344"/>
      <c r="D49" s="345" t="s">
        <v>312</v>
      </c>
      <c r="E49" s="346"/>
      <c r="F49" s="377"/>
      <c r="G49" s="358"/>
      <c r="H49" s="366"/>
    </row>
    <row r="50" spans="1:8" s="379" customFormat="1" ht="12.75" customHeight="1" thickBot="1" x14ac:dyDescent="0.3">
      <c r="A50" s="343"/>
      <c r="B50" s="343"/>
      <c r="C50" s="344"/>
      <c r="D50" s="345" t="s">
        <v>313</v>
      </c>
      <c r="E50" s="346"/>
      <c r="F50" s="342">
        <f>SUM(F51)</f>
        <v>42995</v>
      </c>
      <c r="G50" s="378" t="s">
        <v>7</v>
      </c>
      <c r="H50" s="342">
        <v>178044</v>
      </c>
    </row>
    <row r="51" spans="1:8" s="379" customFormat="1" ht="12.75" customHeight="1" thickTop="1" x14ac:dyDescent="0.25">
      <c r="A51" s="381"/>
      <c r="B51" s="336" t="s">
        <v>314</v>
      </c>
      <c r="C51" s="361"/>
      <c r="D51" s="350" t="s">
        <v>315</v>
      </c>
      <c r="E51" s="383"/>
      <c r="F51" s="352">
        <f>SUM(F56)</f>
        <v>42995</v>
      </c>
      <c r="G51" s="380" t="s">
        <v>7</v>
      </c>
      <c r="H51" s="353">
        <v>178044</v>
      </c>
    </row>
    <row r="52" spans="1:8" s="379" customFormat="1" ht="12.75" customHeight="1" x14ac:dyDescent="0.25">
      <c r="A52" s="381"/>
      <c r="B52" s="336"/>
      <c r="C52" s="361"/>
      <c r="D52" s="456" t="s">
        <v>308</v>
      </c>
      <c r="E52" s="451"/>
      <c r="F52" s="421">
        <f>SUM(F56)</f>
        <v>42995</v>
      </c>
      <c r="G52" s="455" t="s">
        <v>7</v>
      </c>
      <c r="H52" s="452">
        <v>178044</v>
      </c>
    </row>
    <row r="53" spans="1:8" s="379" customFormat="1" ht="12.75" customHeight="1" x14ac:dyDescent="0.25">
      <c r="A53" s="343"/>
      <c r="B53" s="343"/>
      <c r="C53" s="336" t="s">
        <v>309</v>
      </c>
      <c r="D53" s="355" t="s">
        <v>279</v>
      </c>
      <c r="E53" s="356"/>
      <c r="F53" s="357"/>
      <c r="G53" s="357"/>
      <c r="H53" s="359"/>
    </row>
    <row r="54" spans="1:8" s="379" customFormat="1" ht="12.75" customHeight="1" x14ac:dyDescent="0.25">
      <c r="A54" s="343"/>
      <c r="B54" s="343"/>
      <c r="C54" s="361"/>
      <c r="D54" s="355" t="s">
        <v>310</v>
      </c>
      <c r="E54" s="356"/>
      <c r="F54" s="357"/>
      <c r="G54" s="357"/>
      <c r="H54" s="359"/>
    </row>
    <row r="55" spans="1:8" s="379" customFormat="1" ht="12.75" customHeight="1" x14ac:dyDescent="0.25">
      <c r="A55" s="343"/>
      <c r="B55" s="343"/>
      <c r="C55" s="361"/>
      <c r="D55" s="355" t="s">
        <v>311</v>
      </c>
      <c r="E55" s="356"/>
      <c r="F55" s="357"/>
      <c r="G55" s="357"/>
      <c r="H55" s="359"/>
    </row>
    <row r="56" spans="1:8" s="379" customFormat="1" ht="12.75" customHeight="1" x14ac:dyDescent="0.25">
      <c r="A56" s="384"/>
      <c r="B56" s="384"/>
      <c r="C56" s="385"/>
      <c r="D56" s="350" t="s">
        <v>540</v>
      </c>
      <c r="E56" s="386"/>
      <c r="F56" s="352">
        <v>42995</v>
      </c>
      <c r="G56" s="380" t="s">
        <v>7</v>
      </c>
      <c r="H56" s="352">
        <v>178044</v>
      </c>
    </row>
    <row r="57" spans="1:8" s="379" customFormat="1" ht="15" customHeight="1" thickBot="1" x14ac:dyDescent="0.3">
      <c r="A57" s="344" t="s">
        <v>316</v>
      </c>
      <c r="B57" s="368"/>
      <c r="C57" s="369"/>
      <c r="D57" s="370" t="s">
        <v>294</v>
      </c>
      <c r="E57" s="240"/>
      <c r="F57" s="371">
        <f>SUM(F58,F64,F70)</f>
        <v>62673</v>
      </c>
      <c r="G57" s="372" t="s">
        <v>7</v>
      </c>
      <c r="H57" s="371">
        <v>3503371</v>
      </c>
    </row>
    <row r="58" spans="1:8" s="379" customFormat="1" ht="12.75" customHeight="1" thickTop="1" x14ac:dyDescent="0.25">
      <c r="A58" s="344"/>
      <c r="B58" s="355">
        <v>85203</v>
      </c>
      <c r="C58" s="336"/>
      <c r="D58" s="387" t="s">
        <v>317</v>
      </c>
      <c r="E58" s="363"/>
      <c r="F58" s="352">
        <f>SUM(F59)</f>
        <v>18929</v>
      </c>
      <c r="G58" s="380" t="s">
        <v>7</v>
      </c>
      <c r="H58" s="388">
        <v>979432</v>
      </c>
    </row>
    <row r="59" spans="1:8" s="379" customFormat="1" ht="12.75" customHeight="1" x14ac:dyDescent="0.25">
      <c r="A59" s="344"/>
      <c r="B59" s="355"/>
      <c r="C59" s="336"/>
      <c r="D59" s="450" t="s">
        <v>277</v>
      </c>
      <c r="E59" s="451"/>
      <c r="F59" s="400">
        <f>SUM(F63)</f>
        <v>18929</v>
      </c>
      <c r="G59" s="401" t="s">
        <v>7</v>
      </c>
      <c r="H59" s="400">
        <v>979432</v>
      </c>
    </row>
    <row r="60" spans="1:8" s="379" customFormat="1" ht="12.75" customHeight="1" x14ac:dyDescent="0.25">
      <c r="A60" s="344"/>
      <c r="B60" s="343"/>
      <c r="C60" s="336" t="s">
        <v>309</v>
      </c>
      <c r="D60" s="355" t="s">
        <v>279</v>
      </c>
      <c r="E60" s="356"/>
      <c r="F60" s="359"/>
      <c r="G60" s="359"/>
      <c r="H60" s="358"/>
    </row>
    <row r="61" spans="1:8" s="379" customFormat="1" ht="12.75" customHeight="1" x14ac:dyDescent="0.25">
      <c r="A61" s="344"/>
      <c r="B61" s="343"/>
      <c r="C61" s="361"/>
      <c r="D61" s="355" t="s">
        <v>310</v>
      </c>
      <c r="E61" s="356"/>
      <c r="F61" s="359"/>
      <c r="G61" s="359"/>
      <c r="H61" s="358"/>
    </row>
    <row r="62" spans="1:8" s="379" customFormat="1" ht="12.75" customHeight="1" x14ac:dyDescent="0.25">
      <c r="A62" s="344"/>
      <c r="B62" s="343"/>
      <c r="C62" s="361"/>
      <c r="D62" s="355" t="s">
        <v>311</v>
      </c>
      <c r="E62" s="356"/>
      <c r="F62" s="359"/>
      <c r="G62" s="359"/>
      <c r="H62" s="358"/>
    </row>
    <row r="63" spans="1:8" s="379" customFormat="1" ht="12.75" customHeight="1" x14ac:dyDescent="0.25">
      <c r="A63" s="344"/>
      <c r="B63" s="343"/>
      <c r="C63" s="361"/>
      <c r="D63" s="362" t="s">
        <v>540</v>
      </c>
      <c r="E63" s="356"/>
      <c r="F63" s="359">
        <v>18929</v>
      </c>
      <c r="G63" s="357" t="s">
        <v>7</v>
      </c>
      <c r="H63" s="358">
        <v>979432</v>
      </c>
    </row>
    <row r="64" spans="1:8" s="379" customFormat="1" ht="12.75" customHeight="1" x14ac:dyDescent="0.25">
      <c r="A64" s="366"/>
      <c r="B64" s="389">
        <v>85219</v>
      </c>
      <c r="C64" s="374"/>
      <c r="D64" s="375" t="s">
        <v>318</v>
      </c>
      <c r="E64" s="376"/>
      <c r="F64" s="364">
        <f>SUM(F65)</f>
        <v>2680</v>
      </c>
      <c r="G64" s="365" t="s">
        <v>7</v>
      </c>
      <c r="H64" s="364">
        <v>23421</v>
      </c>
    </row>
    <row r="65" spans="1:8" s="379" customFormat="1" ht="12.75" customHeight="1" x14ac:dyDescent="0.25">
      <c r="A65" s="366"/>
      <c r="B65" s="366"/>
      <c r="C65" s="349"/>
      <c r="D65" s="450" t="s">
        <v>277</v>
      </c>
      <c r="E65" s="451"/>
      <c r="F65" s="400">
        <f>SUM(F69)</f>
        <v>2680</v>
      </c>
      <c r="G65" s="401" t="s">
        <v>7</v>
      </c>
      <c r="H65" s="400">
        <v>23421</v>
      </c>
    </row>
    <row r="66" spans="1:8" s="379" customFormat="1" ht="12.75" customHeight="1" x14ac:dyDescent="0.25">
      <c r="A66" s="366"/>
      <c r="B66" s="366"/>
      <c r="C66" s="336" t="s">
        <v>309</v>
      </c>
      <c r="D66" s="355" t="s">
        <v>279</v>
      </c>
      <c r="E66" s="356"/>
      <c r="F66" s="358"/>
      <c r="G66" s="377"/>
      <c r="H66" s="358"/>
    </row>
    <row r="67" spans="1:8" s="379" customFormat="1" ht="12.75" customHeight="1" x14ac:dyDescent="0.25">
      <c r="A67" s="366"/>
      <c r="B67" s="366"/>
      <c r="C67" s="361"/>
      <c r="D67" s="355" t="s">
        <v>310</v>
      </c>
      <c r="E67" s="356"/>
      <c r="F67" s="358"/>
      <c r="G67" s="377"/>
      <c r="H67" s="358"/>
    </row>
    <row r="68" spans="1:8" s="379" customFormat="1" ht="12.75" customHeight="1" x14ac:dyDescent="0.25">
      <c r="A68" s="366"/>
      <c r="B68" s="366"/>
      <c r="C68" s="361"/>
      <c r="D68" s="355" t="s">
        <v>311</v>
      </c>
      <c r="E68" s="356"/>
      <c r="F68" s="358"/>
      <c r="G68" s="377"/>
      <c r="H68" s="358"/>
    </row>
    <row r="69" spans="1:8" s="379" customFormat="1" ht="12.75" customHeight="1" x14ac:dyDescent="0.25">
      <c r="A69" s="366"/>
      <c r="B69" s="366"/>
      <c r="C69" s="361"/>
      <c r="D69" s="362" t="s">
        <v>540</v>
      </c>
      <c r="E69" s="356"/>
      <c r="F69" s="358">
        <v>2680</v>
      </c>
      <c r="G69" s="377" t="s">
        <v>7</v>
      </c>
      <c r="H69" s="358">
        <v>23421</v>
      </c>
    </row>
    <row r="70" spans="1:8" s="379" customFormat="1" ht="12.75" customHeight="1" x14ac:dyDescent="0.25">
      <c r="A70" s="366"/>
      <c r="B70" s="389">
        <v>85228</v>
      </c>
      <c r="C70" s="374"/>
      <c r="D70" s="375" t="s">
        <v>319</v>
      </c>
      <c r="E70" s="376"/>
      <c r="F70" s="364">
        <f>SUM(F71)</f>
        <v>41064</v>
      </c>
      <c r="G70" s="365" t="s">
        <v>7</v>
      </c>
      <c r="H70" s="364">
        <v>2480108</v>
      </c>
    </row>
    <row r="71" spans="1:8" s="379" customFormat="1" ht="12.75" customHeight="1" x14ac:dyDescent="0.25">
      <c r="A71" s="366"/>
      <c r="B71" s="366"/>
      <c r="C71" s="349"/>
      <c r="D71" s="450" t="s">
        <v>277</v>
      </c>
      <c r="E71" s="451"/>
      <c r="F71" s="400">
        <f>SUM(F75)</f>
        <v>41064</v>
      </c>
      <c r="G71" s="401" t="s">
        <v>7</v>
      </c>
      <c r="H71" s="400">
        <v>2480108</v>
      </c>
    </row>
    <row r="72" spans="1:8" s="379" customFormat="1" ht="12.75" customHeight="1" x14ac:dyDescent="0.25">
      <c r="A72" s="366"/>
      <c r="B72" s="366"/>
      <c r="C72" s="336" t="s">
        <v>309</v>
      </c>
      <c r="D72" s="355" t="s">
        <v>279</v>
      </c>
      <c r="E72" s="356"/>
      <c r="F72" s="358"/>
      <c r="G72" s="377"/>
      <c r="H72" s="358"/>
    </row>
    <row r="73" spans="1:8" s="379" customFormat="1" ht="12.75" customHeight="1" x14ac:dyDescent="0.25">
      <c r="A73" s="366"/>
      <c r="B73" s="366"/>
      <c r="C73" s="361"/>
      <c r="D73" s="355" t="s">
        <v>310</v>
      </c>
      <c r="E73" s="356"/>
      <c r="F73" s="358"/>
      <c r="G73" s="377"/>
      <c r="H73" s="358"/>
    </row>
    <row r="74" spans="1:8" s="379" customFormat="1" ht="12.75" customHeight="1" x14ac:dyDescent="0.25">
      <c r="A74" s="366"/>
      <c r="B74" s="366"/>
      <c r="C74" s="361"/>
      <c r="D74" s="355" t="s">
        <v>311</v>
      </c>
      <c r="E74" s="356"/>
      <c r="F74" s="358"/>
      <c r="G74" s="377"/>
      <c r="H74" s="358"/>
    </row>
    <row r="75" spans="1:8" s="379" customFormat="1" ht="12.75" customHeight="1" x14ac:dyDescent="0.25">
      <c r="A75" s="366"/>
      <c r="B75" s="366"/>
      <c r="C75" s="361"/>
      <c r="D75" s="362" t="s">
        <v>540</v>
      </c>
      <c r="E75" s="356"/>
      <c r="F75" s="358">
        <v>41064</v>
      </c>
      <c r="G75" s="377"/>
      <c r="H75" s="358">
        <v>2480108</v>
      </c>
    </row>
    <row r="76" spans="1:8" s="379" customFormat="1" ht="12.75" customHeight="1" thickBot="1" x14ac:dyDescent="0.3">
      <c r="A76" s="344" t="s">
        <v>320</v>
      </c>
      <c r="B76" s="343"/>
      <c r="C76" s="344"/>
      <c r="D76" s="345" t="s">
        <v>321</v>
      </c>
      <c r="E76" s="291"/>
      <c r="F76" s="342">
        <f>SUM(F77,F86,F97)</f>
        <v>10070965</v>
      </c>
      <c r="G76" s="378" t="s">
        <v>7</v>
      </c>
      <c r="H76" s="342">
        <v>135490488</v>
      </c>
    </row>
    <row r="77" spans="1:8" s="379" customFormat="1" ht="12.75" customHeight="1" thickTop="1" x14ac:dyDescent="0.25">
      <c r="A77" s="344"/>
      <c r="B77" s="389">
        <v>85501</v>
      </c>
      <c r="C77" s="355"/>
      <c r="D77" s="390" t="s">
        <v>322</v>
      </c>
      <c r="E77" s="363"/>
      <c r="F77" s="352">
        <f>SUM(F78)</f>
        <v>7311019</v>
      </c>
      <c r="G77" s="380" t="s">
        <v>7</v>
      </c>
      <c r="H77" s="364">
        <v>92319437</v>
      </c>
    </row>
    <row r="78" spans="1:8" s="379" customFormat="1" ht="12.75" customHeight="1" x14ac:dyDescent="0.25">
      <c r="A78" s="344"/>
      <c r="B78" s="389"/>
      <c r="C78" s="355"/>
      <c r="D78" s="450" t="s">
        <v>277</v>
      </c>
      <c r="E78" s="451"/>
      <c r="F78" s="421">
        <f>SUM(F83)</f>
        <v>7311019</v>
      </c>
      <c r="G78" s="455" t="s">
        <v>7</v>
      </c>
      <c r="H78" s="452">
        <v>92319437</v>
      </c>
    </row>
    <row r="79" spans="1:8" s="379" customFormat="1" ht="12.75" customHeight="1" x14ac:dyDescent="0.25">
      <c r="A79" s="344"/>
      <c r="B79" s="391"/>
      <c r="C79" s="361">
        <v>2060</v>
      </c>
      <c r="D79" s="392" t="s">
        <v>283</v>
      </c>
      <c r="E79" s="356"/>
      <c r="F79" s="357"/>
      <c r="G79" s="357"/>
      <c r="H79" s="359"/>
    </row>
    <row r="80" spans="1:8" s="379" customFormat="1" ht="12.75" customHeight="1" x14ac:dyDescent="0.25">
      <c r="A80" s="344"/>
      <c r="B80" s="391"/>
      <c r="C80" s="389"/>
      <c r="D80" s="392" t="s">
        <v>323</v>
      </c>
      <c r="E80" s="356"/>
      <c r="F80" s="357"/>
      <c r="G80" s="357"/>
      <c r="H80" s="359"/>
    </row>
    <row r="81" spans="1:8" s="379" customFormat="1" ht="12.75" customHeight="1" x14ac:dyDescent="0.25">
      <c r="A81" s="344"/>
      <c r="B81" s="391"/>
      <c r="C81" s="389"/>
      <c r="D81" s="392" t="s">
        <v>324</v>
      </c>
      <c r="E81" s="356"/>
      <c r="F81" s="357"/>
      <c r="G81" s="357"/>
      <c r="H81" s="359"/>
    </row>
    <row r="82" spans="1:8" s="379" customFormat="1" ht="12.75" customHeight="1" x14ac:dyDescent="0.25">
      <c r="A82" s="344"/>
      <c r="B82" s="391"/>
      <c r="C82" s="389"/>
      <c r="D82" s="392" t="s">
        <v>325</v>
      </c>
      <c r="E82" s="356"/>
      <c r="F82" s="357"/>
      <c r="G82" s="357"/>
      <c r="H82" s="359"/>
    </row>
    <row r="83" spans="1:8" s="379" customFormat="1" ht="12.75" customHeight="1" x14ac:dyDescent="0.25">
      <c r="A83" s="344"/>
      <c r="B83" s="391"/>
      <c r="C83" s="389"/>
      <c r="D83" s="392" t="s">
        <v>326</v>
      </c>
      <c r="E83" s="356"/>
      <c r="F83" s="359">
        <v>7311019</v>
      </c>
      <c r="G83" s="357" t="s">
        <v>7</v>
      </c>
      <c r="H83" s="359">
        <v>92319437</v>
      </c>
    </row>
    <row r="84" spans="1:8" s="379" customFormat="1" ht="12.75" customHeight="1" x14ac:dyDescent="0.25">
      <c r="A84" s="344"/>
      <c r="B84" s="348">
        <v>85502</v>
      </c>
      <c r="C84" s="349"/>
      <c r="D84" s="393" t="s">
        <v>327</v>
      </c>
      <c r="E84" s="346"/>
      <c r="F84" s="381"/>
      <c r="G84" s="381"/>
      <c r="H84" s="366"/>
    </row>
    <row r="85" spans="1:8" s="379" customFormat="1" ht="12.75" customHeight="1" x14ac:dyDescent="0.25">
      <c r="A85" s="344"/>
      <c r="B85" s="348"/>
      <c r="C85" s="349"/>
      <c r="D85" s="393" t="s">
        <v>328</v>
      </c>
      <c r="E85" s="346"/>
      <c r="F85" s="381"/>
      <c r="G85" s="381"/>
      <c r="H85" s="366"/>
    </row>
    <row r="86" spans="1:8" s="379" customFormat="1" ht="12.75" customHeight="1" x14ac:dyDescent="0.25">
      <c r="A86" s="344"/>
      <c r="B86" s="348"/>
      <c r="C86" s="349"/>
      <c r="D86" s="394" t="s">
        <v>329</v>
      </c>
      <c r="E86" s="363"/>
      <c r="F86" s="352">
        <f>SUM(F87)</f>
        <v>2741354</v>
      </c>
      <c r="G86" s="380" t="s">
        <v>7</v>
      </c>
      <c r="H86" s="388">
        <v>39617289</v>
      </c>
    </row>
    <row r="87" spans="1:8" s="379" customFormat="1" ht="12.75" customHeight="1" x14ac:dyDescent="0.25">
      <c r="A87" s="344"/>
      <c r="B87" s="348"/>
      <c r="C87" s="349"/>
      <c r="D87" s="450" t="s">
        <v>277</v>
      </c>
      <c r="E87" s="451"/>
      <c r="F87" s="421">
        <f>SUM(F91)</f>
        <v>2741354</v>
      </c>
      <c r="G87" s="455" t="s">
        <v>7</v>
      </c>
      <c r="H87" s="452">
        <v>39617289</v>
      </c>
    </row>
    <row r="88" spans="1:8" s="379" customFormat="1" ht="12.75" customHeight="1" x14ac:dyDescent="0.25">
      <c r="A88" s="344"/>
      <c r="B88" s="343"/>
      <c r="C88" s="336" t="s">
        <v>309</v>
      </c>
      <c r="D88" s="355" t="s">
        <v>279</v>
      </c>
      <c r="E88" s="356"/>
      <c r="F88" s="335"/>
      <c r="G88" s="357"/>
      <c r="H88" s="358"/>
    </row>
    <row r="89" spans="1:8" s="379" customFormat="1" ht="12.75" customHeight="1" x14ac:dyDescent="0.25">
      <c r="A89" s="344"/>
      <c r="B89" s="343"/>
      <c r="C89" s="361"/>
      <c r="D89" s="355" t="s">
        <v>310</v>
      </c>
      <c r="E89" s="356"/>
      <c r="F89" s="335"/>
      <c r="G89" s="357"/>
      <c r="H89" s="358"/>
    </row>
    <row r="90" spans="1:8" s="379" customFormat="1" ht="12.75" customHeight="1" x14ac:dyDescent="0.25">
      <c r="A90" s="344"/>
      <c r="B90" s="343"/>
      <c r="C90" s="361"/>
      <c r="D90" s="355" t="s">
        <v>311</v>
      </c>
      <c r="E90" s="356"/>
      <c r="F90" s="335"/>
      <c r="G90" s="357"/>
      <c r="H90" s="358"/>
    </row>
    <row r="91" spans="1:8" s="379" customFormat="1" ht="12.75" customHeight="1" x14ac:dyDescent="0.25">
      <c r="A91" s="344"/>
      <c r="B91" s="343"/>
      <c r="C91" s="361"/>
      <c r="D91" s="362" t="s">
        <v>540</v>
      </c>
      <c r="E91" s="356"/>
      <c r="F91" s="359">
        <v>2741354</v>
      </c>
      <c r="G91" s="357" t="s">
        <v>7</v>
      </c>
      <c r="H91" s="359">
        <v>39617289</v>
      </c>
    </row>
    <row r="92" spans="1:8" s="379" customFormat="1" ht="12.75" customHeight="1" x14ac:dyDescent="0.25">
      <c r="A92" s="366"/>
      <c r="B92" s="361">
        <v>85513</v>
      </c>
      <c r="C92" s="389"/>
      <c r="D92" s="355" t="s">
        <v>330</v>
      </c>
      <c r="E92" s="356"/>
      <c r="F92" s="359"/>
      <c r="G92" s="357"/>
      <c r="H92" s="358"/>
    </row>
    <row r="93" spans="1:8" s="379" customFormat="1" ht="12.75" customHeight="1" x14ac:dyDescent="0.25">
      <c r="A93" s="366"/>
      <c r="B93" s="389"/>
      <c r="C93" s="389"/>
      <c r="D93" s="355" t="s">
        <v>331</v>
      </c>
      <c r="E93" s="356"/>
      <c r="F93" s="359"/>
      <c r="G93" s="357"/>
      <c r="H93" s="358"/>
    </row>
    <row r="94" spans="1:8" s="379" customFormat="1" ht="12.75" customHeight="1" x14ac:dyDescent="0.25">
      <c r="A94" s="366"/>
      <c r="B94" s="389"/>
      <c r="C94" s="389"/>
      <c r="D94" s="355" t="s">
        <v>332</v>
      </c>
      <c r="E94" s="356"/>
      <c r="F94" s="359"/>
      <c r="G94" s="357"/>
      <c r="H94" s="358"/>
    </row>
    <row r="95" spans="1:8" s="379" customFormat="1" ht="12.75" customHeight="1" x14ac:dyDescent="0.25">
      <c r="A95" s="366"/>
      <c r="B95" s="389"/>
      <c r="C95" s="389"/>
      <c r="D95" s="355" t="s">
        <v>333</v>
      </c>
      <c r="E95" s="356"/>
      <c r="F95" s="359"/>
      <c r="G95" s="357"/>
      <c r="H95" s="358"/>
    </row>
    <row r="96" spans="1:8" s="379" customFormat="1" ht="12.75" customHeight="1" x14ac:dyDescent="0.25">
      <c r="A96" s="366"/>
      <c r="B96" s="389"/>
      <c r="C96" s="389"/>
      <c r="D96" s="355" t="s">
        <v>334</v>
      </c>
      <c r="E96" s="356"/>
      <c r="F96" s="359"/>
      <c r="G96" s="357"/>
      <c r="H96" s="358"/>
    </row>
    <row r="97" spans="1:8" s="379" customFormat="1" ht="12.75" customHeight="1" x14ac:dyDescent="0.25">
      <c r="A97" s="366"/>
      <c r="B97" s="395"/>
      <c r="C97" s="355"/>
      <c r="D97" s="350" t="s">
        <v>335</v>
      </c>
      <c r="E97" s="386"/>
      <c r="F97" s="352">
        <f>SUM(F98)</f>
        <v>18592</v>
      </c>
      <c r="G97" s="380" t="s">
        <v>7</v>
      </c>
      <c r="H97" s="364">
        <v>258142</v>
      </c>
    </row>
    <row r="98" spans="1:8" s="379" customFormat="1" ht="12.75" customHeight="1" x14ac:dyDescent="0.25">
      <c r="A98" s="366"/>
      <c r="B98" s="395"/>
      <c r="C98" s="355"/>
      <c r="D98" s="450" t="s">
        <v>277</v>
      </c>
      <c r="E98" s="451"/>
      <c r="F98" s="421">
        <f>SUM(F102)</f>
        <v>18592</v>
      </c>
      <c r="G98" s="455" t="s">
        <v>7</v>
      </c>
      <c r="H98" s="452">
        <v>258142</v>
      </c>
    </row>
    <row r="99" spans="1:8" s="379" customFormat="1" ht="12.75" customHeight="1" x14ac:dyDescent="0.25">
      <c r="A99" s="366"/>
      <c r="B99" s="343"/>
      <c r="C99" s="336" t="s">
        <v>309</v>
      </c>
      <c r="D99" s="355" t="s">
        <v>279</v>
      </c>
      <c r="E99" s="356"/>
      <c r="F99" s="357"/>
      <c r="G99" s="357"/>
      <c r="H99" s="359"/>
    </row>
    <row r="100" spans="1:8" s="379" customFormat="1" ht="12.75" customHeight="1" x14ac:dyDescent="0.25">
      <c r="A100" s="366"/>
      <c r="B100" s="343"/>
      <c r="C100" s="361"/>
      <c r="D100" s="355" t="s">
        <v>310</v>
      </c>
      <c r="E100" s="356"/>
      <c r="F100" s="357"/>
      <c r="G100" s="357"/>
      <c r="H100" s="359"/>
    </row>
    <row r="101" spans="1:8" s="379" customFormat="1" ht="12.75" customHeight="1" x14ac:dyDescent="0.25">
      <c r="A101" s="366"/>
      <c r="B101" s="343"/>
      <c r="C101" s="361"/>
      <c r="D101" s="355" t="s">
        <v>311</v>
      </c>
      <c r="E101" s="356"/>
      <c r="F101" s="357"/>
      <c r="G101" s="357"/>
      <c r="H101" s="359"/>
    </row>
    <row r="102" spans="1:8" s="379" customFormat="1" ht="12.75" customHeight="1" x14ac:dyDescent="0.25">
      <c r="A102" s="366"/>
      <c r="B102" s="343"/>
      <c r="C102" s="361"/>
      <c r="D102" s="362" t="s">
        <v>540</v>
      </c>
      <c r="E102" s="356"/>
      <c r="F102" s="359">
        <v>18592</v>
      </c>
      <c r="G102" s="357" t="s">
        <v>7</v>
      </c>
      <c r="H102" s="359">
        <v>258142</v>
      </c>
    </row>
    <row r="103" spans="1:8" s="291" customFormat="1" ht="21.75" customHeight="1" thickBot="1" x14ac:dyDescent="0.3">
      <c r="A103" s="335"/>
      <c r="B103" s="335"/>
      <c r="C103" s="336"/>
      <c r="D103" s="340" t="s">
        <v>336</v>
      </c>
      <c r="E103" s="341"/>
      <c r="F103" s="342">
        <f>SUM(F104,F111,F123,F133,F142,F150)</f>
        <v>1131371</v>
      </c>
      <c r="G103" s="342">
        <f>SUM(G104,G111,G123,G133,G142,G150)</f>
        <v>31918</v>
      </c>
      <c r="H103" s="342">
        <v>20156193</v>
      </c>
    </row>
    <row r="104" spans="1:8" s="291" customFormat="1" ht="21.75" customHeight="1" thickTop="1" thickBot="1" x14ac:dyDescent="0.3">
      <c r="A104" s="329">
        <v>700</v>
      </c>
      <c r="B104" s="343"/>
      <c r="C104" s="344"/>
      <c r="D104" s="345" t="s">
        <v>337</v>
      </c>
      <c r="E104" s="396"/>
      <c r="F104" s="347">
        <f>SUM(F105)</f>
        <v>3453</v>
      </c>
      <c r="G104" s="378" t="s">
        <v>7</v>
      </c>
      <c r="H104" s="342">
        <v>385973</v>
      </c>
    </row>
    <row r="105" spans="1:8" s="291" customFormat="1" ht="12.75" customHeight="1" thickTop="1" x14ac:dyDescent="0.25">
      <c r="A105" s="329"/>
      <c r="B105" s="355">
        <v>70005</v>
      </c>
      <c r="C105" s="336"/>
      <c r="D105" s="394" t="s">
        <v>20</v>
      </c>
      <c r="E105" s="397"/>
      <c r="F105" s="398">
        <f>SUM(F106)</f>
        <v>3453</v>
      </c>
      <c r="G105" s="399" t="s">
        <v>7</v>
      </c>
      <c r="H105" s="398">
        <v>385973</v>
      </c>
    </row>
    <row r="106" spans="1:8" s="291" customFormat="1" ht="12.75" customHeight="1" x14ac:dyDescent="0.25">
      <c r="A106" s="366"/>
      <c r="B106" s="366"/>
      <c r="C106" s="344"/>
      <c r="D106" s="450" t="s">
        <v>277</v>
      </c>
      <c r="E106" s="451"/>
      <c r="F106" s="400">
        <f>SUM(F110)</f>
        <v>3453</v>
      </c>
      <c r="G106" s="401" t="s">
        <v>7</v>
      </c>
      <c r="H106" s="400">
        <v>385973</v>
      </c>
    </row>
    <row r="107" spans="1:8" s="291" customFormat="1" ht="12.75" customHeight="1" x14ac:dyDescent="0.25">
      <c r="A107" s="366"/>
      <c r="B107" s="366"/>
      <c r="C107" s="361">
        <v>2110</v>
      </c>
      <c r="D107" s="362" t="s">
        <v>296</v>
      </c>
      <c r="E107" s="356"/>
      <c r="F107" s="377"/>
      <c r="G107" s="377"/>
      <c r="H107" s="358"/>
    </row>
    <row r="108" spans="1:8" s="291" customFormat="1" ht="12.75" customHeight="1" x14ac:dyDescent="0.25">
      <c r="A108" s="366"/>
      <c r="B108" s="366"/>
      <c r="C108" s="361"/>
      <c r="D108" s="362" t="s">
        <v>338</v>
      </c>
      <c r="E108" s="356"/>
      <c r="F108" s="377"/>
      <c r="G108" s="377"/>
      <c r="H108" s="358"/>
    </row>
    <row r="109" spans="1:8" s="291" customFormat="1" ht="12.75" customHeight="1" x14ac:dyDescent="0.25">
      <c r="A109" s="366"/>
      <c r="B109" s="366"/>
      <c r="C109" s="361"/>
      <c r="D109" s="362" t="s">
        <v>339</v>
      </c>
      <c r="E109" s="356"/>
      <c r="F109" s="377"/>
      <c r="G109" s="377"/>
      <c r="H109" s="358"/>
    </row>
    <row r="110" spans="1:8" s="291" customFormat="1" ht="12.75" customHeight="1" x14ac:dyDescent="0.25">
      <c r="A110" s="388"/>
      <c r="B110" s="388"/>
      <c r="C110" s="385"/>
      <c r="D110" s="350" t="s">
        <v>340</v>
      </c>
      <c r="E110" s="386"/>
      <c r="F110" s="364">
        <v>3453</v>
      </c>
      <c r="G110" s="365" t="s">
        <v>7</v>
      </c>
      <c r="H110" s="364">
        <v>385973</v>
      </c>
    </row>
    <row r="111" spans="1:8" s="291" customFormat="1" ht="15.75" customHeight="1" thickBot="1" x14ac:dyDescent="0.3">
      <c r="A111" s="344" t="s">
        <v>341</v>
      </c>
      <c r="B111" s="343"/>
      <c r="C111" s="344"/>
      <c r="D111" s="345" t="s">
        <v>342</v>
      </c>
      <c r="E111" s="346"/>
      <c r="F111" s="342">
        <f>SUM(F112,F117)</f>
        <v>12700</v>
      </c>
      <c r="G111" s="378" t="s">
        <v>7</v>
      </c>
      <c r="H111" s="342">
        <v>954341</v>
      </c>
    </row>
    <row r="112" spans="1:8" s="291" customFormat="1" ht="12.75" customHeight="1" thickTop="1" x14ac:dyDescent="0.25">
      <c r="A112" s="344"/>
      <c r="B112" s="355">
        <v>71012</v>
      </c>
      <c r="C112" s="361"/>
      <c r="D112" s="350" t="s">
        <v>343</v>
      </c>
      <c r="E112" s="386"/>
      <c r="F112" s="353">
        <f>SUM(F113)</f>
        <v>6700</v>
      </c>
      <c r="G112" s="380" t="s">
        <v>7</v>
      </c>
      <c r="H112" s="353">
        <v>362500</v>
      </c>
    </row>
    <row r="113" spans="1:8" s="291" customFormat="1" ht="12.75" customHeight="1" x14ac:dyDescent="0.25">
      <c r="A113" s="344"/>
      <c r="B113" s="355"/>
      <c r="C113" s="336"/>
      <c r="D113" s="456" t="s">
        <v>308</v>
      </c>
      <c r="E113" s="451"/>
      <c r="F113" s="421">
        <f>SUM(F116)</f>
        <v>6700</v>
      </c>
      <c r="G113" s="455" t="s">
        <v>7</v>
      </c>
      <c r="H113" s="452">
        <v>362500</v>
      </c>
    </row>
    <row r="114" spans="1:8" s="291" customFormat="1" ht="12.75" customHeight="1" x14ac:dyDescent="0.25">
      <c r="A114" s="344"/>
      <c r="B114" s="335"/>
      <c r="C114" s="361">
        <v>2110</v>
      </c>
      <c r="D114" s="362" t="s">
        <v>283</v>
      </c>
      <c r="E114" s="356"/>
      <c r="F114" s="335"/>
      <c r="G114" s="335"/>
      <c r="H114" s="335"/>
    </row>
    <row r="115" spans="1:8" s="291" customFormat="1" ht="12.75" customHeight="1" x14ac:dyDescent="0.25">
      <c r="A115" s="344"/>
      <c r="B115" s="335"/>
      <c r="C115" s="361"/>
      <c r="D115" s="362" t="s">
        <v>344</v>
      </c>
      <c r="E115" s="356"/>
      <c r="F115" s="335"/>
      <c r="G115" s="335"/>
      <c r="H115" s="335"/>
    </row>
    <row r="116" spans="1:8" s="291" customFormat="1" ht="12.75" customHeight="1" x14ac:dyDescent="0.25">
      <c r="A116" s="344"/>
      <c r="B116" s="335"/>
      <c r="C116" s="361"/>
      <c r="D116" s="362" t="s">
        <v>345</v>
      </c>
      <c r="E116" s="356"/>
      <c r="F116" s="335">
        <v>6700</v>
      </c>
      <c r="G116" s="357" t="s">
        <v>7</v>
      </c>
      <c r="H116" s="335">
        <v>362500</v>
      </c>
    </row>
    <row r="117" spans="1:8" s="291" customFormat="1" ht="12.75" customHeight="1" x14ac:dyDescent="0.25">
      <c r="A117" s="335"/>
      <c r="B117" s="355">
        <v>71015</v>
      </c>
      <c r="C117" s="336"/>
      <c r="D117" s="387" t="s">
        <v>346</v>
      </c>
      <c r="E117" s="386"/>
      <c r="F117" s="353">
        <f>SUM(F118)</f>
        <v>6000</v>
      </c>
      <c r="G117" s="380" t="s">
        <v>7</v>
      </c>
      <c r="H117" s="353">
        <v>591841</v>
      </c>
    </row>
    <row r="118" spans="1:8" s="291" customFormat="1" ht="12.75" customHeight="1" x14ac:dyDescent="0.25">
      <c r="A118" s="335"/>
      <c r="B118" s="355"/>
      <c r="C118" s="336"/>
      <c r="D118" s="456" t="s">
        <v>308</v>
      </c>
      <c r="E118" s="451"/>
      <c r="F118" s="421">
        <f>SUM(F121)</f>
        <v>6000</v>
      </c>
      <c r="G118" s="455" t="s">
        <v>7</v>
      </c>
      <c r="H118" s="452">
        <v>591841</v>
      </c>
    </row>
    <row r="119" spans="1:8" s="291" customFormat="1" ht="12.75" customHeight="1" x14ac:dyDescent="0.25">
      <c r="A119" s="335"/>
      <c r="B119" s="335"/>
      <c r="C119" s="361">
        <v>2110</v>
      </c>
      <c r="D119" s="362" t="s">
        <v>283</v>
      </c>
      <c r="E119" s="356"/>
      <c r="F119" s="335"/>
      <c r="G119" s="335"/>
      <c r="H119" s="335"/>
    </row>
    <row r="120" spans="1:8" s="291" customFormat="1" ht="12.75" customHeight="1" x14ac:dyDescent="0.25">
      <c r="A120" s="335"/>
      <c r="B120" s="335"/>
      <c r="C120" s="361"/>
      <c r="D120" s="362" t="s">
        <v>344</v>
      </c>
      <c r="E120" s="356"/>
      <c r="F120" s="335"/>
      <c r="G120" s="335"/>
      <c r="H120" s="335"/>
    </row>
    <row r="121" spans="1:8" s="291" customFormat="1" ht="12.75" customHeight="1" x14ac:dyDescent="0.25">
      <c r="A121" s="335"/>
      <c r="B121" s="335"/>
      <c r="C121" s="361"/>
      <c r="D121" s="362" t="s">
        <v>345</v>
      </c>
      <c r="E121" s="356"/>
      <c r="F121" s="335">
        <v>6000</v>
      </c>
      <c r="G121" s="357" t="s">
        <v>7</v>
      </c>
      <c r="H121" s="335">
        <v>591841</v>
      </c>
    </row>
    <row r="122" spans="1:8" s="291" customFormat="1" ht="12.75" customHeight="1" x14ac:dyDescent="0.25">
      <c r="A122" s="343">
        <v>754</v>
      </c>
      <c r="B122" s="343"/>
      <c r="C122" s="344"/>
      <c r="D122" s="345" t="s">
        <v>347</v>
      </c>
      <c r="E122" s="356"/>
      <c r="F122" s="335"/>
      <c r="G122" s="335"/>
      <c r="H122" s="335"/>
    </row>
    <row r="123" spans="1:8" s="291" customFormat="1" ht="12.75" customHeight="1" thickBot="1" x14ac:dyDescent="0.3">
      <c r="A123" s="343"/>
      <c r="B123" s="343"/>
      <c r="C123" s="344"/>
      <c r="D123" s="345" t="s">
        <v>313</v>
      </c>
      <c r="E123" s="346"/>
      <c r="F123" s="342">
        <f>SUM(F124)</f>
        <v>978612</v>
      </c>
      <c r="G123" s="342">
        <f>SUM(G124)</f>
        <v>21766</v>
      </c>
      <c r="H123" s="342">
        <v>16001722</v>
      </c>
    </row>
    <row r="124" spans="1:8" s="291" customFormat="1" ht="12.75" customHeight="1" thickTop="1" x14ac:dyDescent="0.25">
      <c r="A124" s="335"/>
      <c r="B124" s="355">
        <v>75411</v>
      </c>
      <c r="C124" s="336"/>
      <c r="D124" s="387" t="s">
        <v>233</v>
      </c>
      <c r="E124" s="363"/>
      <c r="F124" s="353">
        <f>SUM(F125)</f>
        <v>978612</v>
      </c>
      <c r="G124" s="353">
        <f>SUM(G125)</f>
        <v>21766</v>
      </c>
      <c r="H124" s="353">
        <v>16001722</v>
      </c>
    </row>
    <row r="125" spans="1:8" s="291" customFormat="1" ht="12.75" customHeight="1" x14ac:dyDescent="0.25">
      <c r="A125" s="335"/>
      <c r="B125" s="355"/>
      <c r="C125" s="336"/>
      <c r="D125" s="456" t="s">
        <v>308</v>
      </c>
      <c r="E125" s="451"/>
      <c r="F125" s="421">
        <f>SUM(F126:F132)</f>
        <v>978612</v>
      </c>
      <c r="G125" s="421">
        <f>SUM(G126:G132)</f>
        <v>21766</v>
      </c>
      <c r="H125" s="452">
        <v>16001722</v>
      </c>
    </row>
    <row r="126" spans="1:8" s="291" customFormat="1" ht="12.75" customHeight="1" x14ac:dyDescent="0.25">
      <c r="A126" s="343"/>
      <c r="B126" s="335"/>
      <c r="C126" s="361">
        <v>2110</v>
      </c>
      <c r="D126" s="362" t="s">
        <v>283</v>
      </c>
      <c r="E126" s="402"/>
      <c r="F126" s="357"/>
      <c r="G126" s="359"/>
      <c r="H126" s="335"/>
    </row>
    <row r="127" spans="1:8" s="291" customFormat="1" ht="12.75" customHeight="1" x14ac:dyDescent="0.25">
      <c r="A127" s="343"/>
      <c r="B127" s="335"/>
      <c r="C127" s="361"/>
      <c r="D127" s="362" t="s">
        <v>344</v>
      </c>
      <c r="E127" s="402"/>
      <c r="F127" s="357"/>
      <c r="G127" s="359"/>
      <c r="H127" s="335"/>
    </row>
    <row r="128" spans="1:8" s="291" customFormat="1" ht="12.75" customHeight="1" x14ac:dyDescent="0.25">
      <c r="A128" s="343"/>
      <c r="B128" s="335"/>
      <c r="C128" s="361"/>
      <c r="D128" s="362" t="s">
        <v>345</v>
      </c>
      <c r="E128" s="402"/>
      <c r="F128" s="359">
        <v>662612</v>
      </c>
      <c r="G128" s="359">
        <v>21766</v>
      </c>
      <c r="H128" s="335">
        <v>15685722</v>
      </c>
    </row>
    <row r="129" spans="1:8" s="291" customFormat="1" ht="12.75" customHeight="1" x14ac:dyDescent="0.25">
      <c r="A129" s="343"/>
      <c r="B129" s="335"/>
      <c r="C129" s="361">
        <v>6410</v>
      </c>
      <c r="D129" s="362" t="s">
        <v>348</v>
      </c>
      <c r="E129" s="402"/>
      <c r="F129" s="359"/>
      <c r="G129" s="357"/>
      <c r="H129" s="335"/>
    </row>
    <row r="130" spans="1:8" s="291" customFormat="1" ht="12.75" customHeight="1" x14ac:dyDescent="0.25">
      <c r="A130" s="343"/>
      <c r="B130" s="335"/>
      <c r="C130" s="361"/>
      <c r="D130" s="362" t="s">
        <v>349</v>
      </c>
      <c r="E130" s="402"/>
      <c r="F130" s="359"/>
      <c r="G130" s="357"/>
      <c r="H130" s="335"/>
    </row>
    <row r="131" spans="1:8" s="291" customFormat="1" ht="12.75" customHeight="1" x14ac:dyDescent="0.25">
      <c r="A131" s="343"/>
      <c r="B131" s="335"/>
      <c r="C131" s="361"/>
      <c r="D131" s="362" t="s">
        <v>350</v>
      </c>
      <c r="E131" s="402"/>
      <c r="F131" s="359"/>
      <c r="G131" s="357"/>
      <c r="H131" s="335"/>
    </row>
    <row r="132" spans="1:8" s="291" customFormat="1" ht="12.75" customHeight="1" x14ac:dyDescent="0.25">
      <c r="A132" s="343"/>
      <c r="B132" s="335"/>
      <c r="C132" s="361"/>
      <c r="D132" s="362" t="s">
        <v>351</v>
      </c>
      <c r="E132" s="402"/>
      <c r="F132" s="359">
        <v>316000</v>
      </c>
      <c r="G132" s="357" t="s">
        <v>7</v>
      </c>
      <c r="H132" s="335">
        <v>316000</v>
      </c>
    </row>
    <row r="133" spans="1:8" s="291" customFormat="1" ht="12.75" customHeight="1" thickBot="1" x14ac:dyDescent="0.3">
      <c r="A133" s="343">
        <v>851</v>
      </c>
      <c r="B133" s="343"/>
      <c r="C133" s="344"/>
      <c r="D133" s="345" t="s">
        <v>352</v>
      </c>
      <c r="E133" s="356"/>
      <c r="F133" s="371">
        <f>SUM(F136)</f>
        <v>6138</v>
      </c>
      <c r="G133" s="372" t="s">
        <v>7</v>
      </c>
      <c r="H133" s="403">
        <v>79460</v>
      </c>
    </row>
    <row r="134" spans="1:8" s="291" customFormat="1" ht="12.75" customHeight="1" thickTop="1" x14ac:dyDescent="0.25">
      <c r="A134" s="343"/>
      <c r="B134" s="355">
        <v>85156</v>
      </c>
      <c r="C134" s="361"/>
      <c r="D134" s="362" t="s">
        <v>353</v>
      </c>
      <c r="F134" s="404"/>
      <c r="G134" s="405"/>
      <c r="H134" s="368"/>
    </row>
    <row r="135" spans="1:8" s="291" customFormat="1" ht="12.75" customHeight="1" x14ac:dyDescent="0.25">
      <c r="A135" s="343"/>
      <c r="B135" s="355"/>
      <c r="C135" s="361"/>
      <c r="D135" s="362" t="s">
        <v>354</v>
      </c>
      <c r="F135" s="404"/>
      <c r="G135" s="405"/>
      <c r="H135" s="368"/>
    </row>
    <row r="136" spans="1:8" s="291" customFormat="1" ht="12.75" customHeight="1" x14ac:dyDescent="0.25">
      <c r="A136" s="344"/>
      <c r="B136" s="335"/>
      <c r="C136" s="361"/>
      <c r="D136" s="350" t="s">
        <v>355</v>
      </c>
      <c r="E136" s="351"/>
      <c r="F136" s="353">
        <f>SUM(F137)</f>
        <v>6138</v>
      </c>
      <c r="G136" s="380" t="s">
        <v>7</v>
      </c>
      <c r="H136" s="353">
        <v>79460</v>
      </c>
    </row>
    <row r="137" spans="1:8" s="291" customFormat="1" ht="12.75" customHeight="1" x14ac:dyDescent="0.25">
      <c r="A137" s="457"/>
      <c r="B137" s="355"/>
      <c r="C137" s="344"/>
      <c r="D137" s="450" t="s">
        <v>277</v>
      </c>
      <c r="E137" s="451"/>
      <c r="F137" s="421">
        <f>SUM(F141)</f>
        <v>6138</v>
      </c>
      <c r="G137" s="455" t="s">
        <v>7</v>
      </c>
      <c r="H137" s="452">
        <v>79460</v>
      </c>
    </row>
    <row r="138" spans="1:8" s="291" customFormat="1" ht="12.75" customHeight="1" x14ac:dyDescent="0.25">
      <c r="A138" s="381"/>
      <c r="B138" s="355"/>
      <c r="C138" s="361">
        <v>2110</v>
      </c>
      <c r="D138" s="362" t="s">
        <v>296</v>
      </c>
      <c r="E138" s="356"/>
      <c r="F138" s="335"/>
      <c r="G138" s="357"/>
      <c r="H138" s="335"/>
    </row>
    <row r="139" spans="1:8" s="291" customFormat="1" ht="12.75" customHeight="1" x14ac:dyDescent="0.25">
      <c r="A139" s="381"/>
      <c r="B139" s="355"/>
      <c r="C139" s="361"/>
      <c r="D139" s="362" t="s">
        <v>338</v>
      </c>
      <c r="E139" s="356"/>
      <c r="F139" s="335"/>
      <c r="G139" s="357"/>
      <c r="H139" s="335"/>
    </row>
    <row r="140" spans="1:8" s="291" customFormat="1" ht="12.75" customHeight="1" x14ac:dyDescent="0.25">
      <c r="A140" s="381"/>
      <c r="B140" s="355"/>
      <c r="C140" s="361"/>
      <c r="D140" s="362" t="s">
        <v>339</v>
      </c>
      <c r="E140" s="356"/>
      <c r="F140" s="335"/>
      <c r="G140" s="357"/>
      <c r="H140" s="335"/>
    </row>
    <row r="141" spans="1:8" s="291" customFormat="1" ht="12.75" customHeight="1" x14ac:dyDescent="0.25">
      <c r="A141" s="381"/>
      <c r="B141" s="355"/>
      <c r="C141" s="361"/>
      <c r="D141" s="362" t="s">
        <v>340</v>
      </c>
      <c r="E141" s="356"/>
      <c r="F141" s="359">
        <v>6138</v>
      </c>
      <c r="G141" s="357" t="s">
        <v>7</v>
      </c>
      <c r="H141" s="359">
        <v>79460</v>
      </c>
    </row>
    <row r="142" spans="1:8" s="291" customFormat="1" ht="13.15" customHeight="1" thickBot="1" x14ac:dyDescent="0.3">
      <c r="A142" s="343">
        <v>852</v>
      </c>
      <c r="B142" s="368"/>
      <c r="C142" s="369"/>
      <c r="D142" s="370" t="s">
        <v>294</v>
      </c>
      <c r="E142" s="406"/>
      <c r="F142" s="372" t="s">
        <v>7</v>
      </c>
      <c r="G142" s="371">
        <f>SUM(G144)</f>
        <v>10152</v>
      </c>
      <c r="H142" s="371">
        <v>406198</v>
      </c>
    </row>
    <row r="143" spans="1:8" s="291" customFormat="1" ht="12.75" customHeight="1" thickTop="1" x14ac:dyDescent="0.25">
      <c r="A143" s="366"/>
      <c r="B143" s="355">
        <v>85205</v>
      </c>
      <c r="C143" s="374"/>
      <c r="D143" s="407" t="s">
        <v>356</v>
      </c>
      <c r="E143" s="408"/>
      <c r="F143" s="377"/>
      <c r="G143" s="358"/>
      <c r="H143" s="358"/>
    </row>
    <row r="144" spans="1:8" s="291" customFormat="1" ht="12.75" customHeight="1" x14ac:dyDescent="0.25">
      <c r="A144" s="366"/>
      <c r="B144" s="366"/>
      <c r="C144" s="374"/>
      <c r="D144" s="375" t="s">
        <v>357</v>
      </c>
      <c r="E144" s="383"/>
      <c r="F144" s="365" t="s">
        <v>7</v>
      </c>
      <c r="G144" s="364">
        <f>SUM(G145)</f>
        <v>10152</v>
      </c>
      <c r="H144" s="364">
        <v>406198</v>
      </c>
    </row>
    <row r="145" spans="1:8" s="291" customFormat="1" ht="12.75" customHeight="1" x14ac:dyDescent="0.25">
      <c r="A145" s="366"/>
      <c r="B145" s="366"/>
      <c r="C145" s="344"/>
      <c r="D145" s="450" t="s">
        <v>277</v>
      </c>
      <c r="E145" s="451"/>
      <c r="F145" s="401" t="s">
        <v>7</v>
      </c>
      <c r="G145" s="400">
        <f>SUM(G149)</f>
        <v>10152</v>
      </c>
      <c r="H145" s="400">
        <v>406198</v>
      </c>
    </row>
    <row r="146" spans="1:8" s="291" customFormat="1" ht="12.75" customHeight="1" x14ac:dyDescent="0.25">
      <c r="A146" s="366"/>
      <c r="B146" s="366"/>
      <c r="C146" s="361">
        <v>2110</v>
      </c>
      <c r="D146" s="362" t="s">
        <v>296</v>
      </c>
      <c r="E146" s="356"/>
      <c r="F146" s="377"/>
      <c r="G146" s="358"/>
      <c r="H146" s="377"/>
    </row>
    <row r="147" spans="1:8" s="291" customFormat="1" ht="12.75" customHeight="1" x14ac:dyDescent="0.25">
      <c r="A147" s="366"/>
      <c r="B147" s="366"/>
      <c r="C147" s="361"/>
      <c r="D147" s="362" t="s">
        <v>338</v>
      </c>
      <c r="E147" s="356"/>
      <c r="F147" s="377"/>
      <c r="G147" s="358"/>
      <c r="H147" s="377"/>
    </row>
    <row r="148" spans="1:8" s="291" customFormat="1" ht="12.75" customHeight="1" x14ac:dyDescent="0.25">
      <c r="A148" s="366"/>
      <c r="B148" s="366"/>
      <c r="C148" s="361"/>
      <c r="D148" s="362" t="s">
        <v>339</v>
      </c>
      <c r="E148" s="356"/>
      <c r="F148" s="377"/>
      <c r="G148" s="358"/>
      <c r="H148" s="377"/>
    </row>
    <row r="149" spans="1:8" s="291" customFormat="1" ht="12.75" customHeight="1" x14ac:dyDescent="0.25">
      <c r="A149" s="366"/>
      <c r="B149" s="366"/>
      <c r="C149" s="361"/>
      <c r="D149" s="362" t="s">
        <v>340</v>
      </c>
      <c r="E149" s="356"/>
      <c r="F149" s="377" t="s">
        <v>7</v>
      </c>
      <c r="G149" s="358">
        <v>10152</v>
      </c>
      <c r="H149" s="358">
        <v>406198</v>
      </c>
    </row>
    <row r="150" spans="1:8" s="291" customFormat="1" ht="12.75" customHeight="1" thickBot="1" x14ac:dyDescent="0.3">
      <c r="A150" s="343">
        <v>855</v>
      </c>
      <c r="B150" s="409"/>
      <c r="C150" s="369"/>
      <c r="D150" s="370" t="s">
        <v>321</v>
      </c>
      <c r="E150" s="406"/>
      <c r="F150" s="371">
        <f>SUM(F151,F157,F164)</f>
        <v>130468</v>
      </c>
      <c r="G150" s="372" t="s">
        <v>7</v>
      </c>
      <c r="H150" s="371">
        <v>1201511</v>
      </c>
    </row>
    <row r="151" spans="1:8" s="291" customFormat="1" ht="12.75" customHeight="1" thickTop="1" x14ac:dyDescent="0.25">
      <c r="A151" s="343"/>
      <c r="B151" s="355">
        <v>85504</v>
      </c>
      <c r="C151" s="336"/>
      <c r="D151" s="350" t="s">
        <v>358</v>
      </c>
      <c r="E151" s="386"/>
      <c r="F151" s="353">
        <f>SUM(F152)</f>
        <v>620</v>
      </c>
      <c r="G151" s="380" t="s">
        <v>7</v>
      </c>
      <c r="H151" s="352">
        <v>53010</v>
      </c>
    </row>
    <row r="152" spans="1:8" s="291" customFormat="1" ht="12.75" customHeight="1" x14ac:dyDescent="0.25">
      <c r="A152" s="343"/>
      <c r="B152" s="355"/>
      <c r="C152" s="336"/>
      <c r="D152" s="450" t="s">
        <v>277</v>
      </c>
      <c r="E152" s="451"/>
      <c r="F152" s="421">
        <f>SUM(F156)</f>
        <v>620</v>
      </c>
      <c r="G152" s="455" t="s">
        <v>7</v>
      </c>
      <c r="H152" s="452">
        <v>53010</v>
      </c>
    </row>
    <row r="153" spans="1:8" s="291" customFormat="1" ht="12.75" customHeight="1" x14ac:dyDescent="0.25">
      <c r="A153" s="343"/>
      <c r="B153" s="335"/>
      <c r="C153" s="361">
        <v>2110</v>
      </c>
      <c r="D153" s="362" t="s">
        <v>296</v>
      </c>
      <c r="E153" s="356"/>
      <c r="F153" s="335"/>
      <c r="G153" s="357"/>
      <c r="H153" s="335"/>
    </row>
    <row r="154" spans="1:8" s="291" customFormat="1" ht="12.75" customHeight="1" x14ac:dyDescent="0.25">
      <c r="A154" s="343"/>
      <c r="B154" s="335"/>
      <c r="C154" s="361"/>
      <c r="D154" s="362" t="s">
        <v>338</v>
      </c>
      <c r="E154" s="356"/>
      <c r="F154" s="335"/>
      <c r="G154" s="357"/>
      <c r="H154" s="335"/>
    </row>
    <row r="155" spans="1:8" s="291" customFormat="1" ht="12.75" customHeight="1" x14ac:dyDescent="0.25">
      <c r="A155" s="343"/>
      <c r="B155" s="335"/>
      <c r="C155" s="361"/>
      <c r="D155" s="362" t="s">
        <v>339</v>
      </c>
      <c r="E155" s="356"/>
      <c r="F155" s="335"/>
      <c r="G155" s="357"/>
      <c r="H155" s="335"/>
    </row>
    <row r="156" spans="1:8" s="291" customFormat="1" ht="12.75" customHeight="1" x14ac:dyDescent="0.25">
      <c r="A156" s="343"/>
      <c r="B156" s="335"/>
      <c r="C156" s="361"/>
      <c r="D156" s="362" t="s">
        <v>340</v>
      </c>
      <c r="E156" s="356"/>
      <c r="F156" s="359">
        <v>620</v>
      </c>
      <c r="G156" s="357" t="s">
        <v>7</v>
      </c>
      <c r="H156" s="359">
        <v>53010</v>
      </c>
    </row>
    <row r="157" spans="1:8" s="291" customFormat="1" ht="12.75" customHeight="1" x14ac:dyDescent="0.25">
      <c r="A157" s="343"/>
      <c r="B157" s="389">
        <v>85508</v>
      </c>
      <c r="C157" s="389"/>
      <c r="D157" s="350" t="s">
        <v>359</v>
      </c>
      <c r="E157" s="386"/>
      <c r="F157" s="352">
        <f>SUM(F158)</f>
        <v>47782</v>
      </c>
      <c r="G157" s="380" t="s">
        <v>7</v>
      </c>
      <c r="H157" s="364">
        <v>588282</v>
      </c>
    </row>
    <row r="158" spans="1:8" s="291" customFormat="1" ht="12.75" customHeight="1" x14ac:dyDescent="0.25">
      <c r="A158" s="343"/>
      <c r="B158" s="389"/>
      <c r="C158" s="389"/>
      <c r="D158" s="450" t="s">
        <v>277</v>
      </c>
      <c r="E158" s="451"/>
      <c r="F158" s="400">
        <f>SUM(F163)</f>
        <v>47782</v>
      </c>
      <c r="G158" s="401" t="s">
        <v>7</v>
      </c>
      <c r="H158" s="400">
        <v>588282</v>
      </c>
    </row>
    <row r="159" spans="1:8" s="291" customFormat="1" ht="12.75" customHeight="1" x14ac:dyDescent="0.25">
      <c r="A159" s="343"/>
      <c r="B159" s="395"/>
      <c r="C159" s="389">
        <v>2160</v>
      </c>
      <c r="D159" s="410" t="s">
        <v>283</v>
      </c>
      <c r="E159" s="356"/>
      <c r="F159" s="357"/>
      <c r="G159" s="357"/>
      <c r="H159" s="358"/>
    </row>
    <row r="160" spans="1:8" s="291" customFormat="1" ht="12.75" customHeight="1" x14ac:dyDescent="0.25">
      <c r="A160" s="343"/>
      <c r="B160" s="395"/>
      <c r="C160" s="389"/>
      <c r="D160" s="410" t="s">
        <v>360</v>
      </c>
      <c r="E160" s="356"/>
      <c r="F160" s="357"/>
      <c r="G160" s="357"/>
      <c r="H160" s="358"/>
    </row>
    <row r="161" spans="1:8" s="291" customFormat="1" ht="12.75" customHeight="1" x14ac:dyDescent="0.25">
      <c r="A161" s="343"/>
      <c r="B161" s="395"/>
      <c r="C161" s="389"/>
      <c r="D161" s="410" t="s">
        <v>361</v>
      </c>
      <c r="E161" s="356"/>
      <c r="F161" s="357"/>
      <c r="G161" s="357"/>
      <c r="H161" s="358"/>
    </row>
    <row r="162" spans="1:8" s="291" customFormat="1" ht="12.75" customHeight="1" x14ac:dyDescent="0.25">
      <c r="A162" s="343"/>
      <c r="B162" s="395"/>
      <c r="C162" s="389"/>
      <c r="D162" s="410" t="s">
        <v>362</v>
      </c>
      <c r="E162" s="356"/>
      <c r="F162" s="357"/>
      <c r="G162" s="357"/>
      <c r="H162" s="358"/>
    </row>
    <row r="163" spans="1:8" s="291" customFormat="1" ht="12.75" customHeight="1" x14ac:dyDescent="0.25">
      <c r="A163" s="384"/>
      <c r="B163" s="411"/>
      <c r="C163" s="411"/>
      <c r="D163" s="412" t="s">
        <v>363</v>
      </c>
      <c r="E163" s="386"/>
      <c r="F163" s="352">
        <v>47782</v>
      </c>
      <c r="G163" s="380" t="s">
        <v>7</v>
      </c>
      <c r="H163" s="364">
        <v>588282</v>
      </c>
    </row>
    <row r="164" spans="1:8" s="291" customFormat="1" ht="12.75" customHeight="1" x14ac:dyDescent="0.25">
      <c r="A164" s="381"/>
      <c r="B164" s="355">
        <v>85510</v>
      </c>
      <c r="C164" s="361"/>
      <c r="D164" s="350" t="s">
        <v>19</v>
      </c>
      <c r="E164" s="386"/>
      <c r="F164" s="352">
        <f>SUM(F165)</f>
        <v>82066</v>
      </c>
      <c r="G164" s="380" t="s">
        <v>7</v>
      </c>
      <c r="H164" s="352">
        <v>560219</v>
      </c>
    </row>
    <row r="165" spans="1:8" s="291" customFormat="1" ht="12.75" customHeight="1" x14ac:dyDescent="0.25">
      <c r="A165" s="381"/>
      <c r="B165" s="355"/>
      <c r="C165" s="361"/>
      <c r="D165" s="450" t="s">
        <v>277</v>
      </c>
      <c r="E165" s="451"/>
      <c r="F165" s="400">
        <f>SUM(F170)</f>
        <v>82066</v>
      </c>
      <c r="G165" s="401" t="s">
        <v>7</v>
      </c>
      <c r="H165" s="400">
        <v>560219</v>
      </c>
    </row>
    <row r="166" spans="1:8" s="291" customFormat="1" ht="12.75" customHeight="1" x14ac:dyDescent="0.25">
      <c r="A166" s="381"/>
      <c r="B166" s="355"/>
      <c r="C166" s="361">
        <v>2160</v>
      </c>
      <c r="D166" s="362" t="s">
        <v>283</v>
      </c>
      <c r="E166" s="356"/>
      <c r="F166" s="359"/>
      <c r="G166" s="357"/>
      <c r="H166" s="359"/>
    </row>
    <row r="167" spans="1:8" s="291" customFormat="1" ht="12.75" customHeight="1" x14ac:dyDescent="0.25">
      <c r="A167" s="381"/>
      <c r="B167" s="355"/>
      <c r="C167" s="361"/>
      <c r="D167" s="362" t="s">
        <v>360</v>
      </c>
      <c r="E167" s="356"/>
      <c r="F167" s="359"/>
      <c r="G167" s="357"/>
      <c r="H167" s="359"/>
    </row>
    <row r="168" spans="1:8" s="291" customFormat="1" ht="12.75" customHeight="1" x14ac:dyDescent="0.25">
      <c r="A168" s="381"/>
      <c r="B168" s="355"/>
      <c r="C168" s="361"/>
      <c r="D168" s="362" t="s">
        <v>364</v>
      </c>
      <c r="E168" s="356"/>
      <c r="F168" s="359"/>
      <c r="G168" s="357"/>
      <c r="H168" s="359"/>
    </row>
    <row r="169" spans="1:8" s="291" customFormat="1" ht="12.75" customHeight="1" x14ac:dyDescent="0.25">
      <c r="A169" s="381"/>
      <c r="B169" s="355"/>
      <c r="C169" s="361"/>
      <c r="D169" s="362" t="s">
        <v>365</v>
      </c>
      <c r="E169" s="356"/>
      <c r="F169" s="359"/>
      <c r="G169" s="357"/>
      <c r="H169" s="359"/>
    </row>
    <row r="170" spans="1:8" s="291" customFormat="1" ht="12.75" customHeight="1" x14ac:dyDescent="0.25">
      <c r="A170" s="381"/>
      <c r="B170" s="355"/>
      <c r="C170" s="361"/>
      <c r="D170" s="362" t="s">
        <v>366</v>
      </c>
      <c r="E170" s="356"/>
      <c r="F170" s="359">
        <v>82066</v>
      </c>
      <c r="G170" s="357" t="s">
        <v>7</v>
      </c>
      <c r="H170" s="359">
        <v>560219</v>
      </c>
    </row>
    <row r="171" spans="1:8" s="291" customFormat="1" ht="22.5" customHeight="1" thickBot="1" x14ac:dyDescent="0.3">
      <c r="A171" s="355"/>
      <c r="B171" s="355"/>
      <c r="C171" s="336"/>
      <c r="D171" s="337" t="s">
        <v>367</v>
      </c>
      <c r="E171" s="338"/>
      <c r="F171" s="339">
        <f>SUM(F172,F600,F663)</f>
        <v>14887476</v>
      </c>
      <c r="G171" s="339">
        <f>SUM(G172,G600,G663)</f>
        <v>3834187</v>
      </c>
      <c r="H171" s="339">
        <v>852600797</v>
      </c>
    </row>
    <row r="172" spans="1:8" s="291" customFormat="1" ht="20.25" customHeight="1" thickBot="1" x14ac:dyDescent="0.3">
      <c r="A172" s="355"/>
      <c r="B172" s="355"/>
      <c r="C172" s="336"/>
      <c r="D172" s="340" t="s">
        <v>368</v>
      </c>
      <c r="E172" s="341"/>
      <c r="F172" s="342">
        <f>SUM(F173,F194,F206,F212,F225,F229,F417,F445,F481,F511,F549,F581,F595)</f>
        <v>3139782</v>
      </c>
      <c r="G172" s="342">
        <f>SUM(G173,G194,G206,G212,G225,G229,G417,G445,G481,G511,G549,G581,G595)</f>
        <v>3362849</v>
      </c>
      <c r="H172" s="342">
        <v>690118003</v>
      </c>
    </row>
    <row r="173" spans="1:8" s="291" customFormat="1" ht="18.75" customHeight="1" thickTop="1" thickBot="1" x14ac:dyDescent="0.3">
      <c r="A173" s="381">
        <v>600</v>
      </c>
      <c r="B173" s="343"/>
      <c r="C173" s="344"/>
      <c r="D173" s="345" t="s">
        <v>369</v>
      </c>
      <c r="E173" s="346"/>
      <c r="F173" s="347">
        <f>SUM(F174,F183,F187,F190)</f>
        <v>168000</v>
      </c>
      <c r="G173" s="347">
        <f>SUM(G174,G183,G187,G190)</f>
        <v>168000</v>
      </c>
      <c r="H173" s="342">
        <v>104289132</v>
      </c>
    </row>
    <row r="174" spans="1:8" s="291" customFormat="1" ht="12.75" customHeight="1" thickTop="1" x14ac:dyDescent="0.25">
      <c r="A174" s="381"/>
      <c r="B174" s="355">
        <v>60004</v>
      </c>
      <c r="C174" s="336"/>
      <c r="D174" s="350" t="s">
        <v>370</v>
      </c>
      <c r="E174" s="363"/>
      <c r="F174" s="352">
        <f>SUM(F175,F179)</f>
        <v>17000</v>
      </c>
      <c r="G174" s="352">
        <f>SUM(G175,G179)</f>
        <v>17000</v>
      </c>
      <c r="H174" s="353">
        <v>34523039</v>
      </c>
    </row>
    <row r="175" spans="1:8" s="291" customFormat="1" ht="12.75" customHeight="1" x14ac:dyDescent="0.25">
      <c r="A175" s="381"/>
      <c r="B175" s="355"/>
      <c r="C175" s="336"/>
      <c r="D175" s="456" t="s">
        <v>371</v>
      </c>
      <c r="E175" s="413"/>
      <c r="F175" s="458">
        <f>SUM(F176:F178)</f>
        <v>11000</v>
      </c>
      <c r="G175" s="458">
        <f>SUM(G176:G178)</f>
        <v>11000</v>
      </c>
      <c r="H175" s="458">
        <v>28784814</v>
      </c>
    </row>
    <row r="176" spans="1:8" s="291" customFormat="1" ht="12.75" customHeight="1" x14ac:dyDescent="0.25">
      <c r="A176" s="381"/>
      <c r="B176" s="355"/>
      <c r="C176" s="361">
        <v>4170</v>
      </c>
      <c r="D176" s="362" t="s">
        <v>372</v>
      </c>
      <c r="E176" s="402"/>
      <c r="F176" s="377" t="s">
        <v>7</v>
      </c>
      <c r="G176" s="358">
        <v>11000</v>
      </c>
      <c r="H176" s="358">
        <v>144000</v>
      </c>
    </row>
    <row r="177" spans="1:8" s="291" customFormat="1" ht="12.75" customHeight="1" x14ac:dyDescent="0.25">
      <c r="A177" s="381"/>
      <c r="B177" s="355"/>
      <c r="C177" s="361">
        <v>4390</v>
      </c>
      <c r="D177" s="362" t="s">
        <v>373</v>
      </c>
      <c r="E177" s="7"/>
      <c r="F177" s="377"/>
      <c r="G177" s="358"/>
      <c r="H177" s="358"/>
    </row>
    <row r="178" spans="1:8" s="291" customFormat="1" ht="12.75" customHeight="1" x14ac:dyDescent="0.25">
      <c r="A178" s="381"/>
      <c r="B178" s="355"/>
      <c r="C178" s="361"/>
      <c r="D178" s="407" t="s">
        <v>374</v>
      </c>
      <c r="E178" s="360"/>
      <c r="F178" s="358">
        <v>11000</v>
      </c>
      <c r="G178" s="377" t="s">
        <v>7</v>
      </c>
      <c r="H178" s="358">
        <v>58109</v>
      </c>
    </row>
    <row r="179" spans="1:8" s="291" customFormat="1" ht="12.75" customHeight="1" x14ac:dyDescent="0.25">
      <c r="A179" s="381"/>
      <c r="B179" s="355"/>
      <c r="C179" s="374"/>
      <c r="D179" s="456" t="s">
        <v>375</v>
      </c>
      <c r="E179" s="459"/>
      <c r="F179" s="421">
        <f>SUM(F180:F182)</f>
        <v>6000</v>
      </c>
      <c r="G179" s="421">
        <f>SUM(G180:G182)</f>
        <v>6000</v>
      </c>
      <c r="H179" s="452">
        <v>250000</v>
      </c>
    </row>
    <row r="180" spans="1:8" s="291" customFormat="1" ht="12.75" customHeight="1" x14ac:dyDescent="0.25">
      <c r="A180" s="381"/>
      <c r="B180" s="355"/>
      <c r="C180" s="349" t="s">
        <v>376</v>
      </c>
      <c r="D180" s="407" t="s">
        <v>377</v>
      </c>
      <c r="E180" s="7"/>
      <c r="F180" s="358">
        <v>3000</v>
      </c>
      <c r="G180" s="377" t="s">
        <v>7</v>
      </c>
      <c r="H180" s="366">
        <v>11000</v>
      </c>
    </row>
    <row r="181" spans="1:8" s="291" customFormat="1" ht="12.75" customHeight="1" x14ac:dyDescent="0.25">
      <c r="A181" s="381"/>
      <c r="B181" s="355"/>
      <c r="C181" s="361">
        <v>4260</v>
      </c>
      <c r="D181" s="362" t="s">
        <v>378</v>
      </c>
      <c r="E181" s="7"/>
      <c r="F181" s="358">
        <v>3000</v>
      </c>
      <c r="G181" s="377" t="s">
        <v>7</v>
      </c>
      <c r="H181" s="366">
        <v>32000</v>
      </c>
    </row>
    <row r="182" spans="1:8" s="291" customFormat="1" ht="12.75" customHeight="1" x14ac:dyDescent="0.25">
      <c r="A182" s="381"/>
      <c r="B182" s="355"/>
      <c r="C182" s="361">
        <v>4300</v>
      </c>
      <c r="D182" s="362" t="s">
        <v>379</v>
      </c>
      <c r="E182" s="360"/>
      <c r="F182" s="377" t="s">
        <v>7</v>
      </c>
      <c r="G182" s="358">
        <v>6000</v>
      </c>
      <c r="H182" s="358">
        <v>17000</v>
      </c>
    </row>
    <row r="183" spans="1:8" s="291" customFormat="1" ht="12.75" customHeight="1" x14ac:dyDescent="0.25">
      <c r="A183" s="381"/>
      <c r="B183" s="355">
        <v>60015</v>
      </c>
      <c r="C183" s="336"/>
      <c r="D183" s="350" t="s">
        <v>380</v>
      </c>
      <c r="E183" s="363"/>
      <c r="F183" s="352">
        <f>SUM(F184)</f>
        <v>80000</v>
      </c>
      <c r="G183" s="352">
        <f>SUM(G184)</f>
        <v>130000</v>
      </c>
      <c r="H183" s="353">
        <v>47504152</v>
      </c>
    </row>
    <row r="184" spans="1:8" s="291" customFormat="1" ht="12.75" customHeight="1" x14ac:dyDescent="0.25">
      <c r="A184" s="381"/>
      <c r="B184" s="355"/>
      <c r="C184" s="336"/>
      <c r="D184" s="100" t="s">
        <v>375</v>
      </c>
      <c r="E184" s="413"/>
      <c r="F184" s="460">
        <f>SUM(F185:F186)</f>
        <v>80000</v>
      </c>
      <c r="G184" s="460">
        <f>SUM(G185:G186)</f>
        <v>130000</v>
      </c>
      <c r="H184" s="460">
        <v>9649877</v>
      </c>
    </row>
    <row r="185" spans="1:8" s="291" customFormat="1" ht="12.75" customHeight="1" x14ac:dyDescent="0.25">
      <c r="A185" s="381"/>
      <c r="B185" s="355"/>
      <c r="C185" s="361">
        <v>4270</v>
      </c>
      <c r="D185" s="362" t="s">
        <v>381</v>
      </c>
      <c r="E185" s="7"/>
      <c r="F185" s="358">
        <v>80000</v>
      </c>
      <c r="G185" s="377" t="s">
        <v>7</v>
      </c>
      <c r="H185" s="366">
        <v>1846464</v>
      </c>
    </row>
    <row r="186" spans="1:8" s="291" customFormat="1" ht="12.75" customHeight="1" x14ac:dyDescent="0.25">
      <c r="A186" s="381"/>
      <c r="B186" s="355"/>
      <c r="C186" s="361">
        <v>4300</v>
      </c>
      <c r="D186" s="362" t="s">
        <v>379</v>
      </c>
      <c r="E186" s="7"/>
      <c r="F186" s="377" t="s">
        <v>7</v>
      </c>
      <c r="G186" s="358">
        <v>130000</v>
      </c>
      <c r="H186" s="366">
        <v>6859737</v>
      </c>
    </row>
    <row r="187" spans="1:8" s="291" customFormat="1" ht="12.75" customHeight="1" x14ac:dyDescent="0.25">
      <c r="A187" s="381"/>
      <c r="B187" s="355">
        <v>60016</v>
      </c>
      <c r="C187" s="336"/>
      <c r="D187" s="350" t="s">
        <v>382</v>
      </c>
      <c r="E187" s="363"/>
      <c r="F187" s="352">
        <f>SUM(F188)</f>
        <v>50000</v>
      </c>
      <c r="G187" s="380" t="s">
        <v>7</v>
      </c>
      <c r="H187" s="353">
        <v>18659647</v>
      </c>
    </row>
    <row r="188" spans="1:8" s="291" customFormat="1" ht="12.75" customHeight="1" x14ac:dyDescent="0.25">
      <c r="A188" s="381"/>
      <c r="B188" s="355"/>
      <c r="C188" s="336"/>
      <c r="D188" s="100" t="s">
        <v>375</v>
      </c>
      <c r="E188" s="413"/>
      <c r="F188" s="460">
        <f>SUM(F189:F189)</f>
        <v>50000</v>
      </c>
      <c r="G188" s="447" t="s">
        <v>7</v>
      </c>
      <c r="H188" s="458">
        <v>2197147</v>
      </c>
    </row>
    <row r="189" spans="1:8" s="291" customFormat="1" ht="12.75" customHeight="1" x14ac:dyDescent="0.25">
      <c r="A189" s="381"/>
      <c r="B189" s="355"/>
      <c r="C189" s="361">
        <v>4300</v>
      </c>
      <c r="D189" s="362" t="s">
        <v>379</v>
      </c>
      <c r="E189" s="7"/>
      <c r="F189" s="366">
        <v>50000</v>
      </c>
      <c r="G189" s="377" t="s">
        <v>7</v>
      </c>
      <c r="H189" s="358">
        <v>1638087</v>
      </c>
    </row>
    <row r="190" spans="1:8" s="291" customFormat="1" ht="12.75" customHeight="1" x14ac:dyDescent="0.25">
      <c r="A190" s="381"/>
      <c r="B190" s="355">
        <v>60017</v>
      </c>
      <c r="C190" s="336"/>
      <c r="D190" s="350" t="s">
        <v>383</v>
      </c>
      <c r="E190" s="363"/>
      <c r="F190" s="352">
        <f>SUM(F191)</f>
        <v>21000</v>
      </c>
      <c r="G190" s="352">
        <f>SUM(G191)</f>
        <v>21000</v>
      </c>
      <c r="H190" s="353">
        <v>1154312</v>
      </c>
    </row>
    <row r="191" spans="1:8" s="291" customFormat="1" ht="12.75" customHeight="1" x14ac:dyDescent="0.25">
      <c r="A191" s="381"/>
      <c r="B191" s="355"/>
      <c r="C191" s="336"/>
      <c r="D191" s="100" t="s">
        <v>375</v>
      </c>
      <c r="E191" s="413"/>
      <c r="F191" s="458">
        <f>SUM(F192:F193)</f>
        <v>21000</v>
      </c>
      <c r="G191" s="458">
        <f>SUM(G192:G193)</f>
        <v>21000</v>
      </c>
      <c r="H191" s="460">
        <v>554312</v>
      </c>
    </row>
    <row r="192" spans="1:8" s="291" customFormat="1" ht="12.75" customHeight="1" x14ac:dyDescent="0.25">
      <c r="A192" s="381"/>
      <c r="B192" s="355"/>
      <c r="C192" s="361">
        <v>4270</v>
      </c>
      <c r="D192" s="362" t="s">
        <v>381</v>
      </c>
      <c r="E192" s="7"/>
      <c r="F192" s="358">
        <v>21000</v>
      </c>
      <c r="G192" s="377" t="s">
        <v>7</v>
      </c>
      <c r="H192" s="366">
        <v>97945</v>
      </c>
    </row>
    <row r="193" spans="1:8" s="291" customFormat="1" ht="12.75" customHeight="1" x14ac:dyDescent="0.25">
      <c r="A193" s="381"/>
      <c r="B193" s="355"/>
      <c r="C193" s="361">
        <v>4300</v>
      </c>
      <c r="D193" s="362" t="s">
        <v>379</v>
      </c>
      <c r="E193" s="360"/>
      <c r="F193" s="377" t="s">
        <v>7</v>
      </c>
      <c r="G193" s="358">
        <v>21000</v>
      </c>
      <c r="H193" s="358">
        <v>456367</v>
      </c>
    </row>
    <row r="194" spans="1:8" s="291" customFormat="1" ht="12.75" customHeight="1" thickBot="1" x14ac:dyDescent="0.3">
      <c r="A194" s="381">
        <v>700</v>
      </c>
      <c r="B194" s="409"/>
      <c r="C194" s="369"/>
      <c r="D194" s="370" t="s">
        <v>337</v>
      </c>
      <c r="E194" s="239"/>
      <c r="F194" s="371">
        <f>SUM(F195,F200)</f>
        <v>75000</v>
      </c>
      <c r="G194" s="371">
        <f>SUM(G195,G200)</f>
        <v>75000</v>
      </c>
      <c r="H194" s="371">
        <v>33263777</v>
      </c>
    </row>
    <row r="195" spans="1:8" s="291" customFormat="1" ht="12.75" customHeight="1" thickTop="1" x14ac:dyDescent="0.25">
      <c r="A195" s="358"/>
      <c r="B195" s="336" t="s">
        <v>384</v>
      </c>
      <c r="C195" s="374"/>
      <c r="D195" s="375" t="s">
        <v>20</v>
      </c>
      <c r="E195" s="414"/>
      <c r="F195" s="364">
        <f>SUM(F196)</f>
        <v>60000</v>
      </c>
      <c r="G195" s="364">
        <f>SUM(G196)</f>
        <v>60000</v>
      </c>
      <c r="H195" s="364">
        <v>3390263</v>
      </c>
    </row>
    <row r="196" spans="1:8" s="291" customFormat="1" ht="12.75" customHeight="1" x14ac:dyDescent="0.25">
      <c r="A196" s="358"/>
      <c r="C196" s="374"/>
      <c r="D196" s="461" t="s">
        <v>385</v>
      </c>
      <c r="E196" s="462"/>
      <c r="F196" s="400">
        <f>SUM(F197:F199)</f>
        <v>60000</v>
      </c>
      <c r="G196" s="400">
        <f>SUM(G197:G199)</f>
        <v>60000</v>
      </c>
      <c r="H196" s="400">
        <v>3390263</v>
      </c>
    </row>
    <row r="197" spans="1:8" s="291" customFormat="1" ht="12.75" customHeight="1" x14ac:dyDescent="0.25">
      <c r="A197" s="358"/>
      <c r="C197" s="361">
        <v>4300</v>
      </c>
      <c r="D197" s="362" t="s">
        <v>379</v>
      </c>
      <c r="E197" s="419"/>
      <c r="F197" s="377" t="s">
        <v>7</v>
      </c>
      <c r="G197" s="358">
        <v>60000</v>
      </c>
      <c r="H197" s="358">
        <v>91000</v>
      </c>
    </row>
    <row r="198" spans="1:8" s="291" customFormat="1" ht="12.75" customHeight="1" x14ac:dyDescent="0.25">
      <c r="A198" s="358"/>
      <c r="B198" s="348"/>
      <c r="C198" s="361">
        <v>6060</v>
      </c>
      <c r="D198" s="362" t="s">
        <v>386</v>
      </c>
      <c r="E198" s="7"/>
      <c r="F198" s="358"/>
      <c r="G198" s="377"/>
      <c r="H198" s="358"/>
    </row>
    <row r="199" spans="1:8" s="291" customFormat="1" ht="12.75" customHeight="1" x14ac:dyDescent="0.25">
      <c r="A199" s="358"/>
      <c r="B199" s="348"/>
      <c r="C199" s="361"/>
      <c r="D199" s="362" t="s">
        <v>387</v>
      </c>
      <c r="E199" s="7"/>
      <c r="F199" s="358">
        <v>60000</v>
      </c>
      <c r="G199" s="377" t="s">
        <v>7</v>
      </c>
      <c r="H199" s="358">
        <v>1827545</v>
      </c>
    </row>
    <row r="200" spans="1:8" s="291" customFormat="1" ht="12.75" customHeight="1" x14ac:dyDescent="0.25">
      <c r="A200" s="358"/>
      <c r="B200" s="355">
        <v>70095</v>
      </c>
      <c r="C200" s="344"/>
      <c r="D200" s="350" t="s">
        <v>285</v>
      </c>
      <c r="E200" s="383"/>
      <c r="F200" s="352">
        <f>SUM(F201)</f>
        <v>15000</v>
      </c>
      <c r="G200" s="352">
        <f>SUM(G201)</f>
        <v>15000</v>
      </c>
      <c r="H200" s="353">
        <v>29873514</v>
      </c>
    </row>
    <row r="201" spans="1:8" s="291" customFormat="1" ht="12.75" customHeight="1" x14ac:dyDescent="0.25">
      <c r="A201" s="358"/>
      <c r="B201" s="355"/>
      <c r="C201" s="336"/>
      <c r="D201" s="461" t="s">
        <v>385</v>
      </c>
      <c r="E201" s="413"/>
      <c r="F201" s="421">
        <f>SUM(F202:F205)</f>
        <v>15000</v>
      </c>
      <c r="G201" s="421">
        <f>SUM(G202:G205)</f>
        <v>15000</v>
      </c>
      <c r="H201" s="460">
        <v>1979890</v>
      </c>
    </row>
    <row r="202" spans="1:8" s="291" customFormat="1" ht="12.75" customHeight="1" x14ac:dyDescent="0.25">
      <c r="A202" s="358"/>
      <c r="B202" s="355"/>
      <c r="C202" s="361">
        <v>4590</v>
      </c>
      <c r="D202" s="362" t="s">
        <v>388</v>
      </c>
      <c r="E202" s="7"/>
      <c r="F202" s="358"/>
      <c r="G202" s="377"/>
      <c r="H202" s="358"/>
    </row>
    <row r="203" spans="1:8" s="291" customFormat="1" ht="12.75" customHeight="1" x14ac:dyDescent="0.25">
      <c r="A203" s="358"/>
      <c r="B203" s="355"/>
      <c r="C203" s="361"/>
      <c r="D203" s="362" t="s">
        <v>389</v>
      </c>
      <c r="E203" s="7"/>
      <c r="F203" s="377" t="s">
        <v>7</v>
      </c>
      <c r="G203" s="358">
        <v>15000</v>
      </c>
      <c r="H203" s="358">
        <v>96000</v>
      </c>
    </row>
    <row r="204" spans="1:8" s="291" customFormat="1" ht="12.75" customHeight="1" x14ac:dyDescent="0.25">
      <c r="A204" s="358"/>
      <c r="B204" s="355"/>
      <c r="C204" s="361">
        <v>4600</v>
      </c>
      <c r="D204" s="362" t="s">
        <v>388</v>
      </c>
      <c r="E204" s="7"/>
      <c r="F204" s="358"/>
      <c r="G204" s="377"/>
      <c r="H204" s="358"/>
    </row>
    <row r="205" spans="1:8" s="291" customFormat="1" ht="12.75" customHeight="1" x14ac:dyDescent="0.25">
      <c r="A205" s="358"/>
      <c r="B205" s="355"/>
      <c r="C205" s="361"/>
      <c r="D205" s="362" t="s">
        <v>390</v>
      </c>
      <c r="E205" s="7"/>
      <c r="F205" s="358">
        <v>15000</v>
      </c>
      <c r="G205" s="377" t="s">
        <v>7</v>
      </c>
      <c r="H205" s="358">
        <v>115000</v>
      </c>
    </row>
    <row r="206" spans="1:8" s="291" customFormat="1" ht="12.75" customHeight="1" thickBot="1" x14ac:dyDescent="0.3">
      <c r="A206" s="381">
        <v>750</v>
      </c>
      <c r="B206" s="343"/>
      <c r="C206" s="344"/>
      <c r="D206" s="345" t="s">
        <v>306</v>
      </c>
      <c r="E206" s="346"/>
      <c r="F206" s="347">
        <f>SUM(F207)</f>
        <v>15000</v>
      </c>
      <c r="G206" s="347">
        <f>SUM(G207)</f>
        <v>15000</v>
      </c>
      <c r="H206" s="342">
        <v>54326414</v>
      </c>
    </row>
    <row r="207" spans="1:8" s="291" customFormat="1" ht="12.75" customHeight="1" thickTop="1" x14ac:dyDescent="0.25">
      <c r="A207" s="325"/>
      <c r="B207" s="336" t="s">
        <v>391</v>
      </c>
      <c r="C207" s="361"/>
      <c r="D207" s="350" t="s">
        <v>392</v>
      </c>
      <c r="E207" s="383"/>
      <c r="F207" s="352">
        <f>SUM(F208)</f>
        <v>15000</v>
      </c>
      <c r="G207" s="352">
        <f>SUM(G208)</f>
        <v>15000</v>
      </c>
      <c r="H207" s="353">
        <v>26220730</v>
      </c>
    </row>
    <row r="208" spans="1:8" s="291" customFormat="1" ht="12.75" customHeight="1" x14ac:dyDescent="0.25">
      <c r="A208" s="325"/>
      <c r="B208" s="355"/>
      <c r="C208" s="361"/>
      <c r="D208" s="100" t="s">
        <v>393</v>
      </c>
      <c r="E208" s="413"/>
      <c r="F208" s="421">
        <f>SUM(F209:F210)</f>
        <v>15000</v>
      </c>
      <c r="G208" s="421">
        <f>SUM(G209:G210)</f>
        <v>15000</v>
      </c>
      <c r="H208" s="460">
        <v>24833839</v>
      </c>
    </row>
    <row r="209" spans="1:8" s="291" customFormat="1" ht="12.75" customHeight="1" x14ac:dyDescent="0.25">
      <c r="A209" s="325"/>
      <c r="B209" s="336"/>
      <c r="C209" s="361">
        <v>3020</v>
      </c>
      <c r="D209" s="362" t="s">
        <v>394</v>
      </c>
      <c r="E209" s="7"/>
      <c r="F209" s="358">
        <v>15000</v>
      </c>
      <c r="G209" s="377" t="s">
        <v>7</v>
      </c>
      <c r="H209" s="358">
        <v>73000</v>
      </c>
    </row>
    <row r="210" spans="1:8" s="291" customFormat="1" ht="12.75" customHeight="1" x14ac:dyDescent="0.25">
      <c r="A210" s="325"/>
      <c r="B210" s="336"/>
      <c r="C210" s="361">
        <v>4260</v>
      </c>
      <c r="D210" s="362" t="s">
        <v>378</v>
      </c>
      <c r="E210" s="7"/>
      <c r="F210" s="377" t="s">
        <v>7</v>
      </c>
      <c r="G210" s="358">
        <v>15000</v>
      </c>
      <c r="H210" s="358">
        <v>722788</v>
      </c>
    </row>
    <row r="211" spans="1:8" s="291" customFormat="1" ht="15" customHeight="1" x14ac:dyDescent="0.25">
      <c r="A211" s="404">
        <v>754</v>
      </c>
      <c r="B211" s="409"/>
      <c r="C211" s="369"/>
      <c r="D211" s="370" t="s">
        <v>312</v>
      </c>
      <c r="E211" s="239"/>
      <c r="F211" s="405"/>
      <c r="G211" s="404"/>
      <c r="H211" s="404"/>
    </row>
    <row r="212" spans="1:8" s="291" customFormat="1" ht="12.75" customHeight="1" thickBot="1" x14ac:dyDescent="0.3">
      <c r="A212" s="404"/>
      <c r="B212" s="409"/>
      <c r="C212" s="369"/>
      <c r="D212" s="370" t="s">
        <v>313</v>
      </c>
      <c r="E212" s="239"/>
      <c r="F212" s="371">
        <f>SUM(F213)</f>
        <v>30162</v>
      </c>
      <c r="G212" s="372" t="s">
        <v>7</v>
      </c>
      <c r="H212" s="371">
        <v>5762453</v>
      </c>
    </row>
    <row r="213" spans="1:8" s="291" customFormat="1" ht="12.75" customHeight="1" thickTop="1" x14ac:dyDescent="0.25">
      <c r="A213" s="358"/>
      <c r="B213" s="348">
        <v>75421</v>
      </c>
      <c r="C213" s="374"/>
      <c r="D213" s="375" t="s">
        <v>315</v>
      </c>
      <c r="E213" s="414"/>
      <c r="F213" s="364">
        <f>SUM(F214,F216,F218,F222)</f>
        <v>30162</v>
      </c>
      <c r="G213" s="365" t="s">
        <v>7</v>
      </c>
      <c r="H213" s="364">
        <v>817946</v>
      </c>
    </row>
    <row r="214" spans="1:8" s="291" customFormat="1" ht="12.75" customHeight="1" x14ac:dyDescent="0.25">
      <c r="A214" s="358"/>
      <c r="B214" s="348"/>
      <c r="C214" s="361"/>
      <c r="D214" s="100" t="s">
        <v>395</v>
      </c>
      <c r="E214" s="413"/>
      <c r="F214" s="458">
        <f>SUM(F215:F215)</f>
        <v>3546</v>
      </c>
      <c r="G214" s="447" t="s">
        <v>7</v>
      </c>
      <c r="H214" s="460">
        <v>84737</v>
      </c>
    </row>
    <row r="215" spans="1:8" s="291" customFormat="1" ht="12.75" customHeight="1" x14ac:dyDescent="0.25">
      <c r="A215" s="358"/>
      <c r="B215" s="348"/>
      <c r="C215" s="361">
        <v>4300</v>
      </c>
      <c r="D215" s="362" t="s">
        <v>396</v>
      </c>
      <c r="E215" s="408"/>
      <c r="F215" s="359">
        <v>3546</v>
      </c>
      <c r="G215" s="357" t="s">
        <v>7</v>
      </c>
      <c r="H215" s="335">
        <v>84737</v>
      </c>
    </row>
    <row r="216" spans="1:8" s="291" customFormat="1" ht="12.75" customHeight="1" x14ac:dyDescent="0.25">
      <c r="A216" s="358"/>
      <c r="B216" s="348"/>
      <c r="C216" s="349"/>
      <c r="D216" s="456" t="s">
        <v>397</v>
      </c>
      <c r="E216" s="459"/>
      <c r="F216" s="421">
        <f>SUM(F217)</f>
        <v>2058</v>
      </c>
      <c r="G216" s="455" t="s">
        <v>7</v>
      </c>
      <c r="H216" s="421">
        <v>7789</v>
      </c>
    </row>
    <row r="217" spans="1:8" s="291" customFormat="1" ht="12.75" customHeight="1" x14ac:dyDescent="0.25">
      <c r="A217" s="364"/>
      <c r="B217" s="415"/>
      <c r="C217" s="416" t="s">
        <v>376</v>
      </c>
      <c r="D217" s="375" t="s">
        <v>377</v>
      </c>
      <c r="E217" s="6"/>
      <c r="F217" s="364">
        <v>2058</v>
      </c>
      <c r="G217" s="365"/>
      <c r="H217" s="364">
        <v>7789</v>
      </c>
    </row>
    <row r="218" spans="1:8" s="291" customFormat="1" ht="12.75" customHeight="1" x14ac:dyDescent="0.25">
      <c r="A218" s="358"/>
      <c r="B218" s="348"/>
      <c r="C218" s="336"/>
      <c r="D218" s="100" t="s">
        <v>375</v>
      </c>
      <c r="E218" s="413"/>
      <c r="F218" s="460">
        <f>SUM(F219:F221)</f>
        <v>2991</v>
      </c>
      <c r="G218" s="447" t="s">
        <v>7</v>
      </c>
      <c r="H218" s="460">
        <v>24081</v>
      </c>
    </row>
    <row r="219" spans="1:8" s="291" customFormat="1" ht="12.75" customHeight="1" x14ac:dyDescent="0.25">
      <c r="A219" s="358"/>
      <c r="B219" s="348"/>
      <c r="C219" s="361">
        <v>4110</v>
      </c>
      <c r="D219" s="362" t="s">
        <v>398</v>
      </c>
      <c r="E219" s="7"/>
      <c r="F219" s="358">
        <v>430</v>
      </c>
      <c r="G219" s="377" t="s">
        <v>7</v>
      </c>
      <c r="H219" s="358">
        <v>946</v>
      </c>
    </row>
    <row r="220" spans="1:8" s="291" customFormat="1" ht="12.75" customHeight="1" x14ac:dyDescent="0.25">
      <c r="A220" s="358"/>
      <c r="B220" s="348"/>
      <c r="C220" s="361">
        <v>4120</v>
      </c>
      <c r="D220" s="362" t="s">
        <v>399</v>
      </c>
      <c r="E220" s="7"/>
      <c r="F220" s="358">
        <v>61</v>
      </c>
      <c r="G220" s="377" t="s">
        <v>7</v>
      </c>
      <c r="H220" s="358">
        <v>135</v>
      </c>
    </row>
    <row r="221" spans="1:8" s="291" customFormat="1" ht="12.75" customHeight="1" x14ac:dyDescent="0.25">
      <c r="A221" s="358"/>
      <c r="B221" s="348"/>
      <c r="C221" s="361">
        <v>4170</v>
      </c>
      <c r="D221" s="362" t="s">
        <v>372</v>
      </c>
      <c r="E221" s="7"/>
      <c r="F221" s="358">
        <v>2500</v>
      </c>
      <c r="G221" s="377" t="s">
        <v>7</v>
      </c>
      <c r="H221" s="358">
        <v>5500</v>
      </c>
    </row>
    <row r="222" spans="1:8" s="291" customFormat="1" ht="12.75" customHeight="1" x14ac:dyDescent="0.25">
      <c r="A222" s="358"/>
      <c r="B222" s="348"/>
      <c r="C222" s="336"/>
      <c r="D222" s="100" t="s">
        <v>400</v>
      </c>
      <c r="E222" s="413"/>
      <c r="F222" s="458">
        <f>SUM(F223:F224)</f>
        <v>21567</v>
      </c>
      <c r="G222" s="447" t="s">
        <v>7</v>
      </c>
      <c r="H222" s="460">
        <v>50419</v>
      </c>
    </row>
    <row r="223" spans="1:8" s="291" customFormat="1" ht="12.75" customHeight="1" x14ac:dyDescent="0.25">
      <c r="A223" s="358"/>
      <c r="B223" s="348"/>
      <c r="C223" s="349" t="s">
        <v>376</v>
      </c>
      <c r="D223" s="407" t="s">
        <v>377</v>
      </c>
      <c r="E223" s="402"/>
      <c r="F223" s="358">
        <v>14310</v>
      </c>
      <c r="G223" s="377" t="s">
        <v>7</v>
      </c>
      <c r="H223" s="358">
        <v>32006</v>
      </c>
    </row>
    <row r="224" spans="1:8" s="291" customFormat="1" ht="12.75" customHeight="1" x14ac:dyDescent="0.25">
      <c r="A224" s="358"/>
      <c r="B224" s="348"/>
      <c r="C224" s="361">
        <v>4300</v>
      </c>
      <c r="D224" s="362" t="s">
        <v>379</v>
      </c>
      <c r="E224" s="402"/>
      <c r="F224" s="358">
        <v>7257</v>
      </c>
      <c r="G224" s="377" t="s">
        <v>7</v>
      </c>
      <c r="H224" s="358">
        <v>9945</v>
      </c>
    </row>
    <row r="225" spans="1:8" s="291" customFormat="1" ht="12.75" customHeight="1" thickBot="1" x14ac:dyDescent="0.3">
      <c r="A225" s="343">
        <v>758</v>
      </c>
      <c r="B225" s="343"/>
      <c r="C225" s="344"/>
      <c r="D225" s="345" t="s">
        <v>401</v>
      </c>
      <c r="E225" s="346"/>
      <c r="F225" s="378" t="s">
        <v>7</v>
      </c>
      <c r="G225" s="342">
        <f>SUM(G226)</f>
        <v>30162</v>
      </c>
      <c r="H225" s="342">
        <v>4208940</v>
      </c>
    </row>
    <row r="226" spans="1:8" s="291" customFormat="1" ht="12.75" customHeight="1" thickTop="1" x14ac:dyDescent="0.25">
      <c r="A226" s="343"/>
      <c r="B226" s="355">
        <v>75818</v>
      </c>
      <c r="C226" s="336"/>
      <c r="D226" s="387" t="s">
        <v>402</v>
      </c>
      <c r="E226" s="386"/>
      <c r="F226" s="380" t="s">
        <v>7</v>
      </c>
      <c r="G226" s="353">
        <f>SUM(G227)</f>
        <v>30162</v>
      </c>
      <c r="H226" s="353">
        <v>4208940</v>
      </c>
    </row>
    <row r="227" spans="1:8" s="291" customFormat="1" ht="12.75" customHeight="1" x14ac:dyDescent="0.25">
      <c r="A227" s="343"/>
      <c r="B227" s="355"/>
      <c r="C227" s="336" t="s">
        <v>403</v>
      </c>
      <c r="D227" s="367" t="s">
        <v>404</v>
      </c>
      <c r="E227" s="402"/>
      <c r="F227" s="357" t="s">
        <v>7</v>
      </c>
      <c r="G227" s="359">
        <f>SUM(G228:G228)</f>
        <v>30162</v>
      </c>
      <c r="H227" s="335">
        <v>1932886</v>
      </c>
    </row>
    <row r="228" spans="1:8" s="291" customFormat="1" ht="12.75" customHeight="1" x14ac:dyDescent="0.25">
      <c r="A228" s="343"/>
      <c r="B228" s="355"/>
      <c r="C228" s="336"/>
      <c r="D228" s="407" t="s">
        <v>405</v>
      </c>
      <c r="E228" s="417"/>
      <c r="F228" s="377" t="s">
        <v>7</v>
      </c>
      <c r="G228" s="359">
        <v>30162</v>
      </c>
      <c r="H228" s="335">
        <v>1809291</v>
      </c>
    </row>
    <row r="229" spans="1:8" s="291" customFormat="1" ht="12.75" customHeight="1" thickBot="1" x14ac:dyDescent="0.3">
      <c r="A229" s="329">
        <v>801</v>
      </c>
      <c r="B229" s="343"/>
      <c r="C229" s="344"/>
      <c r="D229" s="345" t="s">
        <v>275</v>
      </c>
      <c r="E229" s="346"/>
      <c r="F229" s="347">
        <f>SUM(F230,F246,F250,F253,F263,F266,F271,F280,F284,F290,F293,F296,F301,F306,F316,F324,F331,F334,F344,F347)</f>
        <v>1857810</v>
      </c>
      <c r="G229" s="347">
        <f>SUM(G230,G246,G250,G253,G263,G266,G271,G280,G284,G290,G293,G296,G301,G306,G316,G324,G331,G334,G344,G347)</f>
        <v>1861959</v>
      </c>
      <c r="H229" s="342">
        <v>274792593</v>
      </c>
    </row>
    <row r="230" spans="1:8" s="291" customFormat="1" ht="12.75" customHeight="1" thickTop="1" x14ac:dyDescent="0.25">
      <c r="A230" s="329"/>
      <c r="B230" s="355">
        <v>80101</v>
      </c>
      <c r="C230" s="336"/>
      <c r="D230" s="350" t="s">
        <v>8</v>
      </c>
      <c r="E230" s="6"/>
      <c r="F230" s="352">
        <f>SUM(F231,F244)</f>
        <v>389590</v>
      </c>
      <c r="G230" s="352">
        <f>SUM(G231,G244)</f>
        <v>17554</v>
      </c>
      <c r="H230" s="353">
        <v>79257250</v>
      </c>
    </row>
    <row r="231" spans="1:8" s="291" customFormat="1" ht="12.75" customHeight="1" x14ac:dyDescent="0.25">
      <c r="A231" s="329"/>
      <c r="B231" s="355"/>
      <c r="C231" s="336"/>
      <c r="D231" s="100" t="s">
        <v>406</v>
      </c>
      <c r="E231" s="418"/>
      <c r="F231" s="460">
        <f>SUM(F232:F243)</f>
        <v>309590</v>
      </c>
      <c r="G231" s="460">
        <f>SUM(G232:G243)</f>
        <v>17554</v>
      </c>
      <c r="H231" s="460">
        <v>70833032</v>
      </c>
    </row>
    <row r="232" spans="1:8" s="291" customFormat="1" ht="12.75" customHeight="1" x14ac:dyDescent="0.25">
      <c r="A232" s="329"/>
      <c r="B232" s="355"/>
      <c r="C232" s="361">
        <v>3020</v>
      </c>
      <c r="D232" s="362" t="s">
        <v>394</v>
      </c>
      <c r="E232" s="7"/>
      <c r="F232" s="358">
        <v>3500</v>
      </c>
      <c r="G232" s="377" t="s">
        <v>7</v>
      </c>
      <c r="H232" s="366">
        <v>332798</v>
      </c>
    </row>
    <row r="233" spans="1:8" s="291" customFormat="1" ht="12.75" customHeight="1" x14ac:dyDescent="0.25">
      <c r="A233" s="329"/>
      <c r="B233" s="355"/>
      <c r="C233" s="361">
        <v>4170</v>
      </c>
      <c r="D233" s="362" t="s">
        <v>372</v>
      </c>
      <c r="E233" s="7"/>
      <c r="F233" s="377" t="s">
        <v>7</v>
      </c>
      <c r="G233" s="358">
        <v>5400</v>
      </c>
      <c r="H233" s="366">
        <v>32343</v>
      </c>
    </row>
    <row r="234" spans="1:8" s="291" customFormat="1" ht="12.75" customHeight="1" x14ac:dyDescent="0.25">
      <c r="A234" s="329"/>
      <c r="B234" s="355"/>
      <c r="C234" s="349" t="s">
        <v>376</v>
      </c>
      <c r="D234" s="407" t="s">
        <v>377</v>
      </c>
      <c r="E234" s="7"/>
      <c r="F234" s="377" t="s">
        <v>7</v>
      </c>
      <c r="G234" s="358">
        <v>7000</v>
      </c>
      <c r="H234" s="358">
        <v>602152</v>
      </c>
    </row>
    <row r="235" spans="1:8" s="291" customFormat="1" ht="12.75" customHeight="1" x14ac:dyDescent="0.25">
      <c r="A235" s="329"/>
      <c r="B235" s="355"/>
      <c r="C235" s="361">
        <v>4260</v>
      </c>
      <c r="D235" s="362" t="s">
        <v>378</v>
      </c>
      <c r="E235" s="7"/>
      <c r="F235" s="377" t="s">
        <v>7</v>
      </c>
      <c r="G235" s="358">
        <v>3500</v>
      </c>
      <c r="H235" s="358">
        <v>3575123</v>
      </c>
    </row>
    <row r="236" spans="1:8" s="291" customFormat="1" ht="12.75" customHeight="1" x14ac:dyDescent="0.25">
      <c r="A236" s="329"/>
      <c r="B236" s="355"/>
      <c r="C236" s="361">
        <v>4270</v>
      </c>
      <c r="D236" s="362" t="s">
        <v>381</v>
      </c>
      <c r="E236" s="7"/>
      <c r="F236" s="377" t="s">
        <v>7</v>
      </c>
      <c r="G236" s="358">
        <v>154</v>
      </c>
      <c r="H236" s="358">
        <v>178915</v>
      </c>
    </row>
    <row r="237" spans="1:8" s="291" customFormat="1" ht="12.75" customHeight="1" x14ac:dyDescent="0.25">
      <c r="A237" s="329"/>
      <c r="B237" s="355"/>
      <c r="C237" s="361">
        <v>4280</v>
      </c>
      <c r="D237" s="362" t="s">
        <v>407</v>
      </c>
      <c r="E237" s="7"/>
      <c r="F237" s="358">
        <v>2000</v>
      </c>
      <c r="G237" s="377" t="s">
        <v>7</v>
      </c>
      <c r="H237" s="358">
        <v>44527</v>
      </c>
    </row>
    <row r="238" spans="1:8" s="291" customFormat="1" ht="12.75" customHeight="1" x14ac:dyDescent="0.25">
      <c r="A238" s="329"/>
      <c r="B238" s="355"/>
      <c r="C238" s="361">
        <v>4300</v>
      </c>
      <c r="D238" s="362" t="s">
        <v>379</v>
      </c>
      <c r="E238" s="7"/>
      <c r="F238" s="358">
        <v>6902</v>
      </c>
      <c r="G238" s="377" t="s">
        <v>7</v>
      </c>
      <c r="H238" s="358">
        <v>840285</v>
      </c>
    </row>
    <row r="239" spans="1:8" s="291" customFormat="1" ht="12.75" customHeight="1" x14ac:dyDescent="0.25">
      <c r="A239" s="329"/>
      <c r="B239" s="355"/>
      <c r="C239" s="361">
        <v>4360</v>
      </c>
      <c r="D239" s="362" t="s">
        <v>408</v>
      </c>
      <c r="E239" s="7"/>
      <c r="F239" s="358">
        <v>760</v>
      </c>
      <c r="G239" s="377" t="s">
        <v>7</v>
      </c>
      <c r="H239" s="358">
        <v>57613</v>
      </c>
    </row>
    <row r="240" spans="1:8" s="291" customFormat="1" ht="12.75" customHeight="1" x14ac:dyDescent="0.25">
      <c r="A240" s="329"/>
      <c r="B240" s="355"/>
      <c r="C240" s="361">
        <v>4410</v>
      </c>
      <c r="D240" s="407" t="s">
        <v>409</v>
      </c>
      <c r="E240" s="7"/>
      <c r="F240" s="377" t="s">
        <v>7</v>
      </c>
      <c r="G240" s="358">
        <v>500</v>
      </c>
      <c r="H240" s="358">
        <v>18207</v>
      </c>
    </row>
    <row r="241" spans="1:8" s="291" customFormat="1" ht="12.75" customHeight="1" x14ac:dyDescent="0.25">
      <c r="A241" s="329"/>
      <c r="B241" s="355"/>
      <c r="C241" s="361">
        <v>4440</v>
      </c>
      <c r="D241" s="362" t="s">
        <v>410</v>
      </c>
      <c r="E241" s="7"/>
      <c r="F241" s="358">
        <v>296428</v>
      </c>
      <c r="G241" s="377" t="s">
        <v>7</v>
      </c>
      <c r="H241" s="358">
        <v>2606834</v>
      </c>
    </row>
    <row r="242" spans="1:8" s="291" customFormat="1" ht="12.75" customHeight="1" x14ac:dyDescent="0.25">
      <c r="A242" s="329"/>
      <c r="B242" s="355"/>
      <c r="C242" s="361">
        <v>4700</v>
      </c>
      <c r="D242" s="407" t="s">
        <v>411</v>
      </c>
      <c r="E242" s="7"/>
      <c r="F242" s="358"/>
      <c r="G242" s="377"/>
      <c r="H242" s="358"/>
    </row>
    <row r="243" spans="1:8" s="291" customFormat="1" ht="12.75" customHeight="1" x14ac:dyDescent="0.25">
      <c r="A243" s="329"/>
      <c r="B243" s="355"/>
      <c r="C243" s="361"/>
      <c r="D243" s="407" t="s">
        <v>412</v>
      </c>
      <c r="E243" s="7"/>
      <c r="F243" s="377" t="s">
        <v>7</v>
      </c>
      <c r="G243" s="358">
        <v>1000</v>
      </c>
      <c r="H243" s="358">
        <v>39017</v>
      </c>
    </row>
    <row r="244" spans="1:8" s="291" customFormat="1" ht="12.75" customHeight="1" x14ac:dyDescent="0.25">
      <c r="A244" s="329"/>
      <c r="B244" s="355"/>
      <c r="C244" s="336"/>
      <c r="D244" s="100" t="s">
        <v>413</v>
      </c>
      <c r="E244" s="413"/>
      <c r="F244" s="458">
        <f>SUM(F245:F245)</f>
        <v>80000</v>
      </c>
      <c r="G244" s="447" t="s">
        <v>7</v>
      </c>
      <c r="H244" s="460">
        <v>740000</v>
      </c>
    </row>
    <row r="245" spans="1:8" s="291" customFormat="1" ht="12.75" customHeight="1" x14ac:dyDescent="0.25">
      <c r="A245" s="329"/>
      <c r="B245" s="355"/>
      <c r="C245" s="361">
        <v>4270</v>
      </c>
      <c r="D245" s="362" t="s">
        <v>381</v>
      </c>
      <c r="E245" s="419"/>
      <c r="F245" s="358">
        <v>80000</v>
      </c>
      <c r="G245" s="377" t="s">
        <v>7</v>
      </c>
      <c r="H245" s="358">
        <v>440000</v>
      </c>
    </row>
    <row r="246" spans="1:8" s="291" customFormat="1" ht="12.75" customHeight="1" x14ac:dyDescent="0.25">
      <c r="A246" s="329"/>
      <c r="B246" s="355">
        <v>80102</v>
      </c>
      <c r="C246" s="336"/>
      <c r="D246" s="350" t="s">
        <v>15</v>
      </c>
      <c r="E246" s="6"/>
      <c r="F246" s="352">
        <f>SUM(F247)</f>
        <v>12531</v>
      </c>
      <c r="G246" s="352">
        <f>SUM(G247)</f>
        <v>4070</v>
      </c>
      <c r="H246" s="353">
        <v>13328282</v>
      </c>
    </row>
    <row r="247" spans="1:8" s="291" customFormat="1" ht="12.75" customHeight="1" x14ac:dyDescent="0.25">
      <c r="A247" s="329"/>
      <c r="B247" s="355"/>
      <c r="C247" s="336"/>
      <c r="D247" s="100" t="s">
        <v>406</v>
      </c>
      <c r="E247" s="418"/>
      <c r="F247" s="460">
        <f>SUM(F248:F249)</f>
        <v>12531</v>
      </c>
      <c r="G247" s="460">
        <f>SUM(G248:G249)</f>
        <v>4070</v>
      </c>
      <c r="H247" s="460">
        <v>10828282</v>
      </c>
    </row>
    <row r="248" spans="1:8" s="291" customFormat="1" ht="12.75" customHeight="1" x14ac:dyDescent="0.25">
      <c r="A248" s="329"/>
      <c r="B248" s="355"/>
      <c r="C248" s="361">
        <v>4260</v>
      </c>
      <c r="D248" s="362" t="s">
        <v>378</v>
      </c>
      <c r="E248" s="7"/>
      <c r="F248" s="366">
        <v>12531</v>
      </c>
      <c r="G248" s="377" t="s">
        <v>7</v>
      </c>
      <c r="H248" s="366">
        <v>110335</v>
      </c>
    </row>
    <row r="249" spans="1:8" s="291" customFormat="1" ht="12.75" customHeight="1" x14ac:dyDescent="0.25">
      <c r="A249" s="329"/>
      <c r="B249" s="355"/>
      <c r="C249" s="361">
        <v>4440</v>
      </c>
      <c r="D249" s="362" t="s">
        <v>410</v>
      </c>
      <c r="E249" s="7"/>
      <c r="F249" s="377" t="s">
        <v>7</v>
      </c>
      <c r="G249" s="358">
        <v>4070</v>
      </c>
      <c r="H249" s="366">
        <v>306257</v>
      </c>
    </row>
    <row r="250" spans="1:8" s="291" customFormat="1" ht="12.75" customHeight="1" x14ac:dyDescent="0.25">
      <c r="A250" s="329"/>
      <c r="B250" s="355">
        <v>80103</v>
      </c>
      <c r="C250" s="336"/>
      <c r="D250" s="350" t="s">
        <v>116</v>
      </c>
      <c r="E250" s="363"/>
      <c r="F250" s="380" t="s">
        <v>7</v>
      </c>
      <c r="G250" s="352">
        <f>SUM(G251)</f>
        <v>332</v>
      </c>
      <c r="H250" s="353">
        <v>1158803</v>
      </c>
    </row>
    <row r="251" spans="1:8" s="291" customFormat="1" ht="12.75" customHeight="1" x14ac:dyDescent="0.25">
      <c r="A251" s="329"/>
      <c r="B251" s="355"/>
      <c r="C251" s="336"/>
      <c r="D251" s="100" t="s">
        <v>406</v>
      </c>
      <c r="E251" s="413"/>
      <c r="F251" s="447" t="s">
        <v>7</v>
      </c>
      <c r="G251" s="460">
        <f>SUM(G252:G252)</f>
        <v>332</v>
      </c>
      <c r="H251" s="460">
        <v>1030342</v>
      </c>
    </row>
    <row r="252" spans="1:8" s="291" customFormat="1" ht="12.75" customHeight="1" x14ac:dyDescent="0.25">
      <c r="A252" s="329"/>
      <c r="B252" s="355"/>
      <c r="C252" s="361">
        <v>4440</v>
      </c>
      <c r="D252" s="362" t="s">
        <v>410</v>
      </c>
      <c r="E252" s="7"/>
      <c r="F252" s="377" t="s">
        <v>7</v>
      </c>
      <c r="G252" s="358">
        <v>332</v>
      </c>
      <c r="H252" s="358">
        <v>43793</v>
      </c>
    </row>
    <row r="253" spans="1:8" s="291" customFormat="1" ht="12.75" customHeight="1" x14ac:dyDescent="0.25">
      <c r="A253" s="329"/>
      <c r="B253" s="355">
        <v>80104</v>
      </c>
      <c r="C253" s="336"/>
      <c r="D253" s="350" t="s">
        <v>10</v>
      </c>
      <c r="E253" s="6"/>
      <c r="F253" s="352">
        <f>SUM(F254,F261)</f>
        <v>190253</v>
      </c>
      <c r="G253" s="352">
        <f>SUM(G254,G261)</f>
        <v>83400</v>
      </c>
      <c r="H253" s="388">
        <v>37536276</v>
      </c>
    </row>
    <row r="254" spans="1:8" s="291" customFormat="1" ht="12.75" customHeight="1" x14ac:dyDescent="0.25">
      <c r="A254" s="329"/>
      <c r="B254" s="343"/>
      <c r="C254" s="336"/>
      <c r="D254" s="100" t="s">
        <v>406</v>
      </c>
      <c r="E254" s="418"/>
      <c r="F254" s="460">
        <f>SUM(F255:F260)</f>
        <v>190253</v>
      </c>
      <c r="G254" s="460">
        <f>SUM(G255:G260)</f>
        <v>3400</v>
      </c>
      <c r="H254" s="452">
        <v>27323924</v>
      </c>
    </row>
    <row r="255" spans="1:8" s="291" customFormat="1" ht="12.75" customHeight="1" x14ac:dyDescent="0.25">
      <c r="A255" s="329"/>
      <c r="B255" s="343"/>
      <c r="C255" s="361">
        <v>3020</v>
      </c>
      <c r="D255" s="362" t="s">
        <v>394</v>
      </c>
      <c r="E255" s="7"/>
      <c r="F255" s="358">
        <v>400</v>
      </c>
      <c r="G255" s="377" t="s">
        <v>7</v>
      </c>
      <c r="H255" s="366">
        <v>19784</v>
      </c>
    </row>
    <row r="256" spans="1:8" s="291" customFormat="1" ht="12.75" customHeight="1" x14ac:dyDescent="0.25">
      <c r="A256" s="329"/>
      <c r="B256" s="343"/>
      <c r="C256" s="349" t="s">
        <v>376</v>
      </c>
      <c r="D256" s="407" t="s">
        <v>377</v>
      </c>
      <c r="E256" s="7"/>
      <c r="F256" s="377" t="s">
        <v>7</v>
      </c>
      <c r="G256" s="358">
        <v>3000</v>
      </c>
      <c r="H256" s="366">
        <v>435448</v>
      </c>
    </row>
    <row r="257" spans="1:8" s="291" customFormat="1" ht="12.75" customHeight="1" x14ac:dyDescent="0.25">
      <c r="A257" s="329"/>
      <c r="B257" s="343"/>
      <c r="C257" s="361">
        <v>4410</v>
      </c>
      <c r="D257" s="407" t="s">
        <v>409</v>
      </c>
      <c r="E257" s="7"/>
      <c r="F257" s="377" t="s">
        <v>7</v>
      </c>
      <c r="G257" s="358">
        <v>400</v>
      </c>
      <c r="H257" s="366">
        <v>4269</v>
      </c>
    </row>
    <row r="258" spans="1:8" s="291" customFormat="1" ht="12.75" customHeight="1" x14ac:dyDescent="0.25">
      <c r="A258" s="329"/>
      <c r="B258" s="343"/>
      <c r="C258" s="361">
        <v>4440</v>
      </c>
      <c r="D258" s="362" t="s">
        <v>410</v>
      </c>
      <c r="E258" s="7"/>
      <c r="F258" s="358">
        <v>99853</v>
      </c>
      <c r="G258" s="377" t="s">
        <v>7</v>
      </c>
      <c r="H258" s="366">
        <v>1023647</v>
      </c>
    </row>
    <row r="259" spans="1:8" s="291" customFormat="1" ht="12.75" customHeight="1" x14ac:dyDescent="0.25">
      <c r="A259" s="329"/>
      <c r="B259" s="343"/>
      <c r="C259" s="361">
        <v>6060</v>
      </c>
      <c r="D259" s="362" t="s">
        <v>386</v>
      </c>
      <c r="E259" s="7"/>
      <c r="F259" s="377"/>
      <c r="G259" s="358"/>
      <c r="H259" s="366"/>
    </row>
    <row r="260" spans="1:8" s="291" customFormat="1" ht="12.75" customHeight="1" x14ac:dyDescent="0.25">
      <c r="A260" s="329"/>
      <c r="B260" s="343"/>
      <c r="C260" s="361"/>
      <c r="D260" s="362" t="s">
        <v>387</v>
      </c>
      <c r="E260" s="7"/>
      <c r="F260" s="358">
        <v>90000</v>
      </c>
      <c r="G260" s="377" t="s">
        <v>7</v>
      </c>
      <c r="H260" s="366">
        <v>216335</v>
      </c>
    </row>
    <row r="261" spans="1:8" s="291" customFormat="1" ht="12.75" customHeight="1" x14ac:dyDescent="0.25">
      <c r="A261" s="329"/>
      <c r="B261" s="343"/>
      <c r="C261" s="336"/>
      <c r="D261" s="100" t="s">
        <v>413</v>
      </c>
      <c r="E261" s="413"/>
      <c r="F261" s="447" t="s">
        <v>7</v>
      </c>
      <c r="G261" s="458">
        <f>SUM(G262:G262)</f>
        <v>80000</v>
      </c>
      <c r="H261" s="460">
        <v>1130000</v>
      </c>
    </row>
    <row r="262" spans="1:8" s="291" customFormat="1" ht="12.75" customHeight="1" x14ac:dyDescent="0.25">
      <c r="A262" s="329"/>
      <c r="B262" s="343"/>
      <c r="C262" s="361">
        <v>4270</v>
      </c>
      <c r="D262" s="362" t="s">
        <v>381</v>
      </c>
      <c r="E262" s="419"/>
      <c r="F262" s="377" t="s">
        <v>7</v>
      </c>
      <c r="G262" s="358">
        <v>80000</v>
      </c>
      <c r="H262" s="358">
        <v>280000</v>
      </c>
    </row>
    <row r="263" spans="1:8" s="291" customFormat="1" ht="12.75" customHeight="1" x14ac:dyDescent="0.25">
      <c r="A263" s="329"/>
      <c r="B263" s="355">
        <v>80105</v>
      </c>
      <c r="C263" s="336"/>
      <c r="D263" s="350" t="s">
        <v>414</v>
      </c>
      <c r="E263" s="6"/>
      <c r="F263" s="352">
        <f>SUM(F264)</f>
        <v>228</v>
      </c>
      <c r="G263" s="380" t="s">
        <v>7</v>
      </c>
      <c r="H263" s="353">
        <v>594519</v>
      </c>
    </row>
    <row r="264" spans="1:8" s="291" customFormat="1" ht="12.75" customHeight="1" x14ac:dyDescent="0.25">
      <c r="A264" s="329"/>
      <c r="B264" s="355"/>
      <c r="C264" s="336"/>
      <c r="D264" s="100" t="s">
        <v>406</v>
      </c>
      <c r="E264" s="418"/>
      <c r="F264" s="460">
        <f>SUM(F265)</f>
        <v>228</v>
      </c>
      <c r="G264" s="447" t="s">
        <v>7</v>
      </c>
      <c r="H264" s="460">
        <v>594519</v>
      </c>
    </row>
    <row r="265" spans="1:8" s="291" customFormat="1" ht="12.75" customHeight="1" x14ac:dyDescent="0.25">
      <c r="A265" s="329"/>
      <c r="B265" s="355"/>
      <c r="C265" s="361">
        <v>4440</v>
      </c>
      <c r="D265" s="362" t="s">
        <v>410</v>
      </c>
      <c r="E265" s="7"/>
      <c r="F265" s="358">
        <v>228</v>
      </c>
      <c r="G265" s="377" t="s">
        <v>7</v>
      </c>
      <c r="H265" s="366">
        <v>14771</v>
      </c>
    </row>
    <row r="266" spans="1:8" s="291" customFormat="1" ht="12.75" customHeight="1" x14ac:dyDescent="0.25">
      <c r="A266" s="329"/>
      <c r="B266" s="361">
        <v>80113</v>
      </c>
      <c r="C266" s="336"/>
      <c r="D266" s="387" t="s">
        <v>415</v>
      </c>
      <c r="E266" s="6"/>
      <c r="F266" s="352">
        <f>SUM(F267)</f>
        <v>1720</v>
      </c>
      <c r="G266" s="352">
        <f>SUM(G267)</f>
        <v>5500</v>
      </c>
      <c r="H266" s="353">
        <v>512513</v>
      </c>
    </row>
    <row r="267" spans="1:8" s="291" customFormat="1" ht="12.75" customHeight="1" x14ac:dyDescent="0.25">
      <c r="A267" s="329"/>
      <c r="B267" s="355"/>
      <c r="C267" s="336"/>
      <c r="D267" s="100" t="s">
        <v>406</v>
      </c>
      <c r="E267" s="418"/>
      <c r="F267" s="460">
        <f>SUM(F268:F270)</f>
        <v>1720</v>
      </c>
      <c r="G267" s="460">
        <f>SUM(G268:G270)</f>
        <v>5500</v>
      </c>
      <c r="H267" s="460">
        <v>391581</v>
      </c>
    </row>
    <row r="268" spans="1:8" s="291" customFormat="1" ht="12.75" customHeight="1" x14ac:dyDescent="0.25">
      <c r="A268" s="329"/>
      <c r="B268" s="355"/>
      <c r="C268" s="349" t="s">
        <v>376</v>
      </c>
      <c r="D268" s="407" t="s">
        <v>377</v>
      </c>
      <c r="E268" s="7"/>
      <c r="F268" s="377" t="s">
        <v>7</v>
      </c>
      <c r="G268" s="358">
        <v>5000</v>
      </c>
      <c r="H268" s="366">
        <v>40841</v>
      </c>
    </row>
    <row r="269" spans="1:8" s="291" customFormat="1" ht="12.75" customHeight="1" x14ac:dyDescent="0.25">
      <c r="A269" s="329"/>
      <c r="B269" s="355"/>
      <c r="C269" s="361">
        <v>4300</v>
      </c>
      <c r="D269" s="362" t="s">
        <v>379</v>
      </c>
      <c r="E269" s="7"/>
      <c r="F269" s="377" t="s">
        <v>7</v>
      </c>
      <c r="G269" s="358">
        <v>500</v>
      </c>
      <c r="H269" s="366">
        <v>32962</v>
      </c>
    </row>
    <row r="270" spans="1:8" s="291" customFormat="1" ht="12.75" customHeight="1" x14ac:dyDescent="0.25">
      <c r="A270" s="329"/>
      <c r="B270" s="355"/>
      <c r="C270" s="361">
        <v>4440</v>
      </c>
      <c r="D270" s="362" t="s">
        <v>410</v>
      </c>
      <c r="E270" s="7"/>
      <c r="F270" s="358">
        <v>1720</v>
      </c>
      <c r="G270" s="377" t="s">
        <v>7</v>
      </c>
      <c r="H270" s="366">
        <v>11282</v>
      </c>
    </row>
    <row r="271" spans="1:8" s="291" customFormat="1" ht="12.75" customHeight="1" x14ac:dyDescent="0.25">
      <c r="A271" s="329"/>
      <c r="B271" s="355">
        <v>80115</v>
      </c>
      <c r="C271" s="336"/>
      <c r="D271" s="350" t="s">
        <v>11</v>
      </c>
      <c r="E271" s="6"/>
      <c r="F271" s="352">
        <f>SUM(F272)</f>
        <v>73303</v>
      </c>
      <c r="G271" s="352">
        <f>SUM(G272)</f>
        <v>156158</v>
      </c>
      <c r="H271" s="353">
        <v>42549225</v>
      </c>
    </row>
    <row r="272" spans="1:8" s="291" customFormat="1" ht="12.75" customHeight="1" x14ac:dyDescent="0.25">
      <c r="A272" s="329"/>
      <c r="B272" s="355"/>
      <c r="C272" s="336"/>
      <c r="D272" s="100" t="s">
        <v>406</v>
      </c>
      <c r="E272" s="418"/>
      <c r="F272" s="460">
        <f>SUM(F273:F279)</f>
        <v>73303</v>
      </c>
      <c r="G272" s="460">
        <f>SUM(G273:G279)</f>
        <v>156158</v>
      </c>
      <c r="H272" s="460">
        <v>37779716</v>
      </c>
    </row>
    <row r="273" spans="1:8" s="291" customFormat="1" ht="12.75" customHeight="1" x14ac:dyDescent="0.25">
      <c r="A273" s="329"/>
      <c r="B273" s="355"/>
      <c r="C273" s="349" t="s">
        <v>376</v>
      </c>
      <c r="D273" s="407" t="s">
        <v>377</v>
      </c>
      <c r="E273" s="7"/>
      <c r="F273" s="420">
        <v>36518</v>
      </c>
      <c r="G273" s="420">
        <v>35500</v>
      </c>
      <c r="H273" s="366">
        <v>299637</v>
      </c>
    </row>
    <row r="274" spans="1:8" s="291" customFormat="1" ht="12.75" customHeight="1" x14ac:dyDescent="0.25">
      <c r="A274" s="334"/>
      <c r="B274" s="390"/>
      <c r="C274" s="385">
        <v>4240</v>
      </c>
      <c r="D274" s="350" t="s">
        <v>416</v>
      </c>
      <c r="E274" s="6"/>
      <c r="F274" s="365" t="s">
        <v>7</v>
      </c>
      <c r="G274" s="364">
        <v>98018</v>
      </c>
      <c r="H274" s="388">
        <v>272672</v>
      </c>
    </row>
    <row r="275" spans="1:8" s="291" customFormat="1" ht="12" customHeight="1" x14ac:dyDescent="0.25">
      <c r="A275" s="329"/>
      <c r="B275" s="355"/>
      <c r="C275" s="361">
        <v>4260</v>
      </c>
      <c r="D275" s="362" t="s">
        <v>378</v>
      </c>
      <c r="E275" s="7"/>
      <c r="F275" s="377" t="s">
        <v>7</v>
      </c>
      <c r="G275" s="358">
        <v>22640</v>
      </c>
      <c r="H275" s="366">
        <v>1683361</v>
      </c>
    </row>
    <row r="276" spans="1:8" s="291" customFormat="1" ht="12" customHeight="1" x14ac:dyDescent="0.25">
      <c r="A276" s="329"/>
      <c r="B276" s="355"/>
      <c r="C276" s="361">
        <v>4280</v>
      </c>
      <c r="D276" s="362" t="s">
        <v>407</v>
      </c>
      <c r="E276" s="7"/>
      <c r="F276" s="358">
        <v>1500</v>
      </c>
      <c r="G276" s="377" t="s">
        <v>7</v>
      </c>
      <c r="H276" s="366">
        <v>17800</v>
      </c>
    </row>
    <row r="277" spans="1:8" s="291" customFormat="1" ht="12" customHeight="1" x14ac:dyDescent="0.25">
      <c r="A277" s="329"/>
      <c r="B277" s="355"/>
      <c r="C277" s="361">
        <v>4300</v>
      </c>
      <c r="D277" s="362" t="s">
        <v>379</v>
      </c>
      <c r="E277" s="7"/>
      <c r="F277" s="358">
        <v>3499</v>
      </c>
      <c r="G277" s="377" t="s">
        <v>7</v>
      </c>
      <c r="H277" s="366">
        <v>313104</v>
      </c>
    </row>
    <row r="278" spans="1:8" s="291" customFormat="1" ht="12" customHeight="1" x14ac:dyDescent="0.25">
      <c r="A278" s="329"/>
      <c r="B278" s="355"/>
      <c r="C278" s="361">
        <v>4430</v>
      </c>
      <c r="D278" s="362" t="s">
        <v>417</v>
      </c>
      <c r="E278" s="7"/>
      <c r="F278" s="358">
        <v>1</v>
      </c>
      <c r="G278" s="377" t="s">
        <v>7</v>
      </c>
      <c r="H278" s="366">
        <v>6695</v>
      </c>
    </row>
    <row r="279" spans="1:8" s="291" customFormat="1" ht="12" customHeight="1" x14ac:dyDescent="0.25">
      <c r="A279" s="329"/>
      <c r="B279" s="355"/>
      <c r="C279" s="361">
        <v>4440</v>
      </c>
      <c r="D279" s="362" t="s">
        <v>410</v>
      </c>
      <c r="E279" s="7"/>
      <c r="F279" s="358">
        <v>31785</v>
      </c>
      <c r="G279" s="377" t="s">
        <v>7</v>
      </c>
      <c r="H279" s="366">
        <v>1186324</v>
      </c>
    </row>
    <row r="280" spans="1:8" s="291" customFormat="1" ht="12" customHeight="1" x14ac:dyDescent="0.25">
      <c r="A280" s="329"/>
      <c r="B280" s="355">
        <v>80117</v>
      </c>
      <c r="C280" s="336"/>
      <c r="D280" s="350" t="s">
        <v>13</v>
      </c>
      <c r="E280" s="6"/>
      <c r="F280" s="352">
        <f>SUM(F281)</f>
        <v>12316</v>
      </c>
      <c r="G280" s="380" t="s">
        <v>7</v>
      </c>
      <c r="H280" s="353">
        <v>7028714</v>
      </c>
    </row>
    <row r="281" spans="1:8" s="291" customFormat="1" ht="12" customHeight="1" x14ac:dyDescent="0.25">
      <c r="A281" s="329"/>
      <c r="B281" s="355"/>
      <c r="C281" s="336"/>
      <c r="D281" s="100" t="s">
        <v>406</v>
      </c>
      <c r="E281" s="418"/>
      <c r="F281" s="460">
        <f>SUM(F282:F283)</f>
        <v>12316</v>
      </c>
      <c r="G281" s="447" t="s">
        <v>7</v>
      </c>
      <c r="H281" s="460">
        <v>4646402</v>
      </c>
    </row>
    <row r="282" spans="1:8" s="291" customFormat="1" ht="12" customHeight="1" x14ac:dyDescent="0.25">
      <c r="A282" s="329"/>
      <c r="B282" s="355"/>
      <c r="C282" s="361">
        <v>4440</v>
      </c>
      <c r="D282" s="362" t="s">
        <v>410</v>
      </c>
      <c r="E282" s="7"/>
      <c r="F282" s="358">
        <v>12316</v>
      </c>
      <c r="G282" s="377" t="s">
        <v>7</v>
      </c>
      <c r="H282" s="366">
        <v>151920</v>
      </c>
    </row>
    <row r="283" spans="1:8" s="291" customFormat="1" ht="12" customHeight="1" x14ac:dyDescent="0.25">
      <c r="A283" s="329"/>
      <c r="B283" s="355"/>
      <c r="C283" s="361">
        <v>4360</v>
      </c>
      <c r="D283" s="362" t="s">
        <v>408</v>
      </c>
      <c r="E283" s="7"/>
      <c r="F283" s="377"/>
      <c r="G283" s="358"/>
      <c r="H283" s="366"/>
    </row>
    <row r="284" spans="1:8" s="291" customFormat="1" ht="12" customHeight="1" x14ac:dyDescent="0.25">
      <c r="A284" s="329"/>
      <c r="B284" s="361">
        <v>80120</v>
      </c>
      <c r="C284" s="336"/>
      <c r="D284" s="387" t="s">
        <v>418</v>
      </c>
      <c r="E284" s="6"/>
      <c r="F284" s="352">
        <f>SUM(F285)</f>
        <v>46161</v>
      </c>
      <c r="G284" s="380" t="s">
        <v>7</v>
      </c>
      <c r="H284" s="353">
        <v>30384617</v>
      </c>
    </row>
    <row r="285" spans="1:8" s="291" customFormat="1" ht="12" customHeight="1" x14ac:dyDescent="0.25">
      <c r="A285" s="329"/>
      <c r="B285" s="355"/>
      <c r="C285" s="336"/>
      <c r="D285" s="100" t="s">
        <v>406</v>
      </c>
      <c r="E285" s="418"/>
      <c r="F285" s="460">
        <f>SUM(F286:F289)</f>
        <v>46161</v>
      </c>
      <c r="G285" s="447" t="s">
        <v>7</v>
      </c>
      <c r="H285" s="460">
        <v>21684388</v>
      </c>
    </row>
    <row r="286" spans="1:8" s="291" customFormat="1" ht="12.75" customHeight="1" x14ac:dyDescent="0.25">
      <c r="A286" s="329"/>
      <c r="B286" s="355"/>
      <c r="C286" s="361">
        <v>4260</v>
      </c>
      <c r="D286" s="362" t="s">
        <v>378</v>
      </c>
      <c r="E286" s="7"/>
      <c r="F286" s="358">
        <v>29000</v>
      </c>
      <c r="G286" s="377" t="s">
        <v>7</v>
      </c>
      <c r="H286" s="358">
        <v>1155986</v>
      </c>
    </row>
    <row r="287" spans="1:8" s="291" customFormat="1" ht="12.75" customHeight="1" x14ac:dyDescent="0.25">
      <c r="A287" s="329"/>
      <c r="B287" s="355"/>
      <c r="C287" s="361">
        <v>4280</v>
      </c>
      <c r="D287" s="362" t="s">
        <v>407</v>
      </c>
      <c r="E287" s="7"/>
      <c r="F287" s="358">
        <v>1000</v>
      </c>
      <c r="G287" s="377" t="s">
        <v>7</v>
      </c>
      <c r="H287" s="358">
        <v>12411</v>
      </c>
    </row>
    <row r="288" spans="1:8" s="291" customFormat="1" ht="12.75" customHeight="1" x14ac:dyDescent="0.25">
      <c r="A288" s="329"/>
      <c r="B288" s="355"/>
      <c r="C288" s="361">
        <v>4300</v>
      </c>
      <c r="D288" s="362" t="s">
        <v>379</v>
      </c>
      <c r="E288" s="7"/>
      <c r="F288" s="358">
        <v>5000</v>
      </c>
      <c r="G288" s="377" t="s">
        <v>7</v>
      </c>
      <c r="H288" s="358">
        <v>177744</v>
      </c>
    </row>
    <row r="289" spans="1:8" s="291" customFormat="1" ht="12.75" customHeight="1" x14ac:dyDescent="0.25">
      <c r="A289" s="329"/>
      <c r="B289" s="355"/>
      <c r="C289" s="361">
        <v>4440</v>
      </c>
      <c r="D289" s="362" t="s">
        <v>410</v>
      </c>
      <c r="E289" s="7"/>
      <c r="F289" s="358">
        <v>11161</v>
      </c>
      <c r="G289" s="377" t="s">
        <v>7</v>
      </c>
      <c r="H289" s="358">
        <v>690942</v>
      </c>
    </row>
    <row r="290" spans="1:8" s="291" customFormat="1" ht="12.75" customHeight="1" x14ac:dyDescent="0.25">
      <c r="A290" s="329"/>
      <c r="B290" s="361">
        <v>80121</v>
      </c>
      <c r="C290" s="336"/>
      <c r="D290" s="387" t="s">
        <v>419</v>
      </c>
      <c r="E290" s="6"/>
      <c r="F290" s="380" t="s">
        <v>7</v>
      </c>
      <c r="G290" s="352">
        <f>SUM(G291)</f>
        <v>4725</v>
      </c>
      <c r="H290" s="353">
        <v>1648</v>
      </c>
    </row>
    <row r="291" spans="1:8" s="291" customFormat="1" ht="12.75" customHeight="1" x14ac:dyDescent="0.25">
      <c r="A291" s="329"/>
      <c r="B291" s="355"/>
      <c r="C291" s="336"/>
      <c r="D291" s="100" t="s">
        <v>406</v>
      </c>
      <c r="E291" s="418"/>
      <c r="F291" s="447" t="s">
        <v>7</v>
      </c>
      <c r="G291" s="460">
        <f>SUM(G292:G292)</f>
        <v>4725</v>
      </c>
      <c r="H291" s="460">
        <v>1648</v>
      </c>
    </row>
    <row r="292" spans="1:8" s="291" customFormat="1" ht="12.75" customHeight="1" x14ac:dyDescent="0.25">
      <c r="A292" s="329"/>
      <c r="B292" s="355"/>
      <c r="C292" s="361">
        <v>4440</v>
      </c>
      <c r="D292" s="362" t="s">
        <v>410</v>
      </c>
      <c r="E292" s="7"/>
      <c r="F292" s="377" t="s">
        <v>7</v>
      </c>
      <c r="G292" s="358">
        <v>4725</v>
      </c>
      <c r="H292" s="377" t="s">
        <v>7</v>
      </c>
    </row>
    <row r="293" spans="1:8" s="291" customFormat="1" ht="12.75" customHeight="1" x14ac:dyDescent="0.25">
      <c r="A293" s="329"/>
      <c r="B293" s="355">
        <v>80132</v>
      </c>
      <c r="C293" s="336"/>
      <c r="D293" s="387" t="s">
        <v>420</v>
      </c>
      <c r="E293" s="6"/>
      <c r="F293" s="380" t="s">
        <v>7</v>
      </c>
      <c r="G293" s="352">
        <f>SUM(G294)</f>
        <v>5632</v>
      </c>
      <c r="H293" s="353">
        <v>5641776</v>
      </c>
    </row>
    <row r="294" spans="1:8" s="291" customFormat="1" ht="12.75" customHeight="1" x14ac:dyDescent="0.25">
      <c r="A294" s="329"/>
      <c r="B294" s="355"/>
      <c r="C294" s="336"/>
      <c r="D294" s="100" t="s">
        <v>406</v>
      </c>
      <c r="E294" s="418"/>
      <c r="F294" s="447" t="s">
        <v>7</v>
      </c>
      <c r="G294" s="460">
        <f>SUM(G295:G295)</f>
        <v>5632</v>
      </c>
      <c r="H294" s="460">
        <v>5641776</v>
      </c>
    </row>
    <row r="295" spans="1:8" s="291" customFormat="1" ht="12.75" customHeight="1" x14ac:dyDescent="0.25">
      <c r="A295" s="329"/>
      <c r="B295" s="355"/>
      <c r="C295" s="361">
        <v>4440</v>
      </c>
      <c r="D295" s="362" t="s">
        <v>410</v>
      </c>
      <c r="E295" s="7"/>
      <c r="F295" s="377" t="s">
        <v>7</v>
      </c>
      <c r="G295" s="358">
        <v>5632</v>
      </c>
      <c r="H295" s="358">
        <v>201956</v>
      </c>
    </row>
    <row r="296" spans="1:8" s="291" customFormat="1" ht="12.75" customHeight="1" x14ac:dyDescent="0.25">
      <c r="A296" s="329"/>
      <c r="B296" s="355">
        <v>80134</v>
      </c>
      <c r="C296" s="336"/>
      <c r="D296" s="387" t="s">
        <v>16</v>
      </c>
      <c r="E296" s="6"/>
      <c r="F296" s="352">
        <f>SUM(F297)</f>
        <v>10000</v>
      </c>
      <c r="G296" s="352">
        <f>SUM(G297)</f>
        <v>8344</v>
      </c>
      <c r="H296" s="353">
        <v>8659537</v>
      </c>
    </row>
    <row r="297" spans="1:8" s="291" customFormat="1" ht="12.75" customHeight="1" x14ac:dyDescent="0.25">
      <c r="A297" s="329"/>
      <c r="B297" s="355"/>
      <c r="C297" s="336"/>
      <c r="D297" s="100" t="s">
        <v>406</v>
      </c>
      <c r="E297" s="418"/>
      <c r="F297" s="460">
        <f>SUM(F298:F299)</f>
        <v>10000</v>
      </c>
      <c r="G297" s="460">
        <f>SUM(G298:G299)</f>
        <v>8344</v>
      </c>
      <c r="H297" s="460">
        <v>8559537</v>
      </c>
    </row>
    <row r="298" spans="1:8" s="291" customFormat="1" ht="12.75" customHeight="1" x14ac:dyDescent="0.25">
      <c r="A298" s="329"/>
      <c r="B298" s="355"/>
      <c r="C298" s="361">
        <v>4260</v>
      </c>
      <c r="D298" s="362" t="s">
        <v>378</v>
      </c>
      <c r="E298" s="7"/>
      <c r="F298" s="366">
        <v>10000</v>
      </c>
      <c r="G298" s="377" t="s">
        <v>7</v>
      </c>
      <c r="H298" s="366">
        <v>81301</v>
      </c>
    </row>
    <row r="299" spans="1:8" s="291" customFormat="1" ht="12.75" customHeight="1" x14ac:dyDescent="0.25">
      <c r="A299" s="329"/>
      <c r="B299" s="355"/>
      <c r="C299" s="361">
        <v>4440</v>
      </c>
      <c r="D299" s="362" t="s">
        <v>410</v>
      </c>
      <c r="E299" s="7"/>
      <c r="F299" s="377" t="s">
        <v>7</v>
      </c>
      <c r="G299" s="366">
        <v>8344</v>
      </c>
      <c r="H299" s="366">
        <v>233630</v>
      </c>
    </row>
    <row r="300" spans="1:8" s="291" customFormat="1" ht="12.75" customHeight="1" x14ac:dyDescent="0.25">
      <c r="A300" s="329"/>
      <c r="B300" s="355">
        <v>80140</v>
      </c>
      <c r="C300" s="349"/>
      <c r="D300" s="393" t="s">
        <v>421</v>
      </c>
      <c r="E300" s="7"/>
      <c r="F300" s="358"/>
      <c r="G300" s="358"/>
      <c r="H300" s="358"/>
    </row>
    <row r="301" spans="1:8" s="291" customFormat="1" ht="12.75" customHeight="1" x14ac:dyDescent="0.25">
      <c r="A301" s="329"/>
      <c r="B301" s="355"/>
      <c r="C301" s="336"/>
      <c r="D301" s="350" t="s">
        <v>422</v>
      </c>
      <c r="E301" s="363"/>
      <c r="F301" s="352">
        <f>SUM(F302)</f>
        <v>661</v>
      </c>
      <c r="G301" s="352">
        <f>SUM(G302)</f>
        <v>21341</v>
      </c>
      <c r="H301" s="353">
        <v>5025579</v>
      </c>
    </row>
    <row r="302" spans="1:8" s="291" customFormat="1" ht="12.75" customHeight="1" x14ac:dyDescent="0.25">
      <c r="A302" s="329"/>
      <c r="B302" s="355"/>
      <c r="C302" s="336"/>
      <c r="D302" s="100" t="s">
        <v>406</v>
      </c>
      <c r="E302" s="413"/>
      <c r="F302" s="460">
        <f>SUM(F303:F305)</f>
        <v>661</v>
      </c>
      <c r="G302" s="460">
        <f>SUM(G303:G305)</f>
        <v>21341</v>
      </c>
      <c r="H302" s="460">
        <v>5025579</v>
      </c>
    </row>
    <row r="303" spans="1:8" s="291" customFormat="1" ht="12.75" customHeight="1" x14ac:dyDescent="0.25">
      <c r="A303" s="329"/>
      <c r="B303" s="355"/>
      <c r="C303" s="374">
        <v>4140</v>
      </c>
      <c r="D303" s="407" t="s">
        <v>423</v>
      </c>
      <c r="E303" s="7"/>
      <c r="F303" s="358"/>
      <c r="G303" s="377"/>
      <c r="H303" s="358"/>
    </row>
    <row r="304" spans="1:8" s="291" customFormat="1" ht="12.75" customHeight="1" x14ac:dyDescent="0.25">
      <c r="A304" s="329"/>
      <c r="B304" s="355"/>
      <c r="C304" s="361"/>
      <c r="D304" s="362" t="s">
        <v>424</v>
      </c>
      <c r="E304" s="7"/>
      <c r="F304" s="358">
        <v>661</v>
      </c>
      <c r="G304" s="377" t="s">
        <v>7</v>
      </c>
      <c r="H304" s="358">
        <v>78661</v>
      </c>
    </row>
    <row r="305" spans="1:8" s="291" customFormat="1" ht="12.75" customHeight="1" x14ac:dyDescent="0.25">
      <c r="A305" s="329"/>
      <c r="B305" s="355"/>
      <c r="C305" s="361">
        <v>4440</v>
      </c>
      <c r="D305" s="362" t="s">
        <v>410</v>
      </c>
      <c r="E305" s="7"/>
      <c r="F305" s="377" t="s">
        <v>7</v>
      </c>
      <c r="G305" s="358">
        <v>21341</v>
      </c>
      <c r="H305" s="358">
        <v>148596</v>
      </c>
    </row>
    <row r="306" spans="1:8" s="291" customFormat="1" ht="12.75" customHeight="1" x14ac:dyDescent="0.25">
      <c r="A306" s="329"/>
      <c r="B306" s="348">
        <v>80146</v>
      </c>
      <c r="C306" s="349"/>
      <c r="D306" s="350" t="s">
        <v>276</v>
      </c>
      <c r="E306" s="363"/>
      <c r="F306" s="352">
        <f>SUM(F307)</f>
        <v>27849</v>
      </c>
      <c r="G306" s="352">
        <f>SUM(G307)</f>
        <v>32006</v>
      </c>
      <c r="H306" s="353">
        <v>1452482</v>
      </c>
    </row>
    <row r="307" spans="1:8" s="291" customFormat="1" ht="12.75" customHeight="1" x14ac:dyDescent="0.25">
      <c r="A307" s="329"/>
      <c r="B307" s="355"/>
      <c r="C307" s="336"/>
      <c r="D307" s="100" t="s">
        <v>406</v>
      </c>
      <c r="E307" s="413"/>
      <c r="F307" s="458">
        <f>SUM(F308:F315)</f>
        <v>27849</v>
      </c>
      <c r="G307" s="458">
        <f>SUM(G308:G315)</f>
        <v>32006</v>
      </c>
      <c r="H307" s="460">
        <v>1082164</v>
      </c>
    </row>
    <row r="308" spans="1:8" s="291" customFormat="1" ht="12.75" customHeight="1" x14ac:dyDescent="0.25">
      <c r="A308" s="329"/>
      <c r="B308" s="355"/>
      <c r="C308" s="361">
        <v>4010</v>
      </c>
      <c r="D308" s="362" t="s">
        <v>425</v>
      </c>
      <c r="E308" s="7"/>
      <c r="F308" s="377" t="s">
        <v>7</v>
      </c>
      <c r="G308" s="358">
        <v>4931</v>
      </c>
      <c r="H308" s="366">
        <v>383482</v>
      </c>
    </row>
    <row r="309" spans="1:8" s="291" customFormat="1" ht="12.75" customHeight="1" x14ac:dyDescent="0.25">
      <c r="A309" s="329"/>
      <c r="B309" s="355"/>
      <c r="C309" s="361">
        <v>4110</v>
      </c>
      <c r="D309" s="362" t="s">
        <v>398</v>
      </c>
      <c r="E309" s="7"/>
      <c r="F309" s="358">
        <v>631</v>
      </c>
      <c r="G309" s="377" t="s">
        <v>7</v>
      </c>
      <c r="H309" s="366">
        <v>67173</v>
      </c>
    </row>
    <row r="310" spans="1:8" s="291" customFormat="1" ht="12.75" customHeight="1" x14ac:dyDescent="0.25">
      <c r="A310" s="329"/>
      <c r="B310" s="355"/>
      <c r="C310" s="361">
        <v>4120</v>
      </c>
      <c r="D310" s="362" t="s">
        <v>399</v>
      </c>
      <c r="E310" s="7"/>
      <c r="F310" s="358">
        <v>14</v>
      </c>
      <c r="G310" s="377" t="s">
        <v>7</v>
      </c>
      <c r="H310" s="366">
        <v>7163</v>
      </c>
    </row>
    <row r="311" spans="1:8" s="291" customFormat="1" ht="12.75" customHeight="1" x14ac:dyDescent="0.25">
      <c r="A311" s="329"/>
      <c r="B311" s="355"/>
      <c r="C311" s="361">
        <v>4280</v>
      </c>
      <c r="D311" s="362" t="s">
        <v>407</v>
      </c>
      <c r="E311" s="7"/>
      <c r="F311" s="358">
        <v>80</v>
      </c>
      <c r="G311" s="377" t="s">
        <v>7</v>
      </c>
      <c r="H311" s="366">
        <v>240</v>
      </c>
    </row>
    <row r="312" spans="1:8" s="291" customFormat="1" ht="12.75" customHeight="1" x14ac:dyDescent="0.25">
      <c r="A312" s="329"/>
      <c r="B312" s="355"/>
      <c r="C312" s="361">
        <v>4300</v>
      </c>
      <c r="D312" s="362" t="s">
        <v>379</v>
      </c>
      <c r="E312" s="7"/>
      <c r="F312" s="358">
        <v>27075</v>
      </c>
      <c r="G312" s="377" t="s">
        <v>7</v>
      </c>
      <c r="H312" s="358">
        <v>280887</v>
      </c>
    </row>
    <row r="313" spans="1:8" s="291" customFormat="1" ht="12.75" customHeight="1" x14ac:dyDescent="0.25">
      <c r="A313" s="329"/>
      <c r="B313" s="355"/>
      <c r="C313" s="361">
        <v>4440</v>
      </c>
      <c r="D313" s="362" t="s">
        <v>410</v>
      </c>
      <c r="E313" s="7"/>
      <c r="F313" s="358">
        <v>49</v>
      </c>
      <c r="G313" s="377" t="s">
        <v>7</v>
      </c>
      <c r="H313" s="358">
        <v>16779</v>
      </c>
    </row>
    <row r="314" spans="1:8" s="291" customFormat="1" ht="12.75" customHeight="1" x14ac:dyDescent="0.25">
      <c r="A314" s="329"/>
      <c r="B314" s="355"/>
      <c r="C314" s="361">
        <v>4700</v>
      </c>
      <c r="D314" s="407" t="s">
        <v>411</v>
      </c>
      <c r="E314" s="7"/>
      <c r="F314" s="377"/>
      <c r="G314" s="358"/>
      <c r="H314" s="358"/>
    </row>
    <row r="315" spans="1:8" s="291" customFormat="1" ht="12.75" customHeight="1" x14ac:dyDescent="0.25">
      <c r="A315" s="329"/>
      <c r="B315" s="355"/>
      <c r="C315" s="361"/>
      <c r="D315" s="407" t="s">
        <v>412</v>
      </c>
      <c r="E315" s="7"/>
      <c r="F315" s="377" t="s">
        <v>7</v>
      </c>
      <c r="G315" s="358">
        <v>27075</v>
      </c>
      <c r="H315" s="358">
        <v>326440</v>
      </c>
    </row>
    <row r="316" spans="1:8" s="291" customFormat="1" ht="12.75" customHeight="1" x14ac:dyDescent="0.25">
      <c r="A316" s="329"/>
      <c r="B316" s="355">
        <v>80148</v>
      </c>
      <c r="C316" s="336"/>
      <c r="D316" s="350" t="s">
        <v>9</v>
      </c>
      <c r="E316" s="6"/>
      <c r="F316" s="352">
        <f>SUM(F317)</f>
        <v>700</v>
      </c>
      <c r="G316" s="352">
        <f>SUM(G317)</f>
        <v>712</v>
      </c>
      <c r="H316" s="353">
        <v>3063533</v>
      </c>
    </row>
    <row r="317" spans="1:8" s="291" customFormat="1" ht="12.75" customHeight="1" x14ac:dyDescent="0.25">
      <c r="A317" s="329"/>
      <c r="B317" s="355"/>
      <c r="C317" s="336"/>
      <c r="D317" s="100" t="s">
        <v>406</v>
      </c>
      <c r="E317" s="418"/>
      <c r="F317" s="460">
        <f>SUM(F318:F320)</f>
        <v>700</v>
      </c>
      <c r="G317" s="460">
        <f>SUM(G318:G320)</f>
        <v>712</v>
      </c>
      <c r="H317" s="460">
        <v>3063533</v>
      </c>
    </row>
    <row r="318" spans="1:8" s="291" customFormat="1" ht="12.75" customHeight="1" x14ac:dyDescent="0.25">
      <c r="A318" s="329"/>
      <c r="B318" s="355"/>
      <c r="C318" s="349" t="s">
        <v>376</v>
      </c>
      <c r="D318" s="407" t="s">
        <v>377</v>
      </c>
      <c r="E318" s="7"/>
      <c r="F318" s="366">
        <v>300</v>
      </c>
      <c r="G318" s="377" t="s">
        <v>7</v>
      </c>
      <c r="H318" s="366">
        <v>37370</v>
      </c>
    </row>
    <row r="319" spans="1:8" s="291" customFormat="1" ht="12.75" customHeight="1" x14ac:dyDescent="0.25">
      <c r="A319" s="329"/>
      <c r="B319" s="355"/>
      <c r="C319" s="361">
        <v>4260</v>
      </c>
      <c r="D319" s="362" t="s">
        <v>378</v>
      </c>
      <c r="E319" s="7"/>
      <c r="F319" s="358">
        <v>400</v>
      </c>
      <c r="G319" s="377" t="s">
        <v>7</v>
      </c>
      <c r="H319" s="366">
        <v>72172</v>
      </c>
    </row>
    <row r="320" spans="1:8" s="291" customFormat="1" ht="12.75" customHeight="1" x14ac:dyDescent="0.25">
      <c r="A320" s="329"/>
      <c r="B320" s="355"/>
      <c r="C320" s="361">
        <v>4440</v>
      </c>
      <c r="D320" s="362" t="s">
        <v>410</v>
      </c>
      <c r="E320" s="7"/>
      <c r="F320" s="377" t="s">
        <v>7</v>
      </c>
      <c r="G320" s="358">
        <v>712</v>
      </c>
      <c r="H320" s="358">
        <v>88435</v>
      </c>
    </row>
    <row r="321" spans="1:8" s="291" customFormat="1" ht="12.75" customHeight="1" x14ac:dyDescent="0.25">
      <c r="A321" s="329"/>
      <c r="B321" s="355">
        <v>80149</v>
      </c>
      <c r="C321" s="349"/>
      <c r="D321" s="407" t="s">
        <v>426</v>
      </c>
      <c r="E321" s="360"/>
      <c r="F321" s="358"/>
      <c r="G321" s="377"/>
      <c r="H321" s="366"/>
    </row>
    <row r="322" spans="1:8" s="291" customFormat="1" ht="12.75" customHeight="1" x14ac:dyDescent="0.25">
      <c r="A322" s="329"/>
      <c r="B322" s="355"/>
      <c r="C322" s="349"/>
      <c r="D322" s="407" t="s">
        <v>427</v>
      </c>
      <c r="E322" s="360"/>
      <c r="F322" s="358"/>
      <c r="G322" s="377"/>
      <c r="H322" s="366"/>
    </row>
    <row r="323" spans="1:8" s="291" customFormat="1" ht="12.75" customHeight="1" x14ac:dyDescent="0.25">
      <c r="A323" s="329"/>
      <c r="B323" s="355"/>
      <c r="C323" s="349"/>
      <c r="D323" s="407" t="s">
        <v>428</v>
      </c>
      <c r="E323" s="360"/>
      <c r="F323" s="358"/>
      <c r="G323" s="377"/>
      <c r="H323" s="366"/>
    </row>
    <row r="324" spans="1:8" s="291" customFormat="1" ht="12.75" customHeight="1" x14ac:dyDescent="0.25">
      <c r="A324" s="329"/>
      <c r="B324" s="355"/>
      <c r="C324" s="336"/>
      <c r="D324" s="350" t="s">
        <v>429</v>
      </c>
      <c r="E324" s="6"/>
      <c r="F324" s="352">
        <f>SUM(F325)</f>
        <v>432</v>
      </c>
      <c r="G324" s="352">
        <f>SUM(G325)</f>
        <v>100208</v>
      </c>
      <c r="H324" s="353">
        <v>3768335</v>
      </c>
    </row>
    <row r="325" spans="1:8" s="291" customFormat="1" ht="12.75" customHeight="1" x14ac:dyDescent="0.25">
      <c r="A325" s="329"/>
      <c r="B325" s="361"/>
      <c r="C325" s="336"/>
      <c r="D325" s="100" t="s">
        <v>406</v>
      </c>
      <c r="E325" s="418"/>
      <c r="F325" s="458">
        <f>SUM(F326:F328)</f>
        <v>432</v>
      </c>
      <c r="G325" s="458">
        <f>SUM(G326:G328)</f>
        <v>100208</v>
      </c>
      <c r="H325" s="460">
        <v>1787523</v>
      </c>
    </row>
    <row r="326" spans="1:8" s="291" customFormat="1" ht="12.75" customHeight="1" x14ac:dyDescent="0.25">
      <c r="A326" s="329"/>
      <c r="B326" s="361"/>
      <c r="C326" s="361">
        <v>4010</v>
      </c>
      <c r="D326" s="362" t="s">
        <v>425</v>
      </c>
      <c r="E326" s="7"/>
      <c r="F326" s="358">
        <v>432</v>
      </c>
      <c r="G326" s="377" t="s">
        <v>7</v>
      </c>
      <c r="H326" s="335">
        <v>1328109</v>
      </c>
    </row>
    <row r="327" spans="1:8" s="291" customFormat="1" ht="12.75" customHeight="1" x14ac:dyDescent="0.25">
      <c r="A327" s="329"/>
      <c r="B327" s="361"/>
      <c r="C327" s="361">
        <v>4120</v>
      </c>
      <c r="D327" s="362" t="s">
        <v>399</v>
      </c>
      <c r="E327" s="7"/>
      <c r="F327" s="377" t="s">
        <v>7</v>
      </c>
      <c r="G327" s="358">
        <v>432</v>
      </c>
      <c r="H327" s="366">
        <v>27303</v>
      </c>
    </row>
    <row r="328" spans="1:8" s="291" customFormat="1" ht="12.75" customHeight="1" x14ac:dyDescent="0.25">
      <c r="A328" s="334"/>
      <c r="B328" s="390"/>
      <c r="C328" s="385">
        <v>4440</v>
      </c>
      <c r="D328" s="350" t="s">
        <v>410</v>
      </c>
      <c r="E328" s="6"/>
      <c r="F328" s="365" t="s">
        <v>7</v>
      </c>
      <c r="G328" s="364">
        <v>99776</v>
      </c>
      <c r="H328" s="365" t="s">
        <v>7</v>
      </c>
    </row>
    <row r="329" spans="1:8" s="291" customFormat="1" ht="12.75" customHeight="1" x14ac:dyDescent="0.25">
      <c r="A329" s="329"/>
      <c r="B329" s="355">
        <v>80150</v>
      </c>
      <c r="C329" s="349"/>
      <c r="D329" s="407" t="s">
        <v>426</v>
      </c>
      <c r="E329" s="7"/>
      <c r="F329" s="358"/>
      <c r="G329" s="377"/>
      <c r="H329" s="366"/>
    </row>
    <row r="330" spans="1:8" s="291" customFormat="1" ht="12.75" customHeight="1" x14ac:dyDescent="0.25">
      <c r="A330" s="329"/>
      <c r="B330" s="355"/>
      <c r="C330" s="349"/>
      <c r="D330" s="407" t="s">
        <v>430</v>
      </c>
      <c r="E330" s="7"/>
      <c r="F330" s="358"/>
      <c r="G330" s="377"/>
      <c r="H330" s="366"/>
    </row>
    <row r="331" spans="1:8" s="291" customFormat="1" ht="12.75" customHeight="1" x14ac:dyDescent="0.25">
      <c r="A331" s="329"/>
      <c r="B331" s="355"/>
      <c r="C331" s="336"/>
      <c r="D331" s="350" t="s">
        <v>431</v>
      </c>
      <c r="E331" s="363"/>
      <c r="F331" s="380" t="s">
        <v>7</v>
      </c>
      <c r="G331" s="352">
        <f>SUM(G332)</f>
        <v>317058</v>
      </c>
      <c r="H331" s="353">
        <v>8351727</v>
      </c>
    </row>
    <row r="332" spans="1:8" s="291" customFormat="1" ht="12.75" customHeight="1" x14ac:dyDescent="0.25">
      <c r="A332" s="329"/>
      <c r="B332" s="355"/>
      <c r="C332" s="336"/>
      <c r="D332" s="100" t="s">
        <v>406</v>
      </c>
      <c r="E332" s="413"/>
      <c r="F332" s="447" t="s">
        <v>7</v>
      </c>
      <c r="G332" s="458">
        <f>SUM(G333:G333)</f>
        <v>317058</v>
      </c>
      <c r="H332" s="421">
        <v>8175496</v>
      </c>
    </row>
    <row r="333" spans="1:8" s="291" customFormat="1" ht="12.6" customHeight="1" x14ac:dyDescent="0.25">
      <c r="A333" s="329"/>
      <c r="B333" s="355"/>
      <c r="C333" s="361">
        <v>4440</v>
      </c>
      <c r="D333" s="362" t="s">
        <v>410</v>
      </c>
      <c r="E333" s="7"/>
      <c r="F333" s="377" t="s">
        <v>7</v>
      </c>
      <c r="G333" s="366">
        <v>317058</v>
      </c>
      <c r="H333" s="377" t="s">
        <v>7</v>
      </c>
    </row>
    <row r="334" spans="1:8" s="291" customFormat="1" ht="12.6" customHeight="1" x14ac:dyDescent="0.25">
      <c r="A334" s="329"/>
      <c r="B334" s="355">
        <v>80151</v>
      </c>
      <c r="C334" s="336"/>
      <c r="D334" s="350" t="s">
        <v>432</v>
      </c>
      <c r="E334" s="363"/>
      <c r="F334" s="380" t="s">
        <v>7</v>
      </c>
      <c r="G334" s="352">
        <f>SUM(G335)</f>
        <v>9176</v>
      </c>
      <c r="H334" s="353">
        <v>238234</v>
      </c>
    </row>
    <row r="335" spans="1:8" s="291" customFormat="1" ht="12.6" customHeight="1" x14ac:dyDescent="0.25">
      <c r="A335" s="329"/>
      <c r="B335" s="355"/>
      <c r="C335" s="336"/>
      <c r="D335" s="100" t="s">
        <v>406</v>
      </c>
      <c r="E335" s="413"/>
      <c r="F335" s="447" t="s">
        <v>7</v>
      </c>
      <c r="G335" s="458">
        <f>SUM(G336:G336)</f>
        <v>9176</v>
      </c>
      <c r="H335" s="460">
        <v>238234</v>
      </c>
    </row>
    <row r="336" spans="1:8" s="291" customFormat="1" ht="12.6" customHeight="1" x14ac:dyDescent="0.25">
      <c r="A336" s="329"/>
      <c r="B336" s="355"/>
      <c r="C336" s="361">
        <v>4440</v>
      </c>
      <c r="D336" s="362" t="s">
        <v>410</v>
      </c>
      <c r="E336" s="7"/>
      <c r="F336" s="377" t="s">
        <v>7</v>
      </c>
      <c r="G336" s="358">
        <v>9176</v>
      </c>
      <c r="H336" s="358">
        <v>4270</v>
      </c>
    </row>
    <row r="337" spans="1:8" s="291" customFormat="1" ht="12.75" customHeight="1" x14ac:dyDescent="0.25">
      <c r="A337" s="329"/>
      <c r="B337" s="355">
        <v>80152</v>
      </c>
      <c r="C337" s="349"/>
      <c r="D337" s="407" t="s">
        <v>426</v>
      </c>
      <c r="E337" s="7"/>
      <c r="F337" s="377"/>
      <c r="G337" s="358"/>
      <c r="H337" s="366"/>
    </row>
    <row r="338" spans="1:8" s="291" customFormat="1" ht="12.75" customHeight="1" x14ac:dyDescent="0.25">
      <c r="A338" s="329"/>
      <c r="B338" s="355"/>
      <c r="C338" s="349"/>
      <c r="D338" s="407" t="s">
        <v>430</v>
      </c>
      <c r="E338" s="7"/>
      <c r="F338" s="377"/>
      <c r="G338" s="358"/>
      <c r="H338" s="366"/>
    </row>
    <row r="339" spans="1:8" s="291" customFormat="1" ht="12.75" customHeight="1" x14ac:dyDescent="0.25">
      <c r="A339" s="329"/>
      <c r="B339" s="355"/>
      <c r="C339" s="349"/>
      <c r="D339" s="407" t="s">
        <v>433</v>
      </c>
      <c r="E339" s="7"/>
      <c r="F339" s="377"/>
      <c r="G339" s="358"/>
      <c r="H339" s="366"/>
    </row>
    <row r="340" spans="1:8" s="291" customFormat="1" ht="12.75" customHeight="1" x14ac:dyDescent="0.25">
      <c r="A340" s="329"/>
      <c r="B340" s="355"/>
      <c r="C340" s="349"/>
      <c r="D340" s="348" t="s">
        <v>434</v>
      </c>
      <c r="E340" s="7"/>
      <c r="F340" s="377"/>
      <c r="G340" s="358"/>
      <c r="H340" s="366"/>
    </row>
    <row r="341" spans="1:8" s="291" customFormat="1" ht="12.75" customHeight="1" x14ac:dyDescent="0.25">
      <c r="A341" s="329"/>
      <c r="B341" s="355"/>
      <c r="C341" s="349"/>
      <c r="D341" s="348" t="s">
        <v>435</v>
      </c>
      <c r="E341" s="360"/>
      <c r="F341" s="358"/>
      <c r="G341" s="377"/>
      <c r="H341" s="366"/>
    </row>
    <row r="342" spans="1:8" s="291" customFormat="1" ht="12" customHeight="1" x14ac:dyDescent="0.25">
      <c r="A342" s="329"/>
      <c r="B342" s="355"/>
      <c r="C342" s="349"/>
      <c r="D342" s="407" t="s">
        <v>436</v>
      </c>
      <c r="E342" s="360"/>
      <c r="F342" s="358"/>
      <c r="G342" s="377"/>
      <c r="H342" s="366"/>
    </row>
    <row r="343" spans="1:8" s="291" customFormat="1" ht="12" customHeight="1" x14ac:dyDescent="0.25">
      <c r="A343" s="329"/>
      <c r="B343" s="355"/>
      <c r="C343" s="349"/>
      <c r="D343" s="348" t="s">
        <v>437</v>
      </c>
      <c r="E343" s="360"/>
      <c r="F343" s="358"/>
      <c r="G343" s="377"/>
      <c r="H343" s="366"/>
    </row>
    <row r="344" spans="1:8" s="291" customFormat="1" ht="12" customHeight="1" x14ac:dyDescent="0.25">
      <c r="A344" s="329"/>
      <c r="B344" s="355"/>
      <c r="C344" s="336"/>
      <c r="D344" s="415" t="s">
        <v>438</v>
      </c>
      <c r="E344" s="6"/>
      <c r="F344" s="380" t="s">
        <v>7</v>
      </c>
      <c r="G344" s="352">
        <f>SUM(G345)</f>
        <v>78656</v>
      </c>
      <c r="H344" s="353">
        <v>2464593</v>
      </c>
    </row>
    <row r="345" spans="1:8" s="291" customFormat="1" ht="12" customHeight="1" x14ac:dyDescent="0.25">
      <c r="A345" s="329"/>
      <c r="B345" s="361"/>
      <c r="C345" s="336"/>
      <c r="D345" s="100" t="s">
        <v>406</v>
      </c>
      <c r="E345" s="418"/>
      <c r="F345" s="447" t="s">
        <v>7</v>
      </c>
      <c r="G345" s="458">
        <f>SUM(G346:G346)</f>
        <v>78656</v>
      </c>
      <c r="H345" s="460">
        <v>2160462</v>
      </c>
    </row>
    <row r="346" spans="1:8" s="291" customFormat="1" ht="12.75" customHeight="1" x14ac:dyDescent="0.25">
      <c r="A346" s="329"/>
      <c r="B346" s="361"/>
      <c r="C346" s="361">
        <v>4440</v>
      </c>
      <c r="D346" s="362" t="s">
        <v>410</v>
      </c>
      <c r="E346" s="7"/>
      <c r="F346" s="377" t="s">
        <v>7</v>
      </c>
      <c r="G346" s="366">
        <v>78656</v>
      </c>
      <c r="H346" s="377" t="s">
        <v>7</v>
      </c>
    </row>
    <row r="347" spans="1:8" s="291" customFormat="1" ht="12.75" customHeight="1" x14ac:dyDescent="0.25">
      <c r="A347" s="325"/>
      <c r="B347" s="355">
        <v>80195</v>
      </c>
      <c r="C347" s="336"/>
      <c r="D347" s="350" t="s">
        <v>285</v>
      </c>
      <c r="E347" s="6"/>
      <c r="F347" s="352">
        <f>SUM(F348,F354,F358,F366,F375,F380,F386,F389,F395,F407,F413)</f>
        <v>1092066</v>
      </c>
      <c r="G347" s="352">
        <f>SUM(G348,G354,G358,G366,G375,G380,G386,G389,G395,G407,G413)</f>
        <v>1017087</v>
      </c>
      <c r="H347" s="353">
        <v>18087925</v>
      </c>
    </row>
    <row r="348" spans="1:8" s="291" customFormat="1" ht="12.75" customHeight="1" x14ac:dyDescent="0.25">
      <c r="A348" s="325"/>
      <c r="B348" s="355"/>
      <c r="C348" s="336"/>
      <c r="D348" s="100" t="s">
        <v>406</v>
      </c>
      <c r="E348" s="418"/>
      <c r="F348" s="458">
        <f>SUM(F349:F351)</f>
        <v>78471</v>
      </c>
      <c r="G348" s="458">
        <f>SUM(G349:G351)</f>
        <v>3500</v>
      </c>
      <c r="H348" s="460">
        <v>1600281</v>
      </c>
    </row>
    <row r="349" spans="1:8" s="291" customFormat="1" ht="12.75" customHeight="1" x14ac:dyDescent="0.25">
      <c r="A349" s="325"/>
      <c r="B349" s="355"/>
      <c r="C349" s="349" t="s">
        <v>376</v>
      </c>
      <c r="D349" s="407" t="s">
        <v>377</v>
      </c>
      <c r="E349" s="7"/>
      <c r="F349" s="377" t="s">
        <v>7</v>
      </c>
      <c r="G349" s="358">
        <v>3500</v>
      </c>
      <c r="H349" s="358">
        <v>42205</v>
      </c>
    </row>
    <row r="350" spans="1:8" s="291" customFormat="1" ht="12.75" customHeight="1" x14ac:dyDescent="0.25">
      <c r="A350" s="325"/>
      <c r="B350" s="355"/>
      <c r="C350" s="361">
        <v>4300</v>
      </c>
      <c r="D350" s="362" t="s">
        <v>379</v>
      </c>
      <c r="E350" s="7"/>
      <c r="F350" s="358">
        <v>3500</v>
      </c>
      <c r="G350" s="377" t="s">
        <v>7</v>
      </c>
      <c r="H350" s="358">
        <v>36431</v>
      </c>
    </row>
    <row r="351" spans="1:8" s="291" customFormat="1" ht="12.75" customHeight="1" x14ac:dyDescent="0.25">
      <c r="A351" s="325"/>
      <c r="B351" s="355"/>
      <c r="C351" s="361">
        <v>4440</v>
      </c>
      <c r="D351" s="362" t="s">
        <v>410</v>
      </c>
      <c r="E351" s="7"/>
      <c r="F351" s="358">
        <v>74971</v>
      </c>
      <c r="G351" s="377" t="s">
        <v>7</v>
      </c>
      <c r="H351" s="358">
        <v>1287851</v>
      </c>
    </row>
    <row r="352" spans="1:8" s="291" customFormat="1" ht="12.75" customHeight="1" x14ac:dyDescent="0.25">
      <c r="A352" s="325"/>
      <c r="B352" s="355"/>
      <c r="C352" s="336"/>
      <c r="D352" s="362" t="s">
        <v>439</v>
      </c>
      <c r="E352" s="7"/>
      <c r="F352" s="377"/>
      <c r="G352" s="358"/>
      <c r="H352" s="358"/>
    </row>
    <row r="353" spans="1:8" s="291" customFormat="1" ht="12.75" customHeight="1" x14ac:dyDescent="0.25">
      <c r="A353" s="325"/>
      <c r="B353" s="355"/>
      <c r="C353" s="336"/>
      <c r="D353" s="362" t="s">
        <v>440</v>
      </c>
      <c r="E353" s="7"/>
      <c r="F353" s="377"/>
      <c r="G353" s="358"/>
      <c r="H353" s="358"/>
    </row>
    <row r="354" spans="1:8" s="291" customFormat="1" ht="12.75" customHeight="1" x14ac:dyDescent="0.25">
      <c r="A354" s="325"/>
      <c r="B354" s="355"/>
      <c r="C354" s="336"/>
      <c r="D354" s="100" t="s">
        <v>441</v>
      </c>
      <c r="E354" s="463"/>
      <c r="F354" s="460">
        <f>SUM(F355:F356)</f>
        <v>4000</v>
      </c>
      <c r="G354" s="460">
        <f>SUM(G355:G356)</f>
        <v>4000</v>
      </c>
      <c r="H354" s="460">
        <v>51000</v>
      </c>
    </row>
    <row r="355" spans="1:8" s="291" customFormat="1" ht="12.75" customHeight="1" x14ac:dyDescent="0.25">
      <c r="A355" s="325"/>
      <c r="B355" s="355"/>
      <c r="C355" s="361">
        <v>4241</v>
      </c>
      <c r="D355" s="362" t="s">
        <v>416</v>
      </c>
      <c r="E355" s="360"/>
      <c r="F355" s="366">
        <v>4000</v>
      </c>
      <c r="G355" s="377" t="s">
        <v>7</v>
      </c>
      <c r="H355" s="366">
        <v>4000</v>
      </c>
    </row>
    <row r="356" spans="1:8" s="291" customFormat="1" ht="12.75" customHeight="1" x14ac:dyDescent="0.25">
      <c r="A356" s="325"/>
      <c r="B356" s="355"/>
      <c r="C356" s="355">
        <v>4301</v>
      </c>
      <c r="D356" s="362" t="s">
        <v>379</v>
      </c>
      <c r="E356" s="360"/>
      <c r="F356" s="377" t="s">
        <v>7</v>
      </c>
      <c r="G356" s="358">
        <v>4000</v>
      </c>
      <c r="H356" s="358">
        <v>26000</v>
      </c>
    </row>
    <row r="357" spans="1:8" s="422" customFormat="1" ht="12.75" customHeight="1" x14ac:dyDescent="0.2">
      <c r="A357" s="325"/>
      <c r="B357" s="355"/>
      <c r="C357" s="349"/>
      <c r="D357" s="453" t="s">
        <v>442</v>
      </c>
      <c r="E357" s="356"/>
      <c r="F357" s="377"/>
      <c r="G357" s="358"/>
      <c r="H357" s="358"/>
    </row>
    <row r="358" spans="1:8" s="422" customFormat="1" ht="12.75" customHeight="1" x14ac:dyDescent="0.2">
      <c r="A358" s="325"/>
      <c r="B358" s="355"/>
      <c r="C358" s="349"/>
      <c r="D358" s="450" t="s">
        <v>443</v>
      </c>
      <c r="E358" s="451"/>
      <c r="F358" s="421">
        <f>SUM(F359:F365)</f>
        <v>2938</v>
      </c>
      <c r="G358" s="421">
        <f>SUM(G359:G365)</f>
        <v>2930</v>
      </c>
      <c r="H358" s="421">
        <v>304204</v>
      </c>
    </row>
    <row r="359" spans="1:8" s="291" customFormat="1" ht="12.75" customHeight="1" x14ac:dyDescent="0.25">
      <c r="A359" s="325"/>
      <c r="B359" s="355"/>
      <c r="C359" s="361">
        <v>4017</v>
      </c>
      <c r="D359" s="362" t="s">
        <v>425</v>
      </c>
      <c r="E359" s="417"/>
      <c r="F359" s="377" t="s">
        <v>7</v>
      </c>
      <c r="G359" s="358">
        <v>20</v>
      </c>
      <c r="H359" s="366">
        <v>82520</v>
      </c>
    </row>
    <row r="360" spans="1:8" s="291" customFormat="1" ht="12.75" customHeight="1" x14ac:dyDescent="0.25">
      <c r="A360" s="325"/>
      <c r="B360" s="355"/>
      <c r="C360" s="361">
        <v>4117</v>
      </c>
      <c r="D360" s="362" t="s">
        <v>444</v>
      </c>
      <c r="E360" s="417"/>
      <c r="F360" s="377" t="s">
        <v>7</v>
      </c>
      <c r="G360" s="358">
        <v>5</v>
      </c>
      <c r="H360" s="366">
        <v>22494</v>
      </c>
    </row>
    <row r="361" spans="1:8" s="291" customFormat="1" ht="12.75" customHeight="1" x14ac:dyDescent="0.25">
      <c r="A361" s="325"/>
      <c r="B361" s="355"/>
      <c r="C361" s="361">
        <v>4127</v>
      </c>
      <c r="D361" s="362" t="s">
        <v>399</v>
      </c>
      <c r="E361" s="417"/>
      <c r="F361" s="377" t="s">
        <v>7</v>
      </c>
      <c r="G361" s="358">
        <v>136</v>
      </c>
      <c r="H361" s="366">
        <v>3074</v>
      </c>
    </row>
    <row r="362" spans="1:8" s="291" customFormat="1" ht="12.75" customHeight="1" x14ac:dyDescent="0.25">
      <c r="A362" s="325"/>
      <c r="B362" s="355"/>
      <c r="C362" s="361">
        <v>4177</v>
      </c>
      <c r="D362" s="362" t="s">
        <v>372</v>
      </c>
      <c r="E362" s="417"/>
      <c r="F362" s="358">
        <v>2</v>
      </c>
      <c r="G362" s="377" t="s">
        <v>7</v>
      </c>
      <c r="H362" s="366">
        <v>56316</v>
      </c>
    </row>
    <row r="363" spans="1:8" s="291" customFormat="1" ht="12.75" customHeight="1" x14ac:dyDescent="0.25">
      <c r="A363" s="325"/>
      <c r="B363" s="355"/>
      <c r="C363" s="349" t="s">
        <v>445</v>
      </c>
      <c r="D363" s="407" t="s">
        <v>377</v>
      </c>
      <c r="E363" s="7"/>
      <c r="F363" s="358">
        <v>1086</v>
      </c>
      <c r="G363" s="377" t="s">
        <v>7</v>
      </c>
      <c r="H363" s="366">
        <v>24834</v>
      </c>
    </row>
    <row r="364" spans="1:8" s="291" customFormat="1" ht="12.75" customHeight="1" x14ac:dyDescent="0.25">
      <c r="A364" s="325"/>
      <c r="B364" s="355"/>
      <c r="C364" s="361">
        <v>4247</v>
      </c>
      <c r="D364" s="362" t="s">
        <v>416</v>
      </c>
      <c r="E364" s="7"/>
      <c r="F364" s="358">
        <v>1850</v>
      </c>
      <c r="G364" s="377" t="s">
        <v>7</v>
      </c>
      <c r="H364" s="358">
        <v>93851</v>
      </c>
    </row>
    <row r="365" spans="1:8" s="291" customFormat="1" ht="12.75" customHeight="1" x14ac:dyDescent="0.25">
      <c r="A365" s="325"/>
      <c r="B365" s="355"/>
      <c r="C365" s="355">
        <v>4307</v>
      </c>
      <c r="D365" s="362" t="s">
        <v>379</v>
      </c>
      <c r="E365" s="7"/>
      <c r="F365" s="377" t="s">
        <v>7</v>
      </c>
      <c r="G365" s="358">
        <v>2769</v>
      </c>
      <c r="H365" s="358">
        <v>21115</v>
      </c>
    </row>
    <row r="366" spans="1:8" s="422" customFormat="1" ht="12.75" customHeight="1" x14ac:dyDescent="0.2">
      <c r="A366" s="325"/>
      <c r="B366" s="355"/>
      <c r="C366" s="349"/>
      <c r="D366" s="456" t="s">
        <v>446</v>
      </c>
      <c r="E366" s="451"/>
      <c r="F366" s="421">
        <f>SUM(F367:F373)</f>
        <v>200000</v>
      </c>
      <c r="G366" s="421">
        <f>SUM(G367:G373)</f>
        <v>618740</v>
      </c>
      <c r="H366" s="421">
        <v>1648320</v>
      </c>
    </row>
    <row r="367" spans="1:8" s="291" customFormat="1" ht="12.75" customHeight="1" x14ac:dyDescent="0.25">
      <c r="A367" s="325"/>
      <c r="B367" s="355"/>
      <c r="C367" s="361">
        <v>3247</v>
      </c>
      <c r="D367" s="362" t="s">
        <v>447</v>
      </c>
      <c r="E367" s="417"/>
      <c r="F367" s="377" t="s">
        <v>7</v>
      </c>
      <c r="G367" s="358">
        <v>200000</v>
      </c>
      <c r="H367" s="377" t="s">
        <v>7</v>
      </c>
    </row>
    <row r="368" spans="1:8" s="291" customFormat="1" ht="12.75" customHeight="1" x14ac:dyDescent="0.25">
      <c r="A368" s="325"/>
      <c r="B368" s="355"/>
      <c r="C368" s="361">
        <v>4017</v>
      </c>
      <c r="D368" s="362" t="s">
        <v>425</v>
      </c>
      <c r="E368" s="417"/>
      <c r="F368" s="377" t="s">
        <v>7</v>
      </c>
      <c r="G368" s="358">
        <v>350000</v>
      </c>
      <c r="H368" s="358">
        <v>758197</v>
      </c>
    </row>
    <row r="369" spans="1:8" s="291" customFormat="1" ht="12.75" customHeight="1" x14ac:dyDescent="0.25">
      <c r="A369" s="325"/>
      <c r="B369" s="355"/>
      <c r="C369" s="361">
        <v>4117</v>
      </c>
      <c r="D369" s="362" t="s">
        <v>444</v>
      </c>
      <c r="E369" s="417"/>
      <c r="F369" s="377" t="s">
        <v>7</v>
      </c>
      <c r="G369" s="358">
        <v>60165</v>
      </c>
      <c r="H369" s="358">
        <v>133772</v>
      </c>
    </row>
    <row r="370" spans="1:8" s="291" customFormat="1" ht="12.75" customHeight="1" x14ac:dyDescent="0.25">
      <c r="A370" s="325"/>
      <c r="B370" s="355"/>
      <c r="C370" s="361">
        <v>4127</v>
      </c>
      <c r="D370" s="362" t="s">
        <v>399</v>
      </c>
      <c r="E370" s="417"/>
      <c r="F370" s="377" t="s">
        <v>7</v>
      </c>
      <c r="G370" s="358">
        <v>8575</v>
      </c>
      <c r="H370" s="358">
        <v>19066</v>
      </c>
    </row>
    <row r="371" spans="1:8" s="291" customFormat="1" ht="12.75" customHeight="1" x14ac:dyDescent="0.25">
      <c r="A371" s="325"/>
      <c r="B371" s="355"/>
      <c r="C371" s="361">
        <v>4177</v>
      </c>
      <c r="D371" s="362" t="s">
        <v>372</v>
      </c>
      <c r="E371" s="417"/>
      <c r="F371" s="358">
        <v>40000</v>
      </c>
      <c r="G371" s="377" t="s">
        <v>7</v>
      </c>
      <c r="H371" s="358">
        <v>60000</v>
      </c>
    </row>
    <row r="372" spans="1:8" s="291" customFormat="1" ht="12.75" customHeight="1" x14ac:dyDescent="0.25">
      <c r="A372" s="325"/>
      <c r="B372" s="355"/>
      <c r="C372" s="361">
        <v>4247</v>
      </c>
      <c r="D372" s="362" t="s">
        <v>416</v>
      </c>
      <c r="E372" s="417"/>
      <c r="F372" s="358">
        <v>120000</v>
      </c>
      <c r="G372" s="377" t="s">
        <v>7</v>
      </c>
      <c r="H372" s="358">
        <v>568785</v>
      </c>
    </row>
    <row r="373" spans="1:8" s="291" customFormat="1" ht="12.75" customHeight="1" x14ac:dyDescent="0.25">
      <c r="A373" s="325"/>
      <c r="B373" s="355"/>
      <c r="C373" s="355">
        <v>4307</v>
      </c>
      <c r="D373" s="362" t="s">
        <v>379</v>
      </c>
      <c r="E373" s="417"/>
      <c r="F373" s="358">
        <v>40000</v>
      </c>
      <c r="G373" s="377" t="s">
        <v>7</v>
      </c>
      <c r="H373" s="358">
        <v>80000</v>
      </c>
    </row>
    <row r="374" spans="1:8" s="422" customFormat="1" ht="12.75" customHeight="1" x14ac:dyDescent="0.2">
      <c r="A374" s="325"/>
      <c r="B374" s="355"/>
      <c r="C374" s="349"/>
      <c r="D374" s="407" t="s">
        <v>535</v>
      </c>
      <c r="E374" s="356"/>
      <c r="F374" s="357"/>
      <c r="G374" s="359"/>
      <c r="H374" s="359"/>
    </row>
    <row r="375" spans="1:8" s="422" customFormat="1" ht="12.75" customHeight="1" x14ac:dyDescent="0.2">
      <c r="A375" s="325"/>
      <c r="B375" s="355"/>
      <c r="C375" s="349"/>
      <c r="D375" s="456" t="s">
        <v>448</v>
      </c>
      <c r="E375" s="451"/>
      <c r="F375" s="421">
        <f>SUM(F376:F378)</f>
        <v>418740</v>
      </c>
      <c r="G375" s="455" t="s">
        <v>7</v>
      </c>
      <c r="H375" s="421">
        <v>418740</v>
      </c>
    </row>
    <row r="376" spans="1:8" s="291" customFormat="1" ht="12.75" customHeight="1" x14ac:dyDescent="0.25">
      <c r="A376" s="325"/>
      <c r="B376" s="355"/>
      <c r="C376" s="361">
        <v>4017</v>
      </c>
      <c r="D376" s="362" t="s">
        <v>425</v>
      </c>
      <c r="E376" s="417"/>
      <c r="F376" s="358">
        <v>350000</v>
      </c>
      <c r="G376" s="377" t="s">
        <v>7</v>
      </c>
      <c r="H376" s="358">
        <v>350000</v>
      </c>
    </row>
    <row r="377" spans="1:8" s="291" customFormat="1" ht="12.75" customHeight="1" x14ac:dyDescent="0.25">
      <c r="A377" s="325"/>
      <c r="B377" s="355"/>
      <c r="C377" s="361">
        <v>4117</v>
      </c>
      <c r="D377" s="362" t="s">
        <v>444</v>
      </c>
      <c r="E377" s="417"/>
      <c r="F377" s="358">
        <v>60165</v>
      </c>
      <c r="G377" s="377" t="s">
        <v>7</v>
      </c>
      <c r="H377" s="358">
        <v>60165</v>
      </c>
    </row>
    <row r="378" spans="1:8" s="291" customFormat="1" ht="12.75" customHeight="1" x14ac:dyDescent="0.25">
      <c r="A378" s="325"/>
      <c r="B378" s="355"/>
      <c r="C378" s="361">
        <v>4127</v>
      </c>
      <c r="D378" s="362" t="s">
        <v>399</v>
      </c>
      <c r="E378" s="417"/>
      <c r="F378" s="358">
        <v>8575</v>
      </c>
      <c r="G378" s="377" t="s">
        <v>7</v>
      </c>
      <c r="H378" s="358">
        <v>8575</v>
      </c>
    </row>
    <row r="379" spans="1:8" s="291" customFormat="1" ht="12.75" customHeight="1" x14ac:dyDescent="0.25">
      <c r="A379" s="389"/>
      <c r="B379" s="355"/>
      <c r="C379" s="361"/>
      <c r="D379" s="362" t="s">
        <v>449</v>
      </c>
      <c r="E379" s="417"/>
      <c r="F379" s="358"/>
      <c r="G379" s="377"/>
      <c r="H379" s="358"/>
    </row>
    <row r="380" spans="1:8" s="291" customFormat="1" ht="12.75" customHeight="1" x14ac:dyDescent="0.25">
      <c r="A380" s="325"/>
      <c r="B380" s="355"/>
      <c r="C380" s="349"/>
      <c r="D380" s="456" t="s">
        <v>450</v>
      </c>
      <c r="E380" s="451"/>
      <c r="F380" s="421">
        <f>SUM(F381:F384)</f>
        <v>3000</v>
      </c>
      <c r="G380" s="421">
        <f>SUM(G381:G384)</f>
        <v>3000</v>
      </c>
      <c r="H380" s="421">
        <v>1997152</v>
      </c>
    </row>
    <row r="381" spans="1:8" s="291" customFormat="1" ht="12.75" customHeight="1" x14ac:dyDescent="0.25">
      <c r="A381" s="325"/>
      <c r="B381" s="355"/>
      <c r="C381" s="361">
        <v>4017</v>
      </c>
      <c r="D381" s="362" t="s">
        <v>425</v>
      </c>
      <c r="E381" s="417"/>
      <c r="F381" s="358">
        <v>2550</v>
      </c>
      <c r="G381" s="377" t="s">
        <v>7</v>
      </c>
      <c r="H381" s="358">
        <v>9894</v>
      </c>
    </row>
    <row r="382" spans="1:8" s="291" customFormat="1" ht="12.75" customHeight="1" x14ac:dyDescent="0.25">
      <c r="A382" s="325"/>
      <c r="B382" s="355"/>
      <c r="C382" s="361">
        <v>4019</v>
      </c>
      <c r="D382" s="362" t="s">
        <v>425</v>
      </c>
      <c r="E382" s="417"/>
      <c r="F382" s="358">
        <v>450</v>
      </c>
      <c r="G382" s="377" t="s">
        <v>7</v>
      </c>
      <c r="H382" s="358">
        <v>1746</v>
      </c>
    </row>
    <row r="383" spans="1:8" s="291" customFormat="1" ht="12.75" customHeight="1" x14ac:dyDescent="0.25">
      <c r="A383" s="325"/>
      <c r="B383" s="355"/>
      <c r="C383" s="361">
        <v>4117</v>
      </c>
      <c r="D383" s="362" t="s">
        <v>444</v>
      </c>
      <c r="E383" s="417"/>
      <c r="F383" s="377" t="s">
        <v>7</v>
      </c>
      <c r="G383" s="358">
        <v>2550</v>
      </c>
      <c r="H383" s="358">
        <v>25225</v>
      </c>
    </row>
    <row r="384" spans="1:8" s="291" customFormat="1" ht="12.75" customHeight="1" x14ac:dyDescent="0.25">
      <c r="A384" s="330"/>
      <c r="B384" s="390"/>
      <c r="C384" s="385">
        <v>4119</v>
      </c>
      <c r="D384" s="350" t="s">
        <v>444</v>
      </c>
      <c r="E384" s="397"/>
      <c r="F384" s="365" t="s">
        <v>7</v>
      </c>
      <c r="G384" s="364">
        <v>450</v>
      </c>
      <c r="H384" s="364">
        <v>4451</v>
      </c>
    </row>
    <row r="385" spans="1:8" s="422" customFormat="1" ht="12.75" customHeight="1" x14ac:dyDescent="0.2">
      <c r="A385" s="325"/>
      <c r="B385" s="355"/>
      <c r="C385" s="349"/>
      <c r="D385" s="453" t="s">
        <v>536</v>
      </c>
      <c r="E385" s="356"/>
      <c r="F385" s="357"/>
      <c r="G385" s="359"/>
      <c r="H385" s="359"/>
    </row>
    <row r="386" spans="1:8" s="422" customFormat="1" ht="12.75" customHeight="1" x14ac:dyDescent="0.2">
      <c r="A386" s="325"/>
      <c r="B386" s="355"/>
      <c r="C386" s="349"/>
      <c r="D386" s="450" t="s">
        <v>451</v>
      </c>
      <c r="E386" s="451"/>
      <c r="F386" s="455" t="s">
        <v>7</v>
      </c>
      <c r="G386" s="421">
        <f>SUM(G387:G387)</f>
        <v>71759</v>
      </c>
      <c r="H386" s="421">
        <v>295933</v>
      </c>
    </row>
    <row r="387" spans="1:8" s="291" customFormat="1" ht="12.75" customHeight="1" x14ac:dyDescent="0.25">
      <c r="A387" s="325"/>
      <c r="B387" s="355"/>
      <c r="C387" s="361">
        <v>4247</v>
      </c>
      <c r="D387" s="362" t="s">
        <v>416</v>
      </c>
      <c r="E387" s="417"/>
      <c r="F387" s="377" t="s">
        <v>7</v>
      </c>
      <c r="G387" s="358">
        <v>71759</v>
      </c>
      <c r="H387" s="358">
        <v>295933</v>
      </c>
    </row>
    <row r="388" spans="1:8" s="422" customFormat="1" ht="12.75" customHeight="1" x14ac:dyDescent="0.2">
      <c r="A388" s="325"/>
      <c r="B388" s="355"/>
      <c r="C388" s="349"/>
      <c r="D388" s="453" t="s">
        <v>537</v>
      </c>
      <c r="E388" s="356"/>
      <c r="F388" s="357"/>
      <c r="G388" s="359"/>
      <c r="H388" s="359"/>
    </row>
    <row r="389" spans="1:8" s="422" customFormat="1" ht="12.75" customHeight="1" x14ac:dyDescent="0.2">
      <c r="A389" s="325"/>
      <c r="B389" s="355"/>
      <c r="C389" s="349"/>
      <c r="D389" s="450" t="s">
        <v>452</v>
      </c>
      <c r="E389" s="451"/>
      <c r="F389" s="421">
        <f>SUM(F390:F393)</f>
        <v>73541</v>
      </c>
      <c r="G389" s="421">
        <f>SUM(G390:G393)</f>
        <v>1782</v>
      </c>
      <c r="H389" s="421">
        <v>284106</v>
      </c>
    </row>
    <row r="390" spans="1:8" s="291" customFormat="1" ht="12.75" customHeight="1" x14ac:dyDescent="0.25">
      <c r="A390" s="325"/>
      <c r="B390" s="355"/>
      <c r="C390" s="361">
        <v>4017</v>
      </c>
      <c r="D390" s="362" t="s">
        <v>425</v>
      </c>
      <c r="E390" s="417"/>
      <c r="F390" s="366">
        <v>64757</v>
      </c>
      <c r="G390" s="377" t="s">
        <v>7</v>
      </c>
      <c r="H390" s="358">
        <v>216396</v>
      </c>
    </row>
    <row r="391" spans="1:8" s="291" customFormat="1" ht="12.75" customHeight="1" x14ac:dyDescent="0.25">
      <c r="A391" s="325"/>
      <c r="B391" s="355"/>
      <c r="C391" s="361">
        <v>4047</v>
      </c>
      <c r="D391" s="362" t="s">
        <v>453</v>
      </c>
      <c r="E391" s="417"/>
      <c r="F391" s="377" t="s">
        <v>7</v>
      </c>
      <c r="G391" s="358">
        <v>1741</v>
      </c>
      <c r="H391" s="358">
        <v>23296</v>
      </c>
    </row>
    <row r="392" spans="1:8" s="291" customFormat="1" ht="12.75" customHeight="1" x14ac:dyDescent="0.25">
      <c r="A392" s="325"/>
      <c r="B392" s="355"/>
      <c r="C392" s="361">
        <v>4117</v>
      </c>
      <c r="D392" s="362" t="s">
        <v>444</v>
      </c>
      <c r="E392" s="417"/>
      <c r="F392" s="366">
        <v>8784</v>
      </c>
      <c r="G392" s="377" t="s">
        <v>7</v>
      </c>
      <c r="H392" s="358">
        <v>40115</v>
      </c>
    </row>
    <row r="393" spans="1:8" s="291" customFormat="1" ht="12.75" customHeight="1" x14ac:dyDescent="0.25">
      <c r="A393" s="325"/>
      <c r="B393" s="355"/>
      <c r="C393" s="361">
        <v>4127</v>
      </c>
      <c r="D393" s="362" t="s">
        <v>399</v>
      </c>
      <c r="E393" s="7"/>
      <c r="F393" s="377" t="s">
        <v>7</v>
      </c>
      <c r="G393" s="358">
        <v>41</v>
      </c>
      <c r="H393" s="358">
        <v>4299</v>
      </c>
    </row>
    <row r="394" spans="1:8" s="422" customFormat="1" ht="12.75" customHeight="1" x14ac:dyDescent="0.2">
      <c r="A394" s="325"/>
      <c r="B394" s="355"/>
      <c r="C394" s="361"/>
      <c r="D394" s="407" t="s">
        <v>454</v>
      </c>
      <c r="E394" s="402"/>
      <c r="F394" s="358"/>
      <c r="G394" s="377"/>
      <c r="H394" s="358"/>
    </row>
    <row r="395" spans="1:8" s="422" customFormat="1" ht="12.75" customHeight="1" x14ac:dyDescent="0.2">
      <c r="A395" s="325"/>
      <c r="B395" s="355"/>
      <c r="C395" s="349"/>
      <c r="D395" s="456" t="s">
        <v>455</v>
      </c>
      <c r="E395" s="451"/>
      <c r="F395" s="421">
        <f>SUM(F396:F405)</f>
        <v>2827</v>
      </c>
      <c r="G395" s="421">
        <f>SUM(G396:G405)</f>
        <v>2827</v>
      </c>
      <c r="H395" s="421">
        <v>531097</v>
      </c>
    </row>
    <row r="396" spans="1:8" s="291" customFormat="1" ht="12.75" customHeight="1" x14ac:dyDescent="0.25">
      <c r="A396" s="325"/>
      <c r="B396" s="355"/>
      <c r="C396" s="361">
        <v>4017</v>
      </c>
      <c r="D396" s="362" t="s">
        <v>425</v>
      </c>
      <c r="E396" s="417"/>
      <c r="F396" s="358">
        <v>2000</v>
      </c>
      <c r="G396" s="377" t="s">
        <v>7</v>
      </c>
      <c r="H396" s="358">
        <v>11180</v>
      </c>
    </row>
    <row r="397" spans="1:8" s="291" customFormat="1" ht="12.75" customHeight="1" x14ac:dyDescent="0.25">
      <c r="A397" s="325"/>
      <c r="B397" s="355"/>
      <c r="C397" s="361">
        <v>4019</v>
      </c>
      <c r="D397" s="362" t="s">
        <v>425</v>
      </c>
      <c r="E397" s="417"/>
      <c r="F397" s="358">
        <v>355</v>
      </c>
      <c r="G397" s="377" t="s">
        <v>7</v>
      </c>
      <c r="H397" s="358">
        <v>1975</v>
      </c>
    </row>
    <row r="398" spans="1:8" s="291" customFormat="1" ht="12.75" customHeight="1" x14ac:dyDescent="0.25">
      <c r="A398" s="325"/>
      <c r="B398" s="355"/>
      <c r="C398" s="361">
        <v>4047</v>
      </c>
      <c r="D398" s="362" t="s">
        <v>453</v>
      </c>
      <c r="E398" s="417"/>
      <c r="F398" s="377" t="s">
        <v>7</v>
      </c>
      <c r="G398" s="358">
        <v>1127</v>
      </c>
      <c r="H398" s="377" t="s">
        <v>7</v>
      </c>
    </row>
    <row r="399" spans="1:8" s="291" customFormat="1" ht="12.75" customHeight="1" x14ac:dyDescent="0.25">
      <c r="A399" s="325"/>
      <c r="B399" s="355"/>
      <c r="C399" s="361">
        <v>4049</v>
      </c>
      <c r="D399" s="362" t="s">
        <v>453</v>
      </c>
      <c r="E399" s="417"/>
      <c r="F399" s="377" t="s">
        <v>7</v>
      </c>
      <c r="G399" s="358">
        <v>200</v>
      </c>
      <c r="H399" s="377" t="s">
        <v>7</v>
      </c>
    </row>
    <row r="400" spans="1:8" s="291" customFormat="1" ht="12.75" customHeight="1" x14ac:dyDescent="0.25">
      <c r="A400" s="325"/>
      <c r="B400" s="355"/>
      <c r="C400" s="361">
        <v>4117</v>
      </c>
      <c r="D400" s="362" t="s">
        <v>444</v>
      </c>
      <c r="E400" s="417"/>
      <c r="F400" s="358">
        <v>352</v>
      </c>
      <c r="G400" s="377" t="s">
        <v>7</v>
      </c>
      <c r="H400" s="358">
        <v>4323</v>
      </c>
    </row>
    <row r="401" spans="1:8" s="291" customFormat="1" ht="12.75" customHeight="1" x14ac:dyDescent="0.25">
      <c r="A401" s="325"/>
      <c r="B401" s="355"/>
      <c r="C401" s="361">
        <v>4119</v>
      </c>
      <c r="D401" s="362" t="s">
        <v>444</v>
      </c>
      <c r="E401" s="417"/>
      <c r="F401" s="358">
        <v>62</v>
      </c>
      <c r="G401" s="377" t="s">
        <v>7</v>
      </c>
      <c r="H401" s="358">
        <v>763</v>
      </c>
    </row>
    <row r="402" spans="1:8" s="291" customFormat="1" ht="12.75" customHeight="1" x14ac:dyDescent="0.25">
      <c r="A402" s="325"/>
      <c r="B402" s="355"/>
      <c r="C402" s="361">
        <v>4127</v>
      </c>
      <c r="D402" s="362" t="s">
        <v>399</v>
      </c>
      <c r="E402" s="356"/>
      <c r="F402" s="366">
        <v>50</v>
      </c>
      <c r="G402" s="377" t="s">
        <v>7</v>
      </c>
      <c r="H402" s="358">
        <v>616</v>
      </c>
    </row>
    <row r="403" spans="1:8" s="291" customFormat="1" ht="12.75" customHeight="1" x14ac:dyDescent="0.25">
      <c r="A403" s="325"/>
      <c r="B403" s="355"/>
      <c r="C403" s="361">
        <v>4129</v>
      </c>
      <c r="D403" s="362" t="s">
        <v>399</v>
      </c>
      <c r="E403" s="356"/>
      <c r="F403" s="366">
        <v>8</v>
      </c>
      <c r="G403" s="377" t="s">
        <v>7</v>
      </c>
      <c r="H403" s="358">
        <v>108</v>
      </c>
    </row>
    <row r="404" spans="1:8" s="291" customFormat="1" ht="12.75" customHeight="1" x14ac:dyDescent="0.25">
      <c r="A404" s="325"/>
      <c r="B404" s="355"/>
      <c r="C404" s="361">
        <v>4177</v>
      </c>
      <c r="D404" s="362" t="s">
        <v>372</v>
      </c>
      <c r="E404" s="356"/>
      <c r="F404" s="377" t="s">
        <v>7</v>
      </c>
      <c r="G404" s="358">
        <v>1275</v>
      </c>
      <c r="H404" s="358">
        <v>61897</v>
      </c>
    </row>
    <row r="405" spans="1:8" s="291" customFormat="1" ht="12.75" customHeight="1" x14ac:dyDescent="0.25">
      <c r="A405" s="325"/>
      <c r="B405" s="355"/>
      <c r="C405" s="361">
        <v>4179</v>
      </c>
      <c r="D405" s="362" t="s">
        <v>372</v>
      </c>
      <c r="E405" s="356"/>
      <c r="F405" s="377" t="s">
        <v>7</v>
      </c>
      <c r="G405" s="358">
        <v>225</v>
      </c>
      <c r="H405" s="358">
        <v>10923</v>
      </c>
    </row>
    <row r="406" spans="1:8" s="291" customFormat="1" ht="12.75" customHeight="1" x14ac:dyDescent="0.25">
      <c r="A406" s="389"/>
      <c r="B406" s="355"/>
      <c r="C406" s="361"/>
      <c r="D406" s="362" t="s">
        <v>456</v>
      </c>
      <c r="E406" s="356"/>
      <c r="F406" s="377"/>
      <c r="G406" s="358"/>
      <c r="H406" s="358"/>
    </row>
    <row r="407" spans="1:8" s="291" customFormat="1" ht="12.75" customHeight="1" x14ac:dyDescent="0.25">
      <c r="A407" s="325"/>
      <c r="B407" s="355"/>
      <c r="C407" s="349"/>
      <c r="D407" s="456" t="s">
        <v>457</v>
      </c>
      <c r="E407" s="451"/>
      <c r="F407" s="421">
        <f>SUM(F408:F411)</f>
        <v>227904</v>
      </c>
      <c r="G407" s="421">
        <f>SUM(G408:G411)</f>
        <v>308549</v>
      </c>
      <c r="H407" s="421">
        <v>307904</v>
      </c>
    </row>
    <row r="408" spans="1:8" s="291" customFormat="1" ht="12.75" customHeight="1" x14ac:dyDescent="0.25">
      <c r="A408" s="325"/>
      <c r="B408" s="355"/>
      <c r="C408" s="361">
        <v>4017</v>
      </c>
      <c r="D408" s="362" t="s">
        <v>425</v>
      </c>
      <c r="E408" s="417"/>
      <c r="F408" s="377" t="s">
        <v>7</v>
      </c>
      <c r="G408" s="358">
        <v>257898</v>
      </c>
      <c r="H408" s="377" t="s">
        <v>7</v>
      </c>
    </row>
    <row r="409" spans="1:8" s="291" customFormat="1" ht="12.75" customHeight="1" x14ac:dyDescent="0.25">
      <c r="A409" s="325"/>
      <c r="B409" s="355"/>
      <c r="C409" s="361">
        <v>4117</v>
      </c>
      <c r="D409" s="362" t="s">
        <v>444</v>
      </c>
      <c r="E409" s="417"/>
      <c r="F409" s="377" t="s">
        <v>7</v>
      </c>
      <c r="G409" s="358">
        <v>44332</v>
      </c>
      <c r="H409" s="377" t="s">
        <v>7</v>
      </c>
    </row>
    <row r="410" spans="1:8" s="291" customFormat="1" ht="12.75" customHeight="1" x14ac:dyDescent="0.25">
      <c r="A410" s="325"/>
      <c r="B410" s="355"/>
      <c r="C410" s="361">
        <v>4127</v>
      </c>
      <c r="D410" s="362" t="s">
        <v>399</v>
      </c>
      <c r="E410" s="417"/>
      <c r="F410" s="377" t="s">
        <v>7</v>
      </c>
      <c r="G410" s="358">
        <v>6319</v>
      </c>
      <c r="H410" s="377" t="s">
        <v>7</v>
      </c>
    </row>
    <row r="411" spans="1:8" s="291" customFormat="1" ht="12.75" customHeight="1" x14ac:dyDescent="0.25">
      <c r="A411" s="325"/>
      <c r="B411" s="355"/>
      <c r="C411" s="361">
        <v>4247</v>
      </c>
      <c r="D411" s="362" t="s">
        <v>416</v>
      </c>
      <c r="E411" s="417"/>
      <c r="F411" s="358">
        <v>227904</v>
      </c>
      <c r="G411" s="377" t="s">
        <v>7</v>
      </c>
      <c r="H411" s="358">
        <v>307904</v>
      </c>
    </row>
    <row r="412" spans="1:8" s="291" customFormat="1" ht="12.75" customHeight="1" x14ac:dyDescent="0.25">
      <c r="A412" s="325"/>
      <c r="B412" s="355"/>
      <c r="C412" s="349"/>
      <c r="D412" s="407" t="s">
        <v>538</v>
      </c>
      <c r="E412" s="356"/>
      <c r="F412" s="357"/>
      <c r="G412" s="359"/>
      <c r="H412" s="359"/>
    </row>
    <row r="413" spans="1:8" s="422" customFormat="1" ht="12.75" customHeight="1" x14ac:dyDescent="0.2">
      <c r="A413" s="325"/>
      <c r="B413" s="355"/>
      <c r="C413" s="349"/>
      <c r="D413" s="456" t="s">
        <v>458</v>
      </c>
      <c r="E413" s="451"/>
      <c r="F413" s="421">
        <f>SUM(F414:F416)</f>
        <v>80645</v>
      </c>
      <c r="G413" s="455" t="s">
        <v>7</v>
      </c>
      <c r="H413" s="421">
        <v>80645</v>
      </c>
    </row>
    <row r="414" spans="1:8" s="291" customFormat="1" ht="12.75" customHeight="1" x14ac:dyDescent="0.25">
      <c r="A414" s="325"/>
      <c r="B414" s="355"/>
      <c r="C414" s="361">
        <v>4017</v>
      </c>
      <c r="D414" s="362" t="s">
        <v>425</v>
      </c>
      <c r="E414" s="417"/>
      <c r="F414" s="358">
        <v>67280</v>
      </c>
      <c r="G414" s="377" t="s">
        <v>7</v>
      </c>
      <c r="H414" s="358">
        <v>67280</v>
      </c>
    </row>
    <row r="415" spans="1:8" s="291" customFormat="1" ht="12.75" customHeight="1" x14ac:dyDescent="0.25">
      <c r="A415" s="325"/>
      <c r="B415" s="355"/>
      <c r="C415" s="361">
        <v>4117</v>
      </c>
      <c r="D415" s="362" t="s">
        <v>444</v>
      </c>
      <c r="E415" s="417"/>
      <c r="F415" s="358">
        <v>11710</v>
      </c>
      <c r="G415" s="377" t="s">
        <v>7</v>
      </c>
      <c r="H415" s="358">
        <v>11710</v>
      </c>
    </row>
    <row r="416" spans="1:8" s="291" customFormat="1" ht="12.75" customHeight="1" x14ac:dyDescent="0.25">
      <c r="A416" s="325"/>
      <c r="B416" s="355"/>
      <c r="C416" s="361">
        <v>4127</v>
      </c>
      <c r="D416" s="362" t="s">
        <v>399</v>
      </c>
      <c r="E416" s="417"/>
      <c r="F416" s="358">
        <v>1655</v>
      </c>
      <c r="G416" s="377" t="s">
        <v>7</v>
      </c>
      <c r="H416" s="358">
        <v>1655</v>
      </c>
    </row>
    <row r="417" spans="1:8" s="291" customFormat="1" ht="12.75" customHeight="1" thickBot="1" x14ac:dyDescent="0.3">
      <c r="A417" s="344" t="s">
        <v>459</v>
      </c>
      <c r="B417" s="343"/>
      <c r="C417" s="344"/>
      <c r="D417" s="345" t="s">
        <v>352</v>
      </c>
      <c r="E417" s="346"/>
      <c r="F417" s="347">
        <f>SUM(F418,F421)</f>
        <v>597470</v>
      </c>
      <c r="G417" s="347">
        <f>SUM(G418,G421)</f>
        <v>597470</v>
      </c>
      <c r="H417" s="342">
        <v>3266948</v>
      </c>
    </row>
    <row r="418" spans="1:8" s="291" customFormat="1" ht="12.75" customHeight="1" thickTop="1" x14ac:dyDescent="0.25">
      <c r="A418" s="344"/>
      <c r="B418" s="355">
        <v>85153</v>
      </c>
      <c r="C418" s="336"/>
      <c r="D418" s="350" t="s">
        <v>89</v>
      </c>
      <c r="E418" s="363"/>
      <c r="F418" s="380" t="s">
        <v>7</v>
      </c>
      <c r="G418" s="352">
        <f>SUM(G419)</f>
        <v>27000</v>
      </c>
      <c r="H418" s="388">
        <v>63000</v>
      </c>
    </row>
    <row r="419" spans="1:8" s="291" customFormat="1" ht="12.75" customHeight="1" x14ac:dyDescent="0.25">
      <c r="A419" s="344"/>
      <c r="B419" s="355"/>
      <c r="C419" s="349"/>
      <c r="D419" s="464" t="s">
        <v>460</v>
      </c>
      <c r="E419" s="465"/>
      <c r="F419" s="455" t="s">
        <v>7</v>
      </c>
      <c r="G419" s="452">
        <f>SUM(G420:G420)</f>
        <v>27000</v>
      </c>
      <c r="H419" s="452">
        <v>63000</v>
      </c>
    </row>
    <row r="420" spans="1:8" s="291" customFormat="1" ht="12.75" customHeight="1" x14ac:dyDescent="0.25">
      <c r="A420" s="344"/>
      <c r="B420" s="355"/>
      <c r="C420" s="361">
        <v>4300</v>
      </c>
      <c r="D420" s="362" t="s">
        <v>379</v>
      </c>
      <c r="E420" s="360"/>
      <c r="F420" s="357" t="s">
        <v>7</v>
      </c>
      <c r="G420" s="359">
        <v>27000</v>
      </c>
      <c r="H420" s="359">
        <v>5000</v>
      </c>
    </row>
    <row r="421" spans="1:8" s="291" customFormat="1" ht="12.75" customHeight="1" x14ac:dyDescent="0.25">
      <c r="A421" s="344"/>
      <c r="B421" s="355">
        <v>85154</v>
      </c>
      <c r="C421" s="336"/>
      <c r="D421" s="350" t="s">
        <v>461</v>
      </c>
      <c r="E421" s="363"/>
      <c r="F421" s="352">
        <f>SUM(F422,F427)</f>
        <v>597470</v>
      </c>
      <c r="G421" s="352">
        <f>SUM(G422,G427)</f>
        <v>570470</v>
      </c>
      <c r="H421" s="388">
        <v>2599178</v>
      </c>
    </row>
    <row r="422" spans="1:8" s="291" customFormat="1" ht="12.75" customHeight="1" x14ac:dyDescent="0.25">
      <c r="A422" s="344"/>
      <c r="B422" s="355"/>
      <c r="C422" s="349"/>
      <c r="D422" s="464" t="s">
        <v>460</v>
      </c>
      <c r="E422" s="465"/>
      <c r="F422" s="452">
        <f>SUM(F423:F426)</f>
        <v>2000</v>
      </c>
      <c r="G422" s="452">
        <f>SUM(G423:G426)</f>
        <v>570470</v>
      </c>
      <c r="H422" s="452">
        <v>858346</v>
      </c>
    </row>
    <row r="423" spans="1:8" s="291" customFormat="1" ht="12.75" customHeight="1" x14ac:dyDescent="0.25">
      <c r="A423" s="344"/>
      <c r="B423" s="355"/>
      <c r="C423" s="361">
        <v>4170</v>
      </c>
      <c r="D423" s="362" t="s">
        <v>372</v>
      </c>
      <c r="E423" s="360"/>
      <c r="F423" s="359">
        <v>2000</v>
      </c>
      <c r="G423" s="357" t="s">
        <v>7</v>
      </c>
      <c r="H423" s="359">
        <v>82000</v>
      </c>
    </row>
    <row r="424" spans="1:8" s="291" customFormat="1" ht="12.75" customHeight="1" x14ac:dyDescent="0.25">
      <c r="A424" s="344"/>
      <c r="B424" s="355"/>
      <c r="C424" s="349" t="s">
        <v>376</v>
      </c>
      <c r="D424" s="407" t="s">
        <v>377</v>
      </c>
      <c r="E424" s="360"/>
      <c r="F424" s="357" t="s">
        <v>7</v>
      </c>
      <c r="G424" s="359">
        <v>10000</v>
      </c>
      <c r="H424" s="359">
        <v>30000</v>
      </c>
    </row>
    <row r="425" spans="1:8" s="291" customFormat="1" ht="12.75" customHeight="1" x14ac:dyDescent="0.25">
      <c r="A425" s="344"/>
      <c r="B425" s="355"/>
      <c r="C425" s="361">
        <v>4280</v>
      </c>
      <c r="D425" s="362" t="s">
        <v>407</v>
      </c>
      <c r="E425" s="360"/>
      <c r="F425" s="357" t="s">
        <v>7</v>
      </c>
      <c r="G425" s="359">
        <v>39200</v>
      </c>
      <c r="H425" s="359">
        <v>130800</v>
      </c>
    </row>
    <row r="426" spans="1:8" s="291" customFormat="1" ht="12.75" customHeight="1" x14ac:dyDescent="0.25">
      <c r="A426" s="344"/>
      <c r="B426" s="355"/>
      <c r="C426" s="348">
        <v>4300</v>
      </c>
      <c r="D426" s="407" t="s">
        <v>379</v>
      </c>
      <c r="E426" s="360"/>
      <c r="F426" s="357" t="s">
        <v>7</v>
      </c>
      <c r="G426" s="359">
        <v>521270</v>
      </c>
      <c r="H426" s="359">
        <v>99546</v>
      </c>
    </row>
    <row r="427" spans="1:8" s="291" customFormat="1" ht="12.75" customHeight="1" x14ac:dyDescent="0.25">
      <c r="A427" s="344"/>
      <c r="B427" s="355"/>
      <c r="C427" s="336"/>
      <c r="D427" s="100" t="s">
        <v>462</v>
      </c>
      <c r="E427" s="413"/>
      <c r="F427" s="458">
        <f>SUM(F428:F444)</f>
        <v>595470</v>
      </c>
      <c r="G427" s="447" t="s">
        <v>7</v>
      </c>
      <c r="H427" s="452">
        <v>1720832</v>
      </c>
    </row>
    <row r="428" spans="1:8" s="291" customFormat="1" ht="12.75" customHeight="1" x14ac:dyDescent="0.25">
      <c r="A428" s="344"/>
      <c r="B428" s="355"/>
      <c r="C428" s="361">
        <v>3020</v>
      </c>
      <c r="D428" s="362" t="s">
        <v>394</v>
      </c>
      <c r="E428" s="402"/>
      <c r="F428" s="358">
        <v>350</v>
      </c>
      <c r="G428" s="377" t="s">
        <v>7</v>
      </c>
      <c r="H428" s="366">
        <v>1800</v>
      </c>
    </row>
    <row r="429" spans="1:8" s="291" customFormat="1" ht="12.75" customHeight="1" x14ac:dyDescent="0.25">
      <c r="A429" s="344"/>
      <c r="B429" s="355"/>
      <c r="C429" s="361">
        <v>4010</v>
      </c>
      <c r="D429" s="362" t="s">
        <v>425</v>
      </c>
      <c r="E429" s="402"/>
      <c r="F429" s="358">
        <v>370000</v>
      </c>
      <c r="G429" s="377" t="s">
        <v>7</v>
      </c>
      <c r="H429" s="366">
        <v>785055</v>
      </c>
    </row>
    <row r="430" spans="1:8" s="291" customFormat="1" ht="12.75" customHeight="1" x14ac:dyDescent="0.25">
      <c r="A430" s="344"/>
      <c r="B430" s="355"/>
      <c r="C430" s="361">
        <v>4040</v>
      </c>
      <c r="D430" s="362" t="s">
        <v>453</v>
      </c>
      <c r="E430" s="402"/>
      <c r="F430" s="358">
        <v>30250</v>
      </c>
      <c r="G430" s="377" t="s">
        <v>7</v>
      </c>
      <c r="H430" s="366">
        <v>62581</v>
      </c>
    </row>
    <row r="431" spans="1:8" s="291" customFormat="1" ht="12.75" customHeight="1" x14ac:dyDescent="0.25">
      <c r="A431" s="344"/>
      <c r="B431" s="355"/>
      <c r="C431" s="361">
        <v>4110</v>
      </c>
      <c r="D431" s="362" t="s">
        <v>398</v>
      </c>
      <c r="E431" s="402"/>
      <c r="F431" s="358">
        <v>67550</v>
      </c>
      <c r="G431" s="377" t="s">
        <v>7</v>
      </c>
      <c r="H431" s="366">
        <v>147938</v>
      </c>
    </row>
    <row r="432" spans="1:8" s="291" customFormat="1" ht="12.75" customHeight="1" x14ac:dyDescent="0.25">
      <c r="A432" s="344"/>
      <c r="B432" s="355"/>
      <c r="C432" s="361">
        <v>4120</v>
      </c>
      <c r="D432" s="362" t="s">
        <v>399</v>
      </c>
      <c r="E432" s="402"/>
      <c r="F432" s="358">
        <v>9480</v>
      </c>
      <c r="G432" s="377" t="s">
        <v>7</v>
      </c>
      <c r="H432" s="366">
        <v>20760</v>
      </c>
    </row>
    <row r="433" spans="1:8" s="291" customFormat="1" ht="12.75" customHeight="1" x14ac:dyDescent="0.25">
      <c r="A433" s="344"/>
      <c r="B433" s="355"/>
      <c r="C433" s="349" t="s">
        <v>376</v>
      </c>
      <c r="D433" s="407" t="s">
        <v>377</v>
      </c>
      <c r="E433" s="402"/>
      <c r="F433" s="358">
        <v>21979</v>
      </c>
      <c r="G433" s="377" t="s">
        <v>7</v>
      </c>
      <c r="H433" s="366">
        <v>64624</v>
      </c>
    </row>
    <row r="434" spans="1:8" s="291" customFormat="1" ht="12.75" customHeight="1" x14ac:dyDescent="0.25">
      <c r="A434" s="344"/>
      <c r="B434" s="355"/>
      <c r="C434" s="361">
        <v>4220</v>
      </c>
      <c r="D434" s="362" t="s">
        <v>463</v>
      </c>
      <c r="E434" s="402"/>
      <c r="F434" s="358">
        <v>8216</v>
      </c>
      <c r="G434" s="377" t="s">
        <v>7</v>
      </c>
      <c r="H434" s="366">
        <v>45767</v>
      </c>
    </row>
    <row r="435" spans="1:8" s="291" customFormat="1" ht="12.75" customHeight="1" x14ac:dyDescent="0.25">
      <c r="A435" s="344"/>
      <c r="B435" s="355"/>
      <c r="C435" s="361">
        <v>4240</v>
      </c>
      <c r="D435" s="362" t="s">
        <v>416</v>
      </c>
      <c r="E435" s="402"/>
      <c r="F435" s="358">
        <v>400</v>
      </c>
      <c r="G435" s="377" t="s">
        <v>7</v>
      </c>
      <c r="H435" s="366">
        <v>1800</v>
      </c>
    </row>
    <row r="436" spans="1:8" s="291" customFormat="1" ht="12.75" customHeight="1" x14ac:dyDescent="0.25">
      <c r="A436" s="344"/>
      <c r="B436" s="355"/>
      <c r="C436" s="361">
        <v>4260</v>
      </c>
      <c r="D436" s="362" t="s">
        <v>378</v>
      </c>
      <c r="E436" s="402"/>
      <c r="F436" s="358">
        <v>26000</v>
      </c>
      <c r="G436" s="377" t="s">
        <v>7</v>
      </c>
      <c r="H436" s="366">
        <v>84000</v>
      </c>
    </row>
    <row r="437" spans="1:8" s="291" customFormat="1" ht="12.75" customHeight="1" x14ac:dyDescent="0.25">
      <c r="A437" s="344"/>
      <c r="B437" s="355"/>
      <c r="C437" s="361">
        <v>4280</v>
      </c>
      <c r="D437" s="362" t="s">
        <v>407</v>
      </c>
      <c r="E437" s="402"/>
      <c r="F437" s="358">
        <v>300</v>
      </c>
      <c r="G437" s="377" t="s">
        <v>7</v>
      </c>
      <c r="H437" s="366">
        <v>608</v>
      </c>
    </row>
    <row r="438" spans="1:8" s="291" customFormat="1" ht="12.75" customHeight="1" x14ac:dyDescent="0.25">
      <c r="A438" s="344"/>
      <c r="B438" s="355"/>
      <c r="C438" s="348">
        <v>4300</v>
      </c>
      <c r="D438" s="407" t="s">
        <v>379</v>
      </c>
      <c r="E438" s="402"/>
      <c r="F438" s="358">
        <v>43700</v>
      </c>
      <c r="G438" s="377" t="s">
        <v>7</v>
      </c>
      <c r="H438" s="366">
        <v>340108</v>
      </c>
    </row>
    <row r="439" spans="1:8" s="291" customFormat="1" ht="12.75" customHeight="1" x14ac:dyDescent="0.25">
      <c r="A439" s="325"/>
      <c r="B439" s="355"/>
      <c r="C439" s="361">
        <v>4360</v>
      </c>
      <c r="D439" s="362" t="s">
        <v>408</v>
      </c>
      <c r="E439" s="417"/>
      <c r="F439" s="358">
        <v>2060</v>
      </c>
      <c r="G439" s="377" t="s">
        <v>7</v>
      </c>
      <c r="H439" s="358">
        <v>7060</v>
      </c>
    </row>
    <row r="440" spans="1:8" s="291" customFormat="1" ht="12.75" customHeight="1" x14ac:dyDescent="0.25">
      <c r="A440" s="325"/>
      <c r="B440" s="355"/>
      <c r="C440" s="361">
        <v>4410</v>
      </c>
      <c r="D440" s="407" t="s">
        <v>409</v>
      </c>
      <c r="E440" s="417"/>
      <c r="F440" s="358">
        <v>130</v>
      </c>
      <c r="G440" s="377" t="s">
        <v>7</v>
      </c>
      <c r="H440" s="358">
        <v>3036</v>
      </c>
    </row>
    <row r="441" spans="1:8" s="291" customFormat="1" ht="12.75" customHeight="1" x14ac:dyDescent="0.25">
      <c r="A441" s="330"/>
      <c r="B441" s="390"/>
      <c r="C441" s="385">
        <v>4430</v>
      </c>
      <c r="D441" s="350" t="s">
        <v>417</v>
      </c>
      <c r="E441" s="397"/>
      <c r="F441" s="364">
        <v>660</v>
      </c>
      <c r="G441" s="365" t="s">
        <v>7</v>
      </c>
      <c r="H441" s="364">
        <v>1760</v>
      </c>
    </row>
    <row r="442" spans="1:8" s="291" customFormat="1" ht="12.75" customHeight="1" x14ac:dyDescent="0.25">
      <c r="A442" s="325"/>
      <c r="B442" s="355"/>
      <c r="C442" s="361">
        <v>4440</v>
      </c>
      <c r="D442" s="362" t="s">
        <v>410</v>
      </c>
      <c r="E442" s="417"/>
      <c r="F442" s="358">
        <v>14045</v>
      </c>
      <c r="G442" s="377" t="s">
        <v>7</v>
      </c>
      <c r="H442" s="358">
        <v>28695</v>
      </c>
    </row>
    <row r="443" spans="1:8" s="291" customFormat="1" ht="12.75" customHeight="1" x14ac:dyDescent="0.25">
      <c r="A443" s="325"/>
      <c r="B443" s="355"/>
      <c r="C443" s="361">
        <v>4700</v>
      </c>
      <c r="D443" s="407" t="s">
        <v>411</v>
      </c>
      <c r="E443" s="417"/>
      <c r="F443" s="358"/>
      <c r="G443" s="377"/>
      <c r="H443" s="358"/>
    </row>
    <row r="444" spans="1:8" s="291" customFormat="1" ht="12.75" customHeight="1" x14ac:dyDescent="0.25">
      <c r="A444" s="325"/>
      <c r="B444" s="355"/>
      <c r="C444" s="361"/>
      <c r="D444" s="407" t="s">
        <v>412</v>
      </c>
      <c r="E444" s="417"/>
      <c r="F444" s="358">
        <v>350</v>
      </c>
      <c r="G444" s="377" t="s">
        <v>7</v>
      </c>
      <c r="H444" s="358">
        <v>15950</v>
      </c>
    </row>
    <row r="445" spans="1:8" s="291" customFormat="1" ht="12.75" customHeight="1" thickBot="1" x14ac:dyDescent="0.3">
      <c r="A445" s="344" t="s">
        <v>316</v>
      </c>
      <c r="B445" s="343"/>
      <c r="C445" s="344"/>
      <c r="D445" s="345" t="s">
        <v>294</v>
      </c>
      <c r="E445" s="346"/>
      <c r="F445" s="347">
        <f>SUM(F446,F460)</f>
        <v>96479</v>
      </c>
      <c r="G445" s="347">
        <f>SUM(G446,G460)</f>
        <v>27397</v>
      </c>
      <c r="H445" s="342">
        <v>62448610</v>
      </c>
    </row>
    <row r="446" spans="1:8" s="291" customFormat="1" ht="12.75" customHeight="1" thickTop="1" x14ac:dyDescent="0.25">
      <c r="A446" s="344"/>
      <c r="B446" s="355">
        <v>85202</v>
      </c>
      <c r="C446" s="336"/>
      <c r="D446" s="350" t="s">
        <v>295</v>
      </c>
      <c r="E446" s="363"/>
      <c r="F446" s="353">
        <f>SUM(F447,F451)</f>
        <v>70379</v>
      </c>
      <c r="G446" s="353">
        <f>SUM(G447,G451)</f>
        <v>1297</v>
      </c>
      <c r="H446" s="388">
        <v>13670307</v>
      </c>
    </row>
    <row r="447" spans="1:8" s="291" customFormat="1" ht="12.75" customHeight="1" x14ac:dyDescent="0.25">
      <c r="A447" s="344"/>
      <c r="B447" s="355"/>
      <c r="C447" s="336"/>
      <c r="D447" s="100" t="s">
        <v>464</v>
      </c>
      <c r="E447" s="466"/>
      <c r="F447" s="467">
        <f>SUM(F448:F450)</f>
        <v>38557</v>
      </c>
      <c r="G447" s="401" t="s">
        <v>7</v>
      </c>
      <c r="H447" s="467">
        <v>3204418</v>
      </c>
    </row>
    <row r="448" spans="1:8" s="291" customFormat="1" ht="12.75" customHeight="1" x14ac:dyDescent="0.25">
      <c r="A448" s="349"/>
      <c r="B448" s="348"/>
      <c r="C448" s="361">
        <v>4010</v>
      </c>
      <c r="D448" s="362" t="s">
        <v>425</v>
      </c>
      <c r="E448" s="7"/>
      <c r="F448" s="366">
        <v>18800</v>
      </c>
      <c r="G448" s="377" t="s">
        <v>7</v>
      </c>
      <c r="H448" s="366">
        <v>1749506</v>
      </c>
    </row>
    <row r="449" spans="1:8" s="291" customFormat="1" ht="12.75" customHeight="1" x14ac:dyDescent="0.25">
      <c r="A449" s="349"/>
      <c r="B449" s="348"/>
      <c r="C449" s="349" t="s">
        <v>376</v>
      </c>
      <c r="D449" s="407" t="s">
        <v>377</v>
      </c>
      <c r="E449" s="7"/>
      <c r="F449" s="366">
        <v>19457</v>
      </c>
      <c r="G449" s="377" t="s">
        <v>7</v>
      </c>
      <c r="H449" s="366">
        <v>142346</v>
      </c>
    </row>
    <row r="450" spans="1:8" s="291" customFormat="1" ht="12.75" customHeight="1" x14ac:dyDescent="0.25">
      <c r="A450" s="349"/>
      <c r="B450" s="348"/>
      <c r="C450" s="361">
        <v>4440</v>
      </c>
      <c r="D450" s="362" t="s">
        <v>410</v>
      </c>
      <c r="E450" s="7"/>
      <c r="F450" s="366">
        <v>300</v>
      </c>
      <c r="G450" s="377" t="s">
        <v>7</v>
      </c>
      <c r="H450" s="366">
        <v>71682</v>
      </c>
    </row>
    <row r="451" spans="1:8" s="291" customFormat="1" ht="12.75" customHeight="1" x14ac:dyDescent="0.25">
      <c r="A451" s="344"/>
      <c r="B451" s="343"/>
      <c r="C451" s="336"/>
      <c r="D451" s="100" t="s">
        <v>465</v>
      </c>
      <c r="E451" s="413"/>
      <c r="F451" s="458">
        <f>SUM(F452:F459)</f>
        <v>31822</v>
      </c>
      <c r="G451" s="458">
        <f>SUM(G452:G459)</f>
        <v>1297</v>
      </c>
      <c r="H451" s="452">
        <v>3196394</v>
      </c>
    </row>
    <row r="452" spans="1:8" s="291" customFormat="1" ht="12.75" customHeight="1" x14ac:dyDescent="0.25">
      <c r="A452" s="344"/>
      <c r="B452" s="343"/>
      <c r="C452" s="361">
        <v>4010</v>
      </c>
      <c r="D452" s="362" t="s">
        <v>425</v>
      </c>
      <c r="E452" s="7"/>
      <c r="F452" s="358">
        <v>25500</v>
      </c>
      <c r="G452" s="377" t="s">
        <v>7</v>
      </c>
      <c r="H452" s="366">
        <v>1724703</v>
      </c>
    </row>
    <row r="453" spans="1:8" s="291" customFormat="1" ht="12.75" customHeight="1" x14ac:dyDescent="0.25">
      <c r="A453" s="344"/>
      <c r="B453" s="343"/>
      <c r="C453" s="361">
        <v>4110</v>
      </c>
      <c r="D453" s="362" t="s">
        <v>398</v>
      </c>
      <c r="E453" s="7"/>
      <c r="F453" s="358">
        <v>4405</v>
      </c>
      <c r="G453" s="377" t="s">
        <v>7</v>
      </c>
      <c r="H453" s="366">
        <v>307524</v>
      </c>
    </row>
    <row r="454" spans="1:8" s="291" customFormat="1" ht="12.75" customHeight="1" x14ac:dyDescent="0.25">
      <c r="A454" s="344"/>
      <c r="B454" s="343"/>
      <c r="C454" s="361">
        <v>4120</v>
      </c>
      <c r="D454" s="362" t="s">
        <v>399</v>
      </c>
      <c r="E454" s="7"/>
      <c r="F454" s="358">
        <v>620</v>
      </c>
      <c r="G454" s="377" t="s">
        <v>7</v>
      </c>
      <c r="H454" s="366">
        <v>36421</v>
      </c>
    </row>
    <row r="455" spans="1:8" s="291" customFormat="1" ht="12.75" customHeight="1" x14ac:dyDescent="0.25">
      <c r="A455" s="344"/>
      <c r="B455" s="343"/>
      <c r="C455" s="361">
        <v>4170</v>
      </c>
      <c r="D455" s="362" t="s">
        <v>372</v>
      </c>
      <c r="E455" s="7"/>
      <c r="F455" s="377" t="s">
        <v>7</v>
      </c>
      <c r="G455" s="358">
        <v>658</v>
      </c>
      <c r="H455" s="366">
        <v>3271</v>
      </c>
    </row>
    <row r="456" spans="1:8" s="291" customFormat="1" ht="12.75" customHeight="1" x14ac:dyDescent="0.25">
      <c r="A456" s="344"/>
      <c r="B456" s="343"/>
      <c r="C456" s="361">
        <v>4220</v>
      </c>
      <c r="D456" s="362" t="s">
        <v>463</v>
      </c>
      <c r="E456" s="7"/>
      <c r="F456" s="358">
        <v>247</v>
      </c>
      <c r="G456" s="377" t="s">
        <v>7</v>
      </c>
      <c r="H456" s="366">
        <v>197847</v>
      </c>
    </row>
    <row r="457" spans="1:8" s="291" customFormat="1" ht="12.75" customHeight="1" x14ac:dyDescent="0.25">
      <c r="A457" s="344"/>
      <c r="B457" s="343"/>
      <c r="C457" s="361">
        <v>4360</v>
      </c>
      <c r="D457" s="362" t="s">
        <v>408</v>
      </c>
      <c r="E457" s="7"/>
      <c r="F457" s="358">
        <v>920</v>
      </c>
      <c r="G457" s="377" t="s">
        <v>7</v>
      </c>
      <c r="H457" s="366">
        <v>3966</v>
      </c>
    </row>
    <row r="458" spans="1:8" s="291" customFormat="1" ht="12.75" customHeight="1" x14ac:dyDescent="0.25">
      <c r="A458" s="344"/>
      <c r="B458" s="343"/>
      <c r="C458" s="361">
        <v>4410</v>
      </c>
      <c r="D458" s="407" t="s">
        <v>409</v>
      </c>
      <c r="E458" s="7"/>
      <c r="F458" s="358">
        <v>130</v>
      </c>
      <c r="G458" s="377" t="s">
        <v>7</v>
      </c>
      <c r="H458" s="366">
        <v>2661</v>
      </c>
    </row>
    <row r="459" spans="1:8" s="291" customFormat="1" ht="12.75" customHeight="1" x14ac:dyDescent="0.25">
      <c r="A459" s="344"/>
      <c r="B459" s="343"/>
      <c r="C459" s="361">
        <v>4430</v>
      </c>
      <c r="D459" s="362" t="s">
        <v>417</v>
      </c>
      <c r="E459" s="7"/>
      <c r="F459" s="377" t="s">
        <v>7</v>
      </c>
      <c r="G459" s="358">
        <v>639</v>
      </c>
      <c r="H459" s="366">
        <v>7813</v>
      </c>
    </row>
    <row r="460" spans="1:8" s="291" customFormat="1" ht="12.75" customHeight="1" x14ac:dyDescent="0.25">
      <c r="A460" s="344"/>
      <c r="B460" s="348">
        <v>85295</v>
      </c>
      <c r="C460" s="423"/>
      <c r="D460" s="375" t="s">
        <v>285</v>
      </c>
      <c r="E460" s="468"/>
      <c r="F460" s="388">
        <f>SUM(F462,F468)</f>
        <v>26100</v>
      </c>
      <c r="G460" s="388">
        <f>SUM(G462,G468)</f>
        <v>26100</v>
      </c>
      <c r="H460" s="388">
        <v>5323311</v>
      </c>
    </row>
    <row r="461" spans="1:8" s="422" customFormat="1" ht="12.75" customHeight="1" x14ac:dyDescent="0.2">
      <c r="A461" s="325"/>
      <c r="B461" s="355"/>
      <c r="C461" s="349"/>
      <c r="D461" s="407" t="s">
        <v>466</v>
      </c>
      <c r="E461" s="408"/>
      <c r="F461" s="377"/>
      <c r="G461" s="366"/>
      <c r="H461" s="366"/>
    </row>
    <row r="462" spans="1:8" s="422" customFormat="1" ht="12.75" customHeight="1" x14ac:dyDescent="0.2">
      <c r="A462" s="325"/>
      <c r="B462" s="355"/>
      <c r="C462" s="336"/>
      <c r="D462" s="456" t="s">
        <v>467</v>
      </c>
      <c r="E462" s="413"/>
      <c r="F462" s="458">
        <f>SUM(F463:F466)</f>
        <v>1100</v>
      </c>
      <c r="G462" s="458">
        <f>SUM(G463:G466)</f>
        <v>1100</v>
      </c>
      <c r="H462" s="460">
        <v>37324</v>
      </c>
    </row>
    <row r="463" spans="1:8" s="291" customFormat="1" ht="12.75" customHeight="1" x14ac:dyDescent="0.25">
      <c r="A463" s="325"/>
      <c r="B463" s="355"/>
      <c r="C463" s="361">
        <v>4117</v>
      </c>
      <c r="D463" s="362" t="s">
        <v>444</v>
      </c>
      <c r="E463" s="7"/>
      <c r="F463" s="358">
        <v>88</v>
      </c>
      <c r="G463" s="377" t="s">
        <v>7</v>
      </c>
      <c r="H463" s="358">
        <v>1516</v>
      </c>
    </row>
    <row r="464" spans="1:8" s="291" customFormat="1" ht="12.75" customHeight="1" x14ac:dyDescent="0.25">
      <c r="A464" s="325"/>
      <c r="B464" s="355"/>
      <c r="C464" s="361">
        <v>4127</v>
      </c>
      <c r="D464" s="362" t="s">
        <v>399</v>
      </c>
      <c r="E464" s="7"/>
      <c r="F464" s="358">
        <v>12</v>
      </c>
      <c r="G464" s="377" t="s">
        <v>7</v>
      </c>
      <c r="H464" s="358">
        <v>171</v>
      </c>
    </row>
    <row r="465" spans="1:8" s="291" customFormat="1" ht="12.75" customHeight="1" x14ac:dyDescent="0.25">
      <c r="A465" s="325"/>
      <c r="B465" s="355"/>
      <c r="C465" s="361">
        <v>4177</v>
      </c>
      <c r="D465" s="362" t="s">
        <v>372</v>
      </c>
      <c r="E465" s="7"/>
      <c r="F465" s="358">
        <v>1000</v>
      </c>
      <c r="G465" s="377" t="s">
        <v>7</v>
      </c>
      <c r="H465" s="358">
        <v>8800</v>
      </c>
    </row>
    <row r="466" spans="1:8" s="291" customFormat="1" ht="12.75" customHeight="1" x14ac:dyDescent="0.25">
      <c r="A466" s="325"/>
      <c r="B466" s="355"/>
      <c r="C466" s="361">
        <v>4307</v>
      </c>
      <c r="D466" s="362" t="s">
        <v>379</v>
      </c>
      <c r="E466" s="7"/>
      <c r="F466" s="377" t="s">
        <v>7</v>
      </c>
      <c r="G466" s="358">
        <v>1100</v>
      </c>
      <c r="H466" s="358">
        <v>6234</v>
      </c>
    </row>
    <row r="467" spans="1:8" s="422" customFormat="1" ht="12.75" customHeight="1" x14ac:dyDescent="0.2">
      <c r="A467" s="325"/>
      <c r="B467" s="355"/>
      <c r="C467" s="349"/>
      <c r="D467" s="407" t="s">
        <v>468</v>
      </c>
      <c r="E467" s="408"/>
      <c r="F467" s="377"/>
      <c r="G467" s="366"/>
      <c r="H467" s="366"/>
    </row>
    <row r="468" spans="1:8" s="422" customFormat="1" ht="12.75" customHeight="1" x14ac:dyDescent="0.2">
      <c r="A468" s="325"/>
      <c r="B468" s="355"/>
      <c r="C468" s="336"/>
      <c r="D468" s="100" t="s">
        <v>469</v>
      </c>
      <c r="E468" s="413"/>
      <c r="F468" s="458">
        <f>SUM(F469:F480)</f>
        <v>25000</v>
      </c>
      <c r="G468" s="458">
        <f>SUM(G469:G480)</f>
        <v>25000</v>
      </c>
      <c r="H468" s="460">
        <v>266480</v>
      </c>
    </row>
    <row r="469" spans="1:8" s="291" customFormat="1" ht="12.75" customHeight="1" x14ac:dyDescent="0.25">
      <c r="A469" s="325"/>
      <c r="B469" s="355"/>
      <c r="C469" s="361">
        <v>4017</v>
      </c>
      <c r="D469" s="362" t="s">
        <v>425</v>
      </c>
      <c r="E469" s="7"/>
      <c r="F469" s="377" t="s">
        <v>7</v>
      </c>
      <c r="G469" s="358">
        <v>7158</v>
      </c>
      <c r="H469" s="366">
        <v>102926</v>
      </c>
    </row>
    <row r="470" spans="1:8" s="291" customFormat="1" ht="12.75" customHeight="1" x14ac:dyDescent="0.25">
      <c r="A470" s="325"/>
      <c r="B470" s="355"/>
      <c r="C470" s="361">
        <v>4019</v>
      </c>
      <c r="D470" s="362" t="s">
        <v>425</v>
      </c>
      <c r="E470" s="7"/>
      <c r="F470" s="377" t="s">
        <v>7</v>
      </c>
      <c r="G470" s="358">
        <v>842</v>
      </c>
      <c r="H470" s="366">
        <v>12102</v>
      </c>
    </row>
    <row r="471" spans="1:8" s="291" customFormat="1" ht="12.75" customHeight="1" x14ac:dyDescent="0.25">
      <c r="A471" s="325"/>
      <c r="B471" s="355"/>
      <c r="C471" s="361">
        <v>4117</v>
      </c>
      <c r="D471" s="362" t="s">
        <v>444</v>
      </c>
      <c r="E471" s="7"/>
      <c r="F471" s="377" t="s">
        <v>7</v>
      </c>
      <c r="G471" s="358">
        <v>3132</v>
      </c>
      <c r="H471" s="366">
        <v>21997</v>
      </c>
    </row>
    <row r="472" spans="1:8" s="291" customFormat="1" ht="12.75" customHeight="1" x14ac:dyDescent="0.25">
      <c r="A472" s="325"/>
      <c r="B472" s="355"/>
      <c r="C472" s="361">
        <v>4119</v>
      </c>
      <c r="D472" s="362" t="s">
        <v>444</v>
      </c>
      <c r="E472" s="7"/>
      <c r="F472" s="377" t="s">
        <v>7</v>
      </c>
      <c r="G472" s="358">
        <v>368</v>
      </c>
      <c r="H472" s="366">
        <v>2588</v>
      </c>
    </row>
    <row r="473" spans="1:8" s="291" customFormat="1" ht="12.75" customHeight="1" x14ac:dyDescent="0.25">
      <c r="A473" s="325"/>
      <c r="B473" s="355"/>
      <c r="C473" s="361">
        <v>4127</v>
      </c>
      <c r="D473" s="362" t="s">
        <v>399</v>
      </c>
      <c r="E473" s="7"/>
      <c r="F473" s="377" t="s">
        <v>7</v>
      </c>
      <c r="G473" s="358">
        <v>447</v>
      </c>
      <c r="H473" s="366">
        <v>3079</v>
      </c>
    </row>
    <row r="474" spans="1:8" s="291" customFormat="1" ht="12.75" customHeight="1" x14ac:dyDescent="0.25">
      <c r="A474" s="325"/>
      <c r="B474" s="355"/>
      <c r="C474" s="361">
        <v>4129</v>
      </c>
      <c r="D474" s="362" t="s">
        <v>399</v>
      </c>
      <c r="E474" s="7"/>
      <c r="F474" s="377" t="s">
        <v>7</v>
      </c>
      <c r="G474" s="358">
        <v>53</v>
      </c>
      <c r="H474" s="366">
        <v>362</v>
      </c>
    </row>
    <row r="475" spans="1:8" s="291" customFormat="1" ht="12.75" customHeight="1" x14ac:dyDescent="0.25">
      <c r="A475" s="325"/>
      <c r="B475" s="355"/>
      <c r="C475" s="361">
        <v>4177</v>
      </c>
      <c r="D475" s="362" t="s">
        <v>372</v>
      </c>
      <c r="E475" s="7"/>
      <c r="F475" s="358">
        <v>2416</v>
      </c>
      <c r="G475" s="377" t="s">
        <v>7</v>
      </c>
      <c r="H475" s="366">
        <v>15748</v>
      </c>
    </row>
    <row r="476" spans="1:8" s="291" customFormat="1" ht="12.75" customHeight="1" x14ac:dyDescent="0.25">
      <c r="A476" s="325"/>
      <c r="B476" s="355"/>
      <c r="C476" s="361">
        <v>4179</v>
      </c>
      <c r="D476" s="362" t="s">
        <v>372</v>
      </c>
      <c r="E476" s="7"/>
      <c r="F476" s="358">
        <v>284</v>
      </c>
      <c r="G476" s="377" t="s">
        <v>7</v>
      </c>
      <c r="H476" s="366">
        <v>1853</v>
      </c>
    </row>
    <row r="477" spans="1:8" s="291" customFormat="1" ht="12.75" customHeight="1" x14ac:dyDescent="0.25">
      <c r="A477" s="325"/>
      <c r="B477" s="355"/>
      <c r="C477" s="361">
        <v>4247</v>
      </c>
      <c r="D477" s="362" t="s">
        <v>416</v>
      </c>
      <c r="E477" s="7"/>
      <c r="F477" s="358">
        <v>19953</v>
      </c>
      <c r="G477" s="377" t="s">
        <v>7</v>
      </c>
      <c r="H477" s="366">
        <v>59948</v>
      </c>
    </row>
    <row r="478" spans="1:8" s="291" customFormat="1" ht="12.75" customHeight="1" x14ac:dyDescent="0.25">
      <c r="A478" s="325"/>
      <c r="B478" s="355"/>
      <c r="C478" s="361">
        <v>4249</v>
      </c>
      <c r="D478" s="362" t="s">
        <v>416</v>
      </c>
      <c r="E478" s="7"/>
      <c r="F478" s="358">
        <v>2347</v>
      </c>
      <c r="G478" s="377" t="s">
        <v>7</v>
      </c>
      <c r="H478" s="366">
        <v>7053</v>
      </c>
    </row>
    <row r="479" spans="1:8" s="291" customFormat="1" ht="12.75" customHeight="1" x14ac:dyDescent="0.25">
      <c r="A479" s="325"/>
      <c r="B479" s="355"/>
      <c r="C479" s="361">
        <v>4307</v>
      </c>
      <c r="D479" s="362" t="s">
        <v>379</v>
      </c>
      <c r="E479" s="7"/>
      <c r="F479" s="377" t="s">
        <v>7</v>
      </c>
      <c r="G479" s="358">
        <v>11632</v>
      </c>
      <c r="H479" s="358">
        <v>7068</v>
      </c>
    </row>
    <row r="480" spans="1:8" s="291" customFormat="1" ht="12.75" customHeight="1" x14ac:dyDescent="0.25">
      <c r="A480" s="325"/>
      <c r="B480" s="355"/>
      <c r="C480" s="361">
        <v>4309</v>
      </c>
      <c r="D480" s="362" t="s">
        <v>379</v>
      </c>
      <c r="E480" s="7"/>
      <c r="F480" s="377" t="s">
        <v>7</v>
      </c>
      <c r="G480" s="358">
        <v>1368</v>
      </c>
      <c r="H480" s="358">
        <v>832</v>
      </c>
    </row>
    <row r="481" spans="1:8" s="291" customFormat="1" ht="12.75" customHeight="1" thickBot="1" x14ac:dyDescent="0.3">
      <c r="A481" s="343">
        <v>853</v>
      </c>
      <c r="B481" s="409"/>
      <c r="C481" s="424"/>
      <c r="D481" s="425" t="s">
        <v>470</v>
      </c>
      <c r="E481" s="239"/>
      <c r="F481" s="371">
        <f>SUM(F482,F487)</f>
        <v>47668</v>
      </c>
      <c r="G481" s="371">
        <f>SUM(G482,G487)</f>
        <v>47668</v>
      </c>
      <c r="H481" s="403">
        <v>8009569</v>
      </c>
    </row>
    <row r="482" spans="1:8" s="291" customFormat="1" ht="12.75" customHeight="1" thickTop="1" x14ac:dyDescent="0.25">
      <c r="A482" s="349"/>
      <c r="B482" s="355">
        <v>85326</v>
      </c>
      <c r="C482" s="344"/>
      <c r="D482" s="394" t="s">
        <v>471</v>
      </c>
      <c r="E482" s="351"/>
      <c r="F482" s="352">
        <f>SUM(F483)</f>
        <v>166</v>
      </c>
      <c r="G482" s="352">
        <f>SUM(G483)</f>
        <v>166</v>
      </c>
      <c r="H482" s="353">
        <v>52720</v>
      </c>
    </row>
    <row r="483" spans="1:8" s="291" customFormat="1" ht="12.75" customHeight="1" x14ac:dyDescent="0.25">
      <c r="A483" s="349"/>
      <c r="B483" s="355"/>
      <c r="C483" s="344"/>
      <c r="D483" s="100" t="s">
        <v>462</v>
      </c>
      <c r="E483" s="413"/>
      <c r="F483" s="458">
        <f>SUM(F484:F486)</f>
        <v>166</v>
      </c>
      <c r="G483" s="458">
        <f>SUM(G484:G486)</f>
        <v>166</v>
      </c>
      <c r="H483" s="460">
        <v>10720</v>
      </c>
    </row>
    <row r="484" spans="1:8" s="291" customFormat="1" ht="12.75" customHeight="1" x14ac:dyDescent="0.25">
      <c r="A484" s="349"/>
      <c r="B484" s="355"/>
      <c r="C484" s="361">
        <v>4110</v>
      </c>
      <c r="D484" s="362" t="s">
        <v>398</v>
      </c>
      <c r="E484" s="360"/>
      <c r="F484" s="358">
        <v>145</v>
      </c>
      <c r="G484" s="377" t="s">
        <v>7</v>
      </c>
      <c r="H484" s="358">
        <v>145</v>
      </c>
    </row>
    <row r="485" spans="1:8" s="291" customFormat="1" ht="12.75" customHeight="1" x14ac:dyDescent="0.25">
      <c r="A485" s="349"/>
      <c r="B485" s="348"/>
      <c r="C485" s="361">
        <v>4120</v>
      </c>
      <c r="D485" s="362" t="s">
        <v>399</v>
      </c>
      <c r="E485" s="7"/>
      <c r="F485" s="358">
        <v>21</v>
      </c>
      <c r="G485" s="377" t="s">
        <v>7</v>
      </c>
      <c r="H485" s="426">
        <v>21</v>
      </c>
    </row>
    <row r="486" spans="1:8" s="291" customFormat="1" ht="12.75" customHeight="1" x14ac:dyDescent="0.25">
      <c r="A486" s="349"/>
      <c r="B486" s="348"/>
      <c r="C486" s="361">
        <v>4170</v>
      </c>
      <c r="D486" s="362" t="s">
        <v>372</v>
      </c>
      <c r="E486" s="7"/>
      <c r="F486" s="377" t="s">
        <v>7</v>
      </c>
      <c r="G486" s="358">
        <v>166</v>
      </c>
      <c r="H486" s="358">
        <v>3834</v>
      </c>
    </row>
    <row r="487" spans="1:8" s="291" customFormat="1" ht="12.75" customHeight="1" x14ac:dyDescent="0.25">
      <c r="A487" s="349"/>
      <c r="B487" s="355">
        <v>85395</v>
      </c>
      <c r="C487" s="361"/>
      <c r="D487" s="350" t="s">
        <v>285</v>
      </c>
      <c r="E487" s="6"/>
      <c r="F487" s="364">
        <f>SUM(F488,F498,F507)</f>
        <v>47502</v>
      </c>
      <c r="G487" s="364">
        <f>SUM(G488,G498,G507)</f>
        <v>47502</v>
      </c>
      <c r="H487" s="388">
        <v>4342512</v>
      </c>
    </row>
    <row r="488" spans="1:8" s="291" customFormat="1" ht="12.75" customHeight="1" x14ac:dyDescent="0.25">
      <c r="A488" s="349"/>
      <c r="B488" s="348"/>
      <c r="C488" s="374"/>
      <c r="D488" s="461" t="s">
        <v>472</v>
      </c>
      <c r="E488" s="462"/>
      <c r="F488" s="400">
        <f>SUM(F489:F496)</f>
        <v>37302</v>
      </c>
      <c r="G488" s="400">
        <f>SUM(G489:G496)</f>
        <v>37302</v>
      </c>
      <c r="H488" s="400">
        <v>3237100</v>
      </c>
    </row>
    <row r="489" spans="1:8" s="291" customFormat="1" ht="12.75" customHeight="1" x14ac:dyDescent="0.25">
      <c r="A489" s="349"/>
      <c r="B489" s="348"/>
      <c r="C489" s="361">
        <v>4010</v>
      </c>
      <c r="D489" s="362" t="s">
        <v>425</v>
      </c>
      <c r="E489" s="7"/>
      <c r="F489" s="358">
        <v>27299</v>
      </c>
      <c r="G489" s="377" t="s">
        <v>7</v>
      </c>
      <c r="H489" s="358">
        <v>1530506</v>
      </c>
    </row>
    <row r="490" spans="1:8" s="291" customFormat="1" ht="12.75" customHeight="1" x14ac:dyDescent="0.25">
      <c r="A490" s="349"/>
      <c r="B490" s="348"/>
      <c r="C490" s="361">
        <v>4040</v>
      </c>
      <c r="D490" s="362" t="s">
        <v>453</v>
      </c>
      <c r="E490" s="7"/>
      <c r="F490" s="377" t="s">
        <v>7</v>
      </c>
      <c r="G490" s="358">
        <v>6499</v>
      </c>
      <c r="H490" s="358">
        <v>105001</v>
      </c>
    </row>
    <row r="491" spans="1:8" s="291" customFormat="1" ht="12.75" customHeight="1" x14ac:dyDescent="0.25">
      <c r="A491" s="349"/>
      <c r="B491" s="348"/>
      <c r="C491" s="361">
        <v>4110</v>
      </c>
      <c r="D491" s="362" t="s">
        <v>398</v>
      </c>
      <c r="E491" s="7"/>
      <c r="F491" s="377" t="s">
        <v>7</v>
      </c>
      <c r="G491" s="358">
        <v>19500</v>
      </c>
      <c r="H491" s="358">
        <v>243313</v>
      </c>
    </row>
    <row r="492" spans="1:8" s="291" customFormat="1" ht="12.75" customHeight="1" x14ac:dyDescent="0.25">
      <c r="A492" s="349"/>
      <c r="B492" s="348"/>
      <c r="C492" s="361">
        <v>4120</v>
      </c>
      <c r="D492" s="362" t="s">
        <v>399</v>
      </c>
      <c r="E492" s="7"/>
      <c r="F492" s="377" t="s">
        <v>7</v>
      </c>
      <c r="G492" s="358">
        <v>1300</v>
      </c>
      <c r="H492" s="358">
        <v>24700</v>
      </c>
    </row>
    <row r="493" spans="1:8" s="291" customFormat="1" ht="12.75" customHeight="1" x14ac:dyDescent="0.25">
      <c r="A493" s="349"/>
      <c r="B493" s="348"/>
      <c r="C493" s="349" t="s">
        <v>376</v>
      </c>
      <c r="D493" s="407" t="s">
        <v>377</v>
      </c>
      <c r="E493" s="7"/>
      <c r="F493" s="377" t="s">
        <v>7</v>
      </c>
      <c r="G493" s="358">
        <v>3</v>
      </c>
      <c r="H493" s="358">
        <v>126942</v>
      </c>
    </row>
    <row r="494" spans="1:8" s="291" customFormat="1" ht="12.75" customHeight="1" x14ac:dyDescent="0.25">
      <c r="A494" s="349"/>
      <c r="B494" s="348"/>
      <c r="C494" s="361">
        <v>4260</v>
      </c>
      <c r="D494" s="362" t="s">
        <v>378</v>
      </c>
      <c r="E494" s="7"/>
      <c r="F494" s="377" t="s">
        <v>7</v>
      </c>
      <c r="G494" s="358">
        <v>10000</v>
      </c>
      <c r="H494" s="358">
        <v>123500</v>
      </c>
    </row>
    <row r="495" spans="1:8" s="291" customFormat="1" ht="12.75" customHeight="1" x14ac:dyDescent="0.25">
      <c r="A495" s="349"/>
      <c r="B495" s="348"/>
      <c r="C495" s="361">
        <v>4510</v>
      </c>
      <c r="D495" s="362" t="s">
        <v>473</v>
      </c>
      <c r="E495" s="7"/>
      <c r="F495" s="358">
        <v>3</v>
      </c>
      <c r="G495" s="377" t="s">
        <v>7</v>
      </c>
      <c r="H495" s="358">
        <v>103</v>
      </c>
    </row>
    <row r="496" spans="1:8" s="291" customFormat="1" ht="12.75" customHeight="1" x14ac:dyDescent="0.25">
      <c r="A496" s="416"/>
      <c r="B496" s="415"/>
      <c r="C496" s="385">
        <v>4530</v>
      </c>
      <c r="D496" s="350" t="s">
        <v>474</v>
      </c>
      <c r="E496" s="6"/>
      <c r="F496" s="364">
        <v>10000</v>
      </c>
      <c r="G496" s="365" t="s">
        <v>7</v>
      </c>
      <c r="H496" s="364">
        <v>120000</v>
      </c>
    </row>
    <row r="497" spans="1:8" s="291" customFormat="1" ht="12.75" customHeight="1" x14ac:dyDescent="0.25">
      <c r="A497" s="349"/>
      <c r="B497" s="348"/>
      <c r="C497" s="361"/>
      <c r="D497" s="362" t="s">
        <v>475</v>
      </c>
      <c r="E497" s="356"/>
      <c r="F497" s="357"/>
      <c r="G497" s="359"/>
      <c r="H497" s="335"/>
    </row>
    <row r="498" spans="1:8" s="291" customFormat="1" ht="12.75" customHeight="1" x14ac:dyDescent="0.25">
      <c r="A498" s="349"/>
      <c r="B498" s="348"/>
      <c r="C498" s="349"/>
      <c r="D498" s="456" t="s">
        <v>476</v>
      </c>
      <c r="E498" s="451"/>
      <c r="F498" s="421">
        <f>SUM(F499:F505)</f>
        <v>3000</v>
      </c>
      <c r="G498" s="421">
        <f>SUM(G499:G505)</f>
        <v>3000</v>
      </c>
      <c r="H498" s="452">
        <v>345298</v>
      </c>
    </row>
    <row r="499" spans="1:8" s="291" customFormat="1" ht="12.75" customHeight="1" x14ac:dyDescent="0.25">
      <c r="A499" s="349"/>
      <c r="B499" s="348"/>
      <c r="C499" s="361">
        <v>4010</v>
      </c>
      <c r="D499" s="362" t="s">
        <v>425</v>
      </c>
      <c r="E499" s="356"/>
      <c r="F499" s="358">
        <v>3000</v>
      </c>
      <c r="G499" s="377" t="s">
        <v>7</v>
      </c>
      <c r="H499" s="358">
        <v>174780</v>
      </c>
    </row>
    <row r="500" spans="1:8" s="291" customFormat="1" ht="12.75" customHeight="1" x14ac:dyDescent="0.25">
      <c r="A500" s="349"/>
      <c r="B500" s="348"/>
      <c r="C500" s="361">
        <v>4110</v>
      </c>
      <c r="D500" s="362" t="s">
        <v>398</v>
      </c>
      <c r="E500" s="356"/>
      <c r="F500" s="377" t="s">
        <v>7</v>
      </c>
      <c r="G500" s="358">
        <v>1200</v>
      </c>
      <c r="H500" s="358">
        <v>32600</v>
      </c>
    </row>
    <row r="501" spans="1:8" s="291" customFormat="1" ht="12.75" customHeight="1" x14ac:dyDescent="0.25">
      <c r="A501" s="349"/>
      <c r="B501" s="348"/>
      <c r="C501" s="361">
        <v>4170</v>
      </c>
      <c r="D501" s="362" t="s">
        <v>372</v>
      </c>
      <c r="E501" s="356"/>
      <c r="F501" s="377" t="s">
        <v>7</v>
      </c>
      <c r="G501" s="358">
        <v>800</v>
      </c>
      <c r="H501" s="366">
        <v>10722</v>
      </c>
    </row>
    <row r="502" spans="1:8" s="291" customFormat="1" ht="12.75" customHeight="1" x14ac:dyDescent="0.25">
      <c r="A502" s="349"/>
      <c r="B502" s="348"/>
      <c r="C502" s="361">
        <v>4410</v>
      </c>
      <c r="D502" s="407" t="s">
        <v>409</v>
      </c>
      <c r="E502" s="356"/>
      <c r="F502" s="377" t="s">
        <v>7</v>
      </c>
      <c r="G502" s="358">
        <v>200</v>
      </c>
      <c r="H502" s="366">
        <v>300</v>
      </c>
    </row>
    <row r="503" spans="1:8" s="291" customFormat="1" ht="12.75" customHeight="1" x14ac:dyDescent="0.25">
      <c r="A503" s="349"/>
      <c r="B503" s="348"/>
      <c r="C503" s="361">
        <v>4430</v>
      </c>
      <c r="D503" s="362" t="s">
        <v>417</v>
      </c>
      <c r="E503" s="356"/>
      <c r="F503" s="377" t="s">
        <v>7</v>
      </c>
      <c r="G503" s="358">
        <v>300</v>
      </c>
      <c r="H503" s="366">
        <v>2200</v>
      </c>
    </row>
    <row r="504" spans="1:8" s="291" customFormat="1" ht="12.75" customHeight="1" x14ac:dyDescent="0.25">
      <c r="A504" s="349"/>
      <c r="B504" s="348"/>
      <c r="C504" s="361">
        <v>4700</v>
      </c>
      <c r="D504" s="407" t="s">
        <v>477</v>
      </c>
      <c r="E504" s="356"/>
      <c r="F504" s="358"/>
      <c r="G504" s="377"/>
      <c r="H504" s="366"/>
    </row>
    <row r="505" spans="1:8" s="291" customFormat="1" ht="12.75" customHeight="1" x14ac:dyDescent="0.25">
      <c r="A505" s="349"/>
      <c r="B505" s="348"/>
      <c r="C505" s="361"/>
      <c r="D505" s="407" t="s">
        <v>412</v>
      </c>
      <c r="E505" s="356"/>
      <c r="F505" s="377" t="s">
        <v>7</v>
      </c>
      <c r="G505" s="358">
        <v>500</v>
      </c>
      <c r="H505" s="366">
        <v>861</v>
      </c>
    </row>
    <row r="506" spans="1:8" s="291" customFormat="1" ht="12.75" customHeight="1" x14ac:dyDescent="0.25">
      <c r="A506" s="349"/>
      <c r="B506" s="348"/>
      <c r="C506" s="336"/>
      <c r="D506" s="362" t="s">
        <v>475</v>
      </c>
      <c r="E506" s="356"/>
      <c r="F506" s="359"/>
      <c r="G506" s="357"/>
      <c r="H506" s="335"/>
    </row>
    <row r="507" spans="1:8" s="291" customFormat="1" ht="12.75" customHeight="1" x14ac:dyDescent="0.25">
      <c r="A507" s="349"/>
      <c r="B507" s="348"/>
      <c r="C507" s="336"/>
      <c r="D507" s="456" t="s">
        <v>478</v>
      </c>
      <c r="E507" s="413"/>
      <c r="F507" s="458">
        <f>SUM(F508:F510)</f>
        <v>7200</v>
      </c>
      <c r="G507" s="458">
        <f>SUM(G508:G510)</f>
        <v>7200</v>
      </c>
      <c r="H507" s="460">
        <v>88283</v>
      </c>
    </row>
    <row r="508" spans="1:8" s="291" customFormat="1" ht="12.75" customHeight="1" x14ac:dyDescent="0.25">
      <c r="A508" s="349"/>
      <c r="B508" s="348"/>
      <c r="C508" s="361">
        <v>4177</v>
      </c>
      <c r="D508" s="362" t="s">
        <v>372</v>
      </c>
      <c r="E508" s="7"/>
      <c r="F508" s="377" t="s">
        <v>7</v>
      </c>
      <c r="G508" s="358">
        <v>7200</v>
      </c>
      <c r="H508" s="358">
        <v>16600</v>
      </c>
    </row>
    <row r="509" spans="1:8" s="291" customFormat="1" ht="12.75" customHeight="1" x14ac:dyDescent="0.25">
      <c r="A509" s="349"/>
      <c r="B509" s="348"/>
      <c r="C509" s="361">
        <v>4217</v>
      </c>
      <c r="D509" s="362" t="s">
        <v>377</v>
      </c>
      <c r="E509" s="7"/>
      <c r="F509" s="358">
        <v>200</v>
      </c>
      <c r="G509" s="377" t="s">
        <v>7</v>
      </c>
      <c r="H509" s="358">
        <v>9970</v>
      </c>
    </row>
    <row r="510" spans="1:8" s="291" customFormat="1" ht="12.75" customHeight="1" x14ac:dyDescent="0.25">
      <c r="A510" s="349"/>
      <c r="B510" s="348"/>
      <c r="C510" s="361">
        <v>4307</v>
      </c>
      <c r="D510" s="362" t="s">
        <v>379</v>
      </c>
      <c r="E510" s="7"/>
      <c r="F510" s="358">
        <v>7000</v>
      </c>
      <c r="G510" s="377" t="s">
        <v>7</v>
      </c>
      <c r="H510" s="358">
        <v>42392</v>
      </c>
    </row>
    <row r="511" spans="1:8" s="291" customFormat="1" ht="12.75" customHeight="1" thickBot="1" x14ac:dyDescent="0.3">
      <c r="A511" s="343">
        <v>854</v>
      </c>
      <c r="B511" s="343"/>
      <c r="C511" s="344"/>
      <c r="D511" s="345" t="s">
        <v>299</v>
      </c>
      <c r="E511" s="346"/>
      <c r="F511" s="342">
        <f>SUM(F512,F516,F521,F524,F532,F535,F538,F541,F546)</f>
        <v>105833</v>
      </c>
      <c r="G511" s="342">
        <f>SUM(G512,G516,G521,G524,G532,G535,G538,G541,G546)</f>
        <v>393833</v>
      </c>
      <c r="H511" s="342">
        <v>20908516</v>
      </c>
    </row>
    <row r="512" spans="1:8" s="291" customFormat="1" ht="12.75" customHeight="1" thickTop="1" x14ac:dyDescent="0.25">
      <c r="A512" s="343"/>
      <c r="B512" s="355">
        <v>85401</v>
      </c>
      <c r="C512" s="361"/>
      <c r="D512" s="387" t="s">
        <v>479</v>
      </c>
      <c r="E512" s="363"/>
      <c r="F512" s="352">
        <f>SUM(F513)</f>
        <v>4000</v>
      </c>
      <c r="G512" s="352">
        <f>SUM(G513)</f>
        <v>18000</v>
      </c>
      <c r="H512" s="353">
        <v>5097218</v>
      </c>
    </row>
    <row r="513" spans="1:8" s="291" customFormat="1" ht="12.75" customHeight="1" x14ac:dyDescent="0.25">
      <c r="A513" s="343"/>
      <c r="B513" s="355"/>
      <c r="C513" s="336"/>
      <c r="D513" s="100" t="s">
        <v>406</v>
      </c>
      <c r="E513" s="413"/>
      <c r="F513" s="458">
        <f>SUM(F514:F515)</f>
        <v>4000</v>
      </c>
      <c r="G513" s="458">
        <f>SUM(G514:G515)</f>
        <v>18000</v>
      </c>
      <c r="H513" s="460">
        <v>5097218</v>
      </c>
    </row>
    <row r="514" spans="1:8" s="291" customFormat="1" ht="12.75" customHeight="1" x14ac:dyDescent="0.25">
      <c r="A514" s="343"/>
      <c r="B514" s="355"/>
      <c r="C514" s="361">
        <v>4010</v>
      </c>
      <c r="D514" s="362" t="s">
        <v>425</v>
      </c>
      <c r="E514" s="356"/>
      <c r="F514" s="377" t="s">
        <v>7</v>
      </c>
      <c r="G514" s="358">
        <v>18000</v>
      </c>
      <c r="H514" s="366">
        <v>3789925</v>
      </c>
    </row>
    <row r="515" spans="1:8" s="291" customFormat="1" ht="12.75" customHeight="1" x14ac:dyDescent="0.25">
      <c r="A515" s="343"/>
      <c r="B515" s="355"/>
      <c r="C515" s="361">
        <v>4110</v>
      </c>
      <c r="D515" s="362" t="s">
        <v>398</v>
      </c>
      <c r="E515" s="356"/>
      <c r="F515" s="358">
        <v>4000</v>
      </c>
      <c r="G515" s="377" t="s">
        <v>7</v>
      </c>
      <c r="H515" s="366">
        <v>707158</v>
      </c>
    </row>
    <row r="516" spans="1:8" s="291" customFormat="1" ht="12.75" customHeight="1" x14ac:dyDescent="0.25">
      <c r="A516" s="377"/>
      <c r="B516" s="361">
        <v>85404</v>
      </c>
      <c r="C516" s="336"/>
      <c r="D516" s="387" t="s">
        <v>18</v>
      </c>
      <c r="E516" s="6"/>
      <c r="F516" s="352">
        <f>SUM(F517)</f>
        <v>17604</v>
      </c>
      <c r="G516" s="380" t="s">
        <v>7</v>
      </c>
      <c r="H516" s="353">
        <v>730632</v>
      </c>
    </row>
    <row r="517" spans="1:8" s="291" customFormat="1" ht="12.75" customHeight="1" x14ac:dyDescent="0.25">
      <c r="A517" s="377"/>
      <c r="B517" s="355"/>
      <c r="C517" s="336"/>
      <c r="D517" s="100" t="s">
        <v>406</v>
      </c>
      <c r="E517" s="418"/>
      <c r="F517" s="458">
        <f>SUM(F518:F519)</f>
        <v>17604</v>
      </c>
      <c r="G517" s="447" t="s">
        <v>7</v>
      </c>
      <c r="H517" s="460">
        <v>345398</v>
      </c>
    </row>
    <row r="518" spans="1:8" s="291" customFormat="1" ht="12.75" customHeight="1" x14ac:dyDescent="0.25">
      <c r="A518" s="377"/>
      <c r="B518" s="355"/>
      <c r="C518" s="361">
        <v>4010</v>
      </c>
      <c r="D518" s="362" t="s">
        <v>425</v>
      </c>
      <c r="E518" s="7"/>
      <c r="F518" s="358">
        <v>14000</v>
      </c>
      <c r="G518" s="377" t="s">
        <v>7</v>
      </c>
      <c r="H518" s="366">
        <v>284132</v>
      </c>
    </row>
    <row r="519" spans="1:8" s="291" customFormat="1" ht="12.75" customHeight="1" x14ac:dyDescent="0.25">
      <c r="A519" s="377"/>
      <c r="B519" s="355"/>
      <c r="C519" s="361">
        <v>4440</v>
      </c>
      <c r="D519" s="362" t="s">
        <v>410</v>
      </c>
      <c r="E519" s="427"/>
      <c r="F519" s="358">
        <v>3604</v>
      </c>
      <c r="G519" s="377" t="s">
        <v>7</v>
      </c>
      <c r="H519" s="358">
        <v>3604</v>
      </c>
    </row>
    <row r="520" spans="1:8" s="291" customFormat="1" ht="12.75" customHeight="1" x14ac:dyDescent="0.25">
      <c r="A520" s="377"/>
      <c r="B520" s="361">
        <v>85406</v>
      </c>
      <c r="C520" s="361"/>
      <c r="D520" s="362" t="s">
        <v>480</v>
      </c>
      <c r="E520" s="7"/>
      <c r="F520" s="377"/>
      <c r="G520" s="358"/>
      <c r="H520" s="366"/>
    </row>
    <row r="521" spans="1:8" s="291" customFormat="1" ht="12.75" customHeight="1" x14ac:dyDescent="0.25">
      <c r="A521" s="377"/>
      <c r="B521" s="361"/>
      <c r="C521" s="336"/>
      <c r="D521" s="387" t="s">
        <v>481</v>
      </c>
      <c r="E521" s="6"/>
      <c r="F521" s="380" t="s">
        <v>7</v>
      </c>
      <c r="G521" s="352">
        <f>SUM(G522)</f>
        <v>3585</v>
      </c>
      <c r="H521" s="353">
        <v>4012938</v>
      </c>
    </row>
    <row r="522" spans="1:8" s="291" customFormat="1" ht="12.75" customHeight="1" x14ac:dyDescent="0.25">
      <c r="A522" s="377"/>
      <c r="B522" s="343"/>
      <c r="C522" s="336"/>
      <c r="D522" s="100" t="s">
        <v>406</v>
      </c>
      <c r="E522" s="418"/>
      <c r="F522" s="447" t="s">
        <v>7</v>
      </c>
      <c r="G522" s="458">
        <f>SUM(G523:G523)</f>
        <v>3585</v>
      </c>
      <c r="H522" s="460">
        <v>3898204</v>
      </c>
    </row>
    <row r="523" spans="1:8" s="291" customFormat="1" ht="12.75" customHeight="1" x14ac:dyDescent="0.25">
      <c r="A523" s="377"/>
      <c r="B523" s="343"/>
      <c r="C523" s="361">
        <v>4440</v>
      </c>
      <c r="D523" s="362" t="s">
        <v>410</v>
      </c>
      <c r="E523" s="360"/>
      <c r="F523" s="377" t="s">
        <v>7</v>
      </c>
      <c r="G523" s="358">
        <v>3585</v>
      </c>
      <c r="H523" s="366">
        <v>137327</v>
      </c>
    </row>
    <row r="524" spans="1:8" s="291" customFormat="1" ht="12.75" customHeight="1" x14ac:dyDescent="0.25">
      <c r="A524" s="377"/>
      <c r="B524" s="355">
        <v>85410</v>
      </c>
      <c r="C524" s="336"/>
      <c r="D524" s="387" t="s">
        <v>14</v>
      </c>
      <c r="E524" s="6"/>
      <c r="F524" s="352">
        <f>SUM(F525,F530)</f>
        <v>72308</v>
      </c>
      <c r="G524" s="380" t="s">
        <v>7</v>
      </c>
      <c r="H524" s="353">
        <v>3432772</v>
      </c>
    </row>
    <row r="525" spans="1:8" s="291" customFormat="1" ht="12.75" customHeight="1" x14ac:dyDescent="0.25">
      <c r="A525" s="377"/>
      <c r="B525" s="355"/>
      <c r="C525" s="336"/>
      <c r="D525" s="100" t="s">
        <v>482</v>
      </c>
      <c r="E525" s="413"/>
      <c r="F525" s="428">
        <f>SUM(F529)</f>
        <v>72000</v>
      </c>
      <c r="G525" s="429" t="s">
        <v>7</v>
      </c>
      <c r="H525" s="430">
        <v>1032302</v>
      </c>
    </row>
    <row r="526" spans="1:8" s="291" customFormat="1" ht="12.75" customHeight="1" x14ac:dyDescent="0.25">
      <c r="A526" s="377"/>
      <c r="B526" s="355"/>
      <c r="C526" s="355">
        <v>2590</v>
      </c>
      <c r="D526" s="362" t="s">
        <v>483</v>
      </c>
      <c r="E526" s="7"/>
      <c r="F526" s="359"/>
      <c r="G526" s="359"/>
      <c r="H526" s="335"/>
    </row>
    <row r="527" spans="1:8" s="291" customFormat="1" ht="12.75" customHeight="1" x14ac:dyDescent="0.25">
      <c r="A527" s="377"/>
      <c r="B527" s="355"/>
      <c r="C527" s="355"/>
      <c r="D527" s="362" t="s">
        <v>484</v>
      </c>
      <c r="E527" s="7"/>
      <c r="F527" s="359"/>
      <c r="G527" s="359"/>
      <c r="H527" s="335"/>
    </row>
    <row r="528" spans="1:8" s="291" customFormat="1" ht="12.75" customHeight="1" x14ac:dyDescent="0.25">
      <c r="A528" s="377"/>
      <c r="B528" s="355"/>
      <c r="C528" s="355"/>
      <c r="D528" s="362" t="s">
        <v>485</v>
      </c>
      <c r="E528" s="7"/>
      <c r="F528" s="359"/>
      <c r="G528" s="359"/>
      <c r="H528" s="335"/>
    </row>
    <row r="529" spans="1:8" s="291" customFormat="1" ht="12.75" customHeight="1" x14ac:dyDescent="0.25">
      <c r="A529" s="377"/>
      <c r="B529" s="355"/>
      <c r="C529" s="355"/>
      <c r="D529" s="362" t="s">
        <v>486</v>
      </c>
      <c r="E529" s="431"/>
      <c r="F529" s="359">
        <v>72000</v>
      </c>
      <c r="G529" s="357" t="s">
        <v>7</v>
      </c>
      <c r="H529" s="335">
        <v>1032302</v>
      </c>
    </row>
    <row r="530" spans="1:8" s="291" customFormat="1" ht="12.75" customHeight="1" x14ac:dyDescent="0.25">
      <c r="A530" s="377"/>
      <c r="B530" s="355"/>
      <c r="C530" s="336"/>
      <c r="D530" s="100" t="s">
        <v>406</v>
      </c>
      <c r="E530" s="418"/>
      <c r="F530" s="458">
        <f>SUM(F531:F531)</f>
        <v>308</v>
      </c>
      <c r="G530" s="447" t="s">
        <v>7</v>
      </c>
      <c r="H530" s="460">
        <v>2400470</v>
      </c>
    </row>
    <row r="531" spans="1:8" s="291" customFormat="1" ht="12.75" customHeight="1" x14ac:dyDescent="0.25">
      <c r="A531" s="377"/>
      <c r="B531" s="355"/>
      <c r="C531" s="361">
        <v>4440</v>
      </c>
      <c r="D531" s="362" t="s">
        <v>410</v>
      </c>
      <c r="E531" s="427"/>
      <c r="F531" s="358">
        <v>308</v>
      </c>
      <c r="G531" s="377" t="s">
        <v>7</v>
      </c>
      <c r="H531" s="358">
        <v>80003</v>
      </c>
    </row>
    <row r="532" spans="1:8" s="291" customFormat="1" ht="12.75" customHeight="1" x14ac:dyDescent="0.25">
      <c r="A532" s="377"/>
      <c r="B532" s="355">
        <v>85415</v>
      </c>
      <c r="C532" s="336"/>
      <c r="D532" s="387" t="s">
        <v>301</v>
      </c>
      <c r="E532" s="432"/>
      <c r="F532" s="380" t="s">
        <v>7</v>
      </c>
      <c r="G532" s="353">
        <f>SUM(G533)</f>
        <v>360000</v>
      </c>
      <c r="H532" s="353">
        <v>1788455</v>
      </c>
    </row>
    <row r="533" spans="1:8" s="291" customFormat="1" ht="12.75" customHeight="1" x14ac:dyDescent="0.25">
      <c r="A533" s="377"/>
      <c r="B533" s="355"/>
      <c r="C533" s="336"/>
      <c r="D533" s="100" t="s">
        <v>487</v>
      </c>
      <c r="E533" s="462"/>
      <c r="F533" s="401" t="s">
        <v>7</v>
      </c>
      <c r="G533" s="400">
        <f>SUM(G534:G534)</f>
        <v>360000</v>
      </c>
      <c r="H533" s="467">
        <v>1693340</v>
      </c>
    </row>
    <row r="534" spans="1:8" s="291" customFormat="1" ht="12.75" customHeight="1" x14ac:dyDescent="0.25">
      <c r="A534" s="377"/>
      <c r="B534" s="433"/>
      <c r="C534" s="361">
        <v>3240</v>
      </c>
      <c r="D534" s="362" t="s">
        <v>447</v>
      </c>
      <c r="E534" s="427"/>
      <c r="F534" s="377" t="s">
        <v>7</v>
      </c>
      <c r="G534" s="358">
        <v>360000</v>
      </c>
      <c r="H534" s="366">
        <v>1640000</v>
      </c>
    </row>
    <row r="535" spans="1:8" s="291" customFormat="1" ht="12.75" customHeight="1" x14ac:dyDescent="0.25">
      <c r="A535" s="377"/>
      <c r="B535" s="355">
        <v>85417</v>
      </c>
      <c r="C535" s="361"/>
      <c r="D535" s="387" t="s">
        <v>17</v>
      </c>
      <c r="E535" s="6"/>
      <c r="F535" s="380" t="s">
        <v>7</v>
      </c>
      <c r="G535" s="352">
        <f>SUM(G536)</f>
        <v>2118</v>
      </c>
      <c r="H535" s="353">
        <v>70359</v>
      </c>
    </row>
    <row r="536" spans="1:8" s="291" customFormat="1" ht="12.75" customHeight="1" x14ac:dyDescent="0.25">
      <c r="A536" s="377"/>
      <c r="B536" s="355"/>
      <c r="C536" s="336"/>
      <c r="D536" s="100" t="s">
        <v>406</v>
      </c>
      <c r="E536" s="418"/>
      <c r="F536" s="447" t="s">
        <v>7</v>
      </c>
      <c r="G536" s="458">
        <f>SUM(G537:G537)</f>
        <v>2118</v>
      </c>
      <c r="H536" s="460">
        <v>70359</v>
      </c>
    </row>
    <row r="537" spans="1:8" s="291" customFormat="1" ht="12.75" customHeight="1" x14ac:dyDescent="0.25">
      <c r="A537" s="377"/>
      <c r="B537" s="355"/>
      <c r="C537" s="361">
        <v>4440</v>
      </c>
      <c r="D537" s="362" t="s">
        <v>410</v>
      </c>
      <c r="E537" s="7"/>
      <c r="F537" s="377" t="s">
        <v>7</v>
      </c>
      <c r="G537" s="358">
        <v>2118</v>
      </c>
      <c r="H537" s="366">
        <v>171</v>
      </c>
    </row>
    <row r="538" spans="1:8" s="291" customFormat="1" ht="12.75" customHeight="1" x14ac:dyDescent="0.25">
      <c r="A538" s="377"/>
      <c r="B538" s="355">
        <v>85420</v>
      </c>
      <c r="C538" s="361"/>
      <c r="D538" s="387" t="s">
        <v>207</v>
      </c>
      <c r="E538" s="386"/>
      <c r="F538" s="380" t="s">
        <v>7</v>
      </c>
      <c r="G538" s="353">
        <f>SUM(G539)</f>
        <v>6630</v>
      </c>
      <c r="H538" s="353">
        <v>4930187</v>
      </c>
    </row>
    <row r="539" spans="1:8" s="291" customFormat="1" ht="12.75" customHeight="1" x14ac:dyDescent="0.25">
      <c r="A539" s="377"/>
      <c r="B539" s="355"/>
      <c r="C539" s="336"/>
      <c r="D539" s="100" t="s">
        <v>406</v>
      </c>
      <c r="E539" s="466"/>
      <c r="F539" s="401" t="s">
        <v>7</v>
      </c>
      <c r="G539" s="400">
        <f>SUM(G540)</f>
        <v>6630</v>
      </c>
      <c r="H539" s="467">
        <v>4930187</v>
      </c>
    </row>
    <row r="540" spans="1:8" s="291" customFormat="1" ht="12.75" customHeight="1" x14ac:dyDescent="0.25">
      <c r="A540" s="377"/>
      <c r="B540" s="355"/>
      <c r="C540" s="361">
        <v>4440</v>
      </c>
      <c r="D540" s="362" t="s">
        <v>410</v>
      </c>
      <c r="E540" s="417"/>
      <c r="F540" s="377" t="s">
        <v>7</v>
      </c>
      <c r="G540" s="358">
        <v>6630</v>
      </c>
      <c r="H540" s="366">
        <v>91454</v>
      </c>
    </row>
    <row r="541" spans="1:8" s="291" customFormat="1" ht="12.75" customHeight="1" x14ac:dyDescent="0.25">
      <c r="A541" s="377"/>
      <c r="B541" s="348">
        <v>85446</v>
      </c>
      <c r="C541" s="349"/>
      <c r="D541" s="350" t="s">
        <v>276</v>
      </c>
      <c r="E541" s="363"/>
      <c r="F541" s="352">
        <f>SUM(F542)</f>
        <v>3500</v>
      </c>
      <c r="G541" s="352">
        <f>SUM(G542)</f>
        <v>3500</v>
      </c>
      <c r="H541" s="353">
        <v>74615</v>
      </c>
    </row>
    <row r="542" spans="1:8" s="291" customFormat="1" ht="12.75" customHeight="1" x14ac:dyDescent="0.25">
      <c r="A542" s="377"/>
      <c r="B542" s="355"/>
      <c r="C542" s="336"/>
      <c r="D542" s="100" t="s">
        <v>406</v>
      </c>
      <c r="E542" s="413"/>
      <c r="F542" s="458">
        <f>SUM(F543:F545)</f>
        <v>3500</v>
      </c>
      <c r="G542" s="458">
        <f>SUM(G543:G545)</f>
        <v>3500</v>
      </c>
      <c r="H542" s="460">
        <v>23550</v>
      </c>
    </row>
    <row r="543" spans="1:8" s="291" customFormat="1" ht="12.75" customHeight="1" x14ac:dyDescent="0.25">
      <c r="A543" s="377"/>
      <c r="B543" s="355"/>
      <c r="C543" s="361">
        <v>4300</v>
      </c>
      <c r="D543" s="362" t="s">
        <v>379</v>
      </c>
      <c r="E543" s="7"/>
      <c r="F543" s="358">
        <v>3500</v>
      </c>
      <c r="G543" s="377" t="s">
        <v>7</v>
      </c>
      <c r="H543" s="358">
        <v>9770</v>
      </c>
    </row>
    <row r="544" spans="1:8" s="291" customFormat="1" ht="12.75" customHeight="1" x14ac:dyDescent="0.25">
      <c r="A544" s="377"/>
      <c r="B544" s="355"/>
      <c r="C544" s="361">
        <v>4700</v>
      </c>
      <c r="D544" s="407" t="s">
        <v>411</v>
      </c>
      <c r="E544" s="7"/>
      <c r="F544" s="377"/>
      <c r="G544" s="358"/>
      <c r="H544" s="358"/>
    </row>
    <row r="545" spans="1:8" s="291" customFormat="1" ht="12.75" customHeight="1" x14ac:dyDescent="0.25">
      <c r="A545" s="377"/>
      <c r="B545" s="355"/>
      <c r="C545" s="361"/>
      <c r="D545" s="407" t="s">
        <v>412</v>
      </c>
      <c r="E545" s="7"/>
      <c r="F545" s="377" t="s">
        <v>7</v>
      </c>
      <c r="G545" s="358">
        <v>3500</v>
      </c>
      <c r="H545" s="358">
        <v>13780</v>
      </c>
    </row>
    <row r="546" spans="1:8" s="291" customFormat="1" ht="12.75" customHeight="1" x14ac:dyDescent="0.25">
      <c r="A546" s="377"/>
      <c r="B546" s="361">
        <v>85495</v>
      </c>
      <c r="C546" s="336"/>
      <c r="D546" s="350" t="s">
        <v>285</v>
      </c>
      <c r="E546" s="6"/>
      <c r="F546" s="352">
        <f>SUM(F547)</f>
        <v>8421</v>
      </c>
      <c r="G546" s="380" t="s">
        <v>7</v>
      </c>
      <c r="H546" s="353">
        <v>67179</v>
      </c>
    </row>
    <row r="547" spans="1:8" s="291" customFormat="1" ht="12.75" customHeight="1" x14ac:dyDescent="0.25">
      <c r="A547" s="377"/>
      <c r="B547" s="355"/>
      <c r="C547" s="336"/>
      <c r="D547" s="100" t="s">
        <v>406</v>
      </c>
      <c r="E547" s="418"/>
      <c r="F547" s="458">
        <f>SUM(F548:F548)</f>
        <v>8421</v>
      </c>
      <c r="G547" s="447" t="s">
        <v>7</v>
      </c>
      <c r="H547" s="460">
        <v>67179</v>
      </c>
    </row>
    <row r="548" spans="1:8" s="291" customFormat="1" ht="12.75" customHeight="1" x14ac:dyDescent="0.25">
      <c r="A548" s="377"/>
      <c r="B548" s="355"/>
      <c r="C548" s="361">
        <v>4440</v>
      </c>
      <c r="D548" s="362" t="s">
        <v>410</v>
      </c>
      <c r="E548" s="427"/>
      <c r="F548" s="358">
        <v>8421</v>
      </c>
      <c r="G548" s="377" t="s">
        <v>7</v>
      </c>
      <c r="H548" s="358">
        <v>67179</v>
      </c>
    </row>
    <row r="549" spans="1:8" s="291" customFormat="1" ht="12.75" customHeight="1" thickBot="1" x14ac:dyDescent="0.3">
      <c r="A549" s="343">
        <v>855</v>
      </c>
      <c r="B549" s="343"/>
      <c r="C549" s="344"/>
      <c r="D549" s="345" t="s">
        <v>321</v>
      </c>
      <c r="E549" s="346"/>
      <c r="F549" s="347">
        <f>SUM(F550)</f>
        <v>90860</v>
      </c>
      <c r="G549" s="347">
        <f>SUM(G550)</f>
        <v>90860</v>
      </c>
      <c r="H549" s="342">
        <v>19798761</v>
      </c>
    </row>
    <row r="550" spans="1:8" s="291" customFormat="1" ht="12.75" customHeight="1" thickTop="1" x14ac:dyDescent="0.25">
      <c r="A550" s="343"/>
      <c r="B550" s="355">
        <v>85510</v>
      </c>
      <c r="C550" s="361"/>
      <c r="D550" s="375" t="s">
        <v>488</v>
      </c>
      <c r="E550" s="6"/>
      <c r="F550" s="364">
        <f>SUM(F551,F556,F570)</f>
        <v>90860</v>
      </c>
      <c r="G550" s="364">
        <f>SUM(G551,G556,G570)</f>
        <v>90860</v>
      </c>
      <c r="H550" s="353">
        <v>8566193</v>
      </c>
    </row>
    <row r="551" spans="1:8" s="291" customFormat="1" ht="12.75" customHeight="1" x14ac:dyDescent="0.25">
      <c r="A551" s="343"/>
      <c r="B551" s="355"/>
      <c r="C551" s="336"/>
      <c r="D551" s="100" t="s">
        <v>489</v>
      </c>
      <c r="E551" s="413"/>
      <c r="F551" s="458">
        <f>SUM(F552:F555)</f>
        <v>30000</v>
      </c>
      <c r="G551" s="458">
        <f>SUM(G552:G555)</f>
        <v>30000</v>
      </c>
      <c r="H551" s="452">
        <v>3148179</v>
      </c>
    </row>
    <row r="552" spans="1:8" s="291" customFormat="1" ht="12.75" customHeight="1" x14ac:dyDescent="0.25">
      <c r="A552" s="343"/>
      <c r="B552" s="355"/>
      <c r="C552" s="349" t="s">
        <v>376</v>
      </c>
      <c r="D552" s="407" t="s">
        <v>377</v>
      </c>
      <c r="E552" s="7"/>
      <c r="F552" s="358">
        <v>15000</v>
      </c>
      <c r="G552" s="377" t="s">
        <v>7</v>
      </c>
      <c r="H552" s="358">
        <v>145862</v>
      </c>
    </row>
    <row r="553" spans="1:8" s="291" customFormat="1" ht="12.75" customHeight="1" x14ac:dyDescent="0.25">
      <c r="A553" s="384"/>
      <c r="B553" s="390"/>
      <c r="C553" s="385">
        <v>4220</v>
      </c>
      <c r="D553" s="350" t="s">
        <v>463</v>
      </c>
      <c r="E553" s="6"/>
      <c r="F553" s="364">
        <v>15000</v>
      </c>
      <c r="G553" s="365" t="s">
        <v>7</v>
      </c>
      <c r="H553" s="364">
        <v>120000</v>
      </c>
    </row>
    <row r="554" spans="1:8" s="291" customFormat="1" ht="12.75" customHeight="1" x14ac:dyDescent="0.25">
      <c r="A554" s="343"/>
      <c r="B554" s="355"/>
      <c r="C554" s="361">
        <v>4300</v>
      </c>
      <c r="D554" s="362" t="s">
        <v>379</v>
      </c>
      <c r="E554" s="7"/>
      <c r="F554" s="377" t="s">
        <v>7</v>
      </c>
      <c r="G554" s="358">
        <v>29308</v>
      </c>
      <c r="H554" s="358">
        <v>298292</v>
      </c>
    </row>
    <row r="555" spans="1:8" s="291" customFormat="1" ht="12.75" customHeight="1" x14ac:dyDescent="0.25">
      <c r="A555" s="343"/>
      <c r="B555" s="355"/>
      <c r="C555" s="361">
        <v>4440</v>
      </c>
      <c r="D555" s="362" t="s">
        <v>410</v>
      </c>
      <c r="E555" s="7"/>
      <c r="F555" s="377" t="s">
        <v>7</v>
      </c>
      <c r="G555" s="358">
        <v>692</v>
      </c>
      <c r="H555" s="358">
        <v>58347</v>
      </c>
    </row>
    <row r="556" spans="1:8" s="291" customFormat="1" ht="12.75" customHeight="1" x14ac:dyDescent="0.25">
      <c r="A556" s="366"/>
      <c r="B556" s="348"/>
      <c r="C556" s="336"/>
      <c r="D556" s="100" t="s">
        <v>490</v>
      </c>
      <c r="E556" s="413"/>
      <c r="F556" s="458">
        <f>SUM(F557:F569)</f>
        <v>40799</v>
      </c>
      <c r="G556" s="458">
        <f>SUM(G557:G569)</f>
        <v>40799</v>
      </c>
      <c r="H556" s="452">
        <v>1855521</v>
      </c>
    </row>
    <row r="557" spans="1:8" s="291" customFormat="1" ht="12.75" customHeight="1" x14ac:dyDescent="0.25">
      <c r="A557" s="366"/>
      <c r="B557" s="348"/>
      <c r="C557" s="361">
        <v>3110</v>
      </c>
      <c r="D557" s="362" t="s">
        <v>491</v>
      </c>
      <c r="E557" s="434"/>
      <c r="F557" s="377" t="s">
        <v>7</v>
      </c>
      <c r="G557" s="358">
        <v>370</v>
      </c>
      <c r="H557" s="358">
        <v>1230</v>
      </c>
    </row>
    <row r="558" spans="1:8" s="291" customFormat="1" ht="12.75" customHeight="1" x14ac:dyDescent="0.25">
      <c r="A558" s="366"/>
      <c r="B558" s="348"/>
      <c r="C558" s="361">
        <v>4010</v>
      </c>
      <c r="D558" s="362" t="s">
        <v>425</v>
      </c>
      <c r="E558" s="7"/>
      <c r="F558" s="358">
        <v>13070</v>
      </c>
      <c r="G558" s="377" t="s">
        <v>7</v>
      </c>
      <c r="H558" s="358">
        <v>1102768</v>
      </c>
    </row>
    <row r="559" spans="1:8" s="291" customFormat="1" ht="12.75" customHeight="1" x14ac:dyDescent="0.25">
      <c r="A559" s="366"/>
      <c r="B559" s="348"/>
      <c r="C559" s="361">
        <v>4040</v>
      </c>
      <c r="D559" s="362" t="s">
        <v>453</v>
      </c>
      <c r="E559" s="7"/>
      <c r="F559" s="377" t="s">
        <v>7</v>
      </c>
      <c r="G559" s="358">
        <v>13070</v>
      </c>
      <c r="H559" s="358">
        <v>69070</v>
      </c>
    </row>
    <row r="560" spans="1:8" s="291" customFormat="1" ht="12.75" customHeight="1" x14ac:dyDescent="0.25">
      <c r="A560" s="366"/>
      <c r="B560" s="348"/>
      <c r="C560" s="361">
        <v>4110</v>
      </c>
      <c r="D560" s="362" t="s">
        <v>398</v>
      </c>
      <c r="E560" s="7"/>
      <c r="F560" s="358">
        <v>1776</v>
      </c>
      <c r="G560" s="377" t="s">
        <v>7</v>
      </c>
      <c r="H560" s="358">
        <v>201277</v>
      </c>
    </row>
    <row r="561" spans="1:8" s="291" customFormat="1" ht="12.75" customHeight="1" x14ac:dyDescent="0.25">
      <c r="A561" s="366"/>
      <c r="B561" s="348"/>
      <c r="C561" s="361">
        <v>4120</v>
      </c>
      <c r="D561" s="362" t="s">
        <v>399</v>
      </c>
      <c r="E561" s="7"/>
      <c r="F561" s="358">
        <v>329</v>
      </c>
      <c r="G561" s="377" t="s">
        <v>7</v>
      </c>
      <c r="H561" s="358">
        <v>23264</v>
      </c>
    </row>
    <row r="562" spans="1:8" s="291" customFormat="1" ht="12.75" customHeight="1" x14ac:dyDescent="0.25">
      <c r="A562" s="366"/>
      <c r="B562" s="348"/>
      <c r="C562" s="374">
        <v>4140</v>
      </c>
      <c r="D562" s="407" t="s">
        <v>423</v>
      </c>
      <c r="E562" s="7"/>
      <c r="F562" s="377"/>
      <c r="G562" s="358"/>
      <c r="H562" s="358"/>
    </row>
    <row r="563" spans="1:8" s="291" customFormat="1" ht="12.75" customHeight="1" x14ac:dyDescent="0.25">
      <c r="A563" s="366"/>
      <c r="B563" s="348"/>
      <c r="C563" s="361"/>
      <c r="D563" s="362" t="s">
        <v>424</v>
      </c>
      <c r="E563" s="7"/>
      <c r="F563" s="377" t="s">
        <v>7</v>
      </c>
      <c r="G563" s="358">
        <v>17650</v>
      </c>
      <c r="H563" s="377" t="s">
        <v>7</v>
      </c>
    </row>
    <row r="564" spans="1:8" s="291" customFormat="1" ht="12.75" customHeight="1" x14ac:dyDescent="0.25">
      <c r="A564" s="366"/>
      <c r="B564" s="348"/>
      <c r="C564" s="361">
        <v>4170</v>
      </c>
      <c r="D564" s="362" t="s">
        <v>372</v>
      </c>
      <c r="E564" s="7"/>
      <c r="F564" s="358">
        <v>14000</v>
      </c>
      <c r="G564" s="377" t="s">
        <v>7</v>
      </c>
      <c r="H564" s="358">
        <v>51890</v>
      </c>
    </row>
    <row r="565" spans="1:8" s="291" customFormat="1" ht="12.75" customHeight="1" x14ac:dyDescent="0.25">
      <c r="A565" s="366"/>
      <c r="B565" s="348"/>
      <c r="C565" s="361">
        <v>4220</v>
      </c>
      <c r="D565" s="362" t="s">
        <v>463</v>
      </c>
      <c r="E565" s="7"/>
      <c r="F565" s="358">
        <v>5000</v>
      </c>
      <c r="G565" s="377" t="s">
        <v>7</v>
      </c>
      <c r="H565" s="358">
        <v>76315</v>
      </c>
    </row>
    <row r="566" spans="1:8" s="291" customFormat="1" ht="12.75" customHeight="1" x14ac:dyDescent="0.25">
      <c r="A566" s="366"/>
      <c r="B566" s="348"/>
      <c r="C566" s="361">
        <v>4260</v>
      </c>
      <c r="D566" s="362" t="s">
        <v>378</v>
      </c>
      <c r="E566" s="7"/>
      <c r="F566" s="377" t="s">
        <v>7</v>
      </c>
      <c r="G566" s="358">
        <v>8000</v>
      </c>
      <c r="H566" s="358">
        <v>67300</v>
      </c>
    </row>
    <row r="567" spans="1:8" s="291" customFormat="1" ht="12.75" customHeight="1" x14ac:dyDescent="0.25">
      <c r="A567" s="366"/>
      <c r="B567" s="348"/>
      <c r="C567" s="361">
        <v>4280</v>
      </c>
      <c r="D567" s="362" t="s">
        <v>407</v>
      </c>
      <c r="E567" s="7"/>
      <c r="F567" s="358">
        <v>200</v>
      </c>
      <c r="G567" s="377" t="s">
        <v>7</v>
      </c>
      <c r="H567" s="358">
        <v>2980</v>
      </c>
    </row>
    <row r="568" spans="1:8" s="291" customFormat="1" ht="12.75" customHeight="1" x14ac:dyDescent="0.25">
      <c r="A568" s="366"/>
      <c r="B568" s="348"/>
      <c r="C568" s="361">
        <v>4430</v>
      </c>
      <c r="D568" s="362" t="s">
        <v>417</v>
      </c>
      <c r="E568" s="7"/>
      <c r="F568" s="377" t="s">
        <v>7</v>
      </c>
      <c r="G568" s="358">
        <v>1709</v>
      </c>
      <c r="H568" s="358">
        <v>4761</v>
      </c>
    </row>
    <row r="569" spans="1:8" s="291" customFormat="1" ht="12.75" customHeight="1" x14ac:dyDescent="0.25">
      <c r="A569" s="366"/>
      <c r="B569" s="348"/>
      <c r="C569" s="361">
        <v>4440</v>
      </c>
      <c r="D569" s="362" t="s">
        <v>410</v>
      </c>
      <c r="E569" s="7"/>
      <c r="F569" s="358">
        <v>6424</v>
      </c>
      <c r="G569" s="377" t="s">
        <v>7</v>
      </c>
      <c r="H569" s="358">
        <v>61200</v>
      </c>
    </row>
    <row r="570" spans="1:8" s="291" customFormat="1" ht="12.75" customHeight="1" x14ac:dyDescent="0.25">
      <c r="A570" s="366"/>
      <c r="B570" s="348"/>
      <c r="C570" s="361"/>
      <c r="D570" s="100" t="s">
        <v>492</v>
      </c>
      <c r="E570" s="413"/>
      <c r="F570" s="421">
        <f>SUM(F571:F580)</f>
        <v>20061</v>
      </c>
      <c r="G570" s="421">
        <f>SUM(G571:G580)</f>
        <v>20061</v>
      </c>
      <c r="H570" s="421">
        <v>1264066</v>
      </c>
    </row>
    <row r="571" spans="1:8" s="291" customFormat="1" ht="12.75" customHeight="1" x14ac:dyDescent="0.25">
      <c r="A571" s="366"/>
      <c r="B571" s="348"/>
      <c r="C571" s="361">
        <v>4010</v>
      </c>
      <c r="D571" s="362" t="s">
        <v>425</v>
      </c>
      <c r="E571" s="7"/>
      <c r="F571" s="358">
        <v>8843</v>
      </c>
      <c r="G571" s="377" t="s">
        <v>7</v>
      </c>
      <c r="H571" s="358">
        <v>796966</v>
      </c>
    </row>
    <row r="572" spans="1:8" s="291" customFormat="1" ht="12.75" customHeight="1" x14ac:dyDescent="0.25">
      <c r="A572" s="366"/>
      <c r="B572" s="348"/>
      <c r="C572" s="361">
        <v>4040</v>
      </c>
      <c r="D572" s="362" t="s">
        <v>453</v>
      </c>
      <c r="E572" s="7"/>
      <c r="F572" s="377" t="s">
        <v>7</v>
      </c>
      <c r="G572" s="358">
        <v>8843</v>
      </c>
      <c r="H572" s="358">
        <v>54389</v>
      </c>
    </row>
    <row r="573" spans="1:8" s="291" customFormat="1" ht="12.75" customHeight="1" x14ac:dyDescent="0.25">
      <c r="A573" s="366"/>
      <c r="B573" s="348"/>
      <c r="C573" s="361">
        <v>4110</v>
      </c>
      <c r="D573" s="362" t="s">
        <v>398</v>
      </c>
      <c r="E573" s="7"/>
      <c r="F573" s="358">
        <v>3508</v>
      </c>
      <c r="G573" s="377" t="s">
        <v>7</v>
      </c>
      <c r="H573" s="358">
        <v>154278</v>
      </c>
    </row>
    <row r="574" spans="1:8" s="291" customFormat="1" ht="12.75" customHeight="1" x14ac:dyDescent="0.25">
      <c r="A574" s="366"/>
      <c r="B574" s="348"/>
      <c r="C574" s="361">
        <v>4120</v>
      </c>
      <c r="D574" s="362" t="s">
        <v>399</v>
      </c>
      <c r="E574" s="7"/>
      <c r="F574" s="358">
        <v>360</v>
      </c>
      <c r="G574" s="377" t="s">
        <v>7</v>
      </c>
      <c r="H574" s="358">
        <v>18864</v>
      </c>
    </row>
    <row r="575" spans="1:8" s="291" customFormat="1" ht="12.75" customHeight="1" x14ac:dyDescent="0.25">
      <c r="A575" s="366"/>
      <c r="B575" s="348"/>
      <c r="C575" s="361">
        <v>4170</v>
      </c>
      <c r="D575" s="362" t="s">
        <v>372</v>
      </c>
      <c r="E575" s="7"/>
      <c r="F575" s="358">
        <v>7350</v>
      </c>
      <c r="G575" s="377" t="s">
        <v>7</v>
      </c>
      <c r="H575" s="358">
        <v>33250</v>
      </c>
    </row>
    <row r="576" spans="1:8" s="291" customFormat="1" ht="12.75" customHeight="1" x14ac:dyDescent="0.25">
      <c r="A576" s="366"/>
      <c r="B576" s="348"/>
      <c r="C576" s="361">
        <v>4360</v>
      </c>
      <c r="D576" s="362" t="s">
        <v>408</v>
      </c>
      <c r="E576" s="7"/>
      <c r="F576" s="377" t="s">
        <v>7</v>
      </c>
      <c r="G576" s="358">
        <v>1250</v>
      </c>
      <c r="H576" s="358">
        <v>1650</v>
      </c>
    </row>
    <row r="577" spans="1:8" s="291" customFormat="1" ht="12.75" customHeight="1" x14ac:dyDescent="0.25">
      <c r="A577" s="343"/>
      <c r="B577" s="355"/>
      <c r="C577" s="361">
        <v>4430</v>
      </c>
      <c r="D577" s="362" t="s">
        <v>417</v>
      </c>
      <c r="E577" s="7"/>
      <c r="F577" s="377" t="s">
        <v>7</v>
      </c>
      <c r="G577" s="358">
        <v>294</v>
      </c>
      <c r="H577" s="358">
        <v>614</v>
      </c>
    </row>
    <row r="578" spans="1:8" s="291" customFormat="1" ht="12.75" customHeight="1" x14ac:dyDescent="0.25">
      <c r="A578" s="343"/>
      <c r="B578" s="355"/>
      <c r="C578" s="361">
        <v>4440</v>
      </c>
      <c r="D578" s="362" t="s">
        <v>410</v>
      </c>
      <c r="E578" s="7"/>
      <c r="F578" s="377" t="s">
        <v>7</v>
      </c>
      <c r="G578" s="358">
        <v>1674</v>
      </c>
      <c r="H578" s="358">
        <v>16154</v>
      </c>
    </row>
    <row r="579" spans="1:8" s="291" customFormat="1" ht="12.75" customHeight="1" x14ac:dyDescent="0.25">
      <c r="A579" s="343"/>
      <c r="B579" s="355"/>
      <c r="C579" s="361">
        <v>4520</v>
      </c>
      <c r="D579" s="355" t="s">
        <v>493</v>
      </c>
      <c r="E579" s="7"/>
      <c r="F579" s="377"/>
      <c r="G579" s="358"/>
      <c r="H579" s="358"/>
    </row>
    <row r="580" spans="1:8" s="291" customFormat="1" ht="12.75" customHeight="1" x14ac:dyDescent="0.25">
      <c r="A580" s="343"/>
      <c r="B580" s="355"/>
      <c r="C580" s="361"/>
      <c r="D580" s="362" t="s">
        <v>293</v>
      </c>
      <c r="E580" s="7"/>
      <c r="F580" s="377" t="s">
        <v>7</v>
      </c>
      <c r="G580" s="358">
        <v>8000</v>
      </c>
      <c r="H580" s="377" t="s">
        <v>7</v>
      </c>
    </row>
    <row r="581" spans="1:8" s="291" customFormat="1" ht="12.75" customHeight="1" thickBot="1" x14ac:dyDescent="0.3">
      <c r="A581" s="343">
        <v>900</v>
      </c>
      <c r="B581" s="343"/>
      <c r="C581" s="344"/>
      <c r="D581" s="345" t="s">
        <v>494</v>
      </c>
      <c r="E581" s="346"/>
      <c r="F581" s="347">
        <f>SUM(F582,F589)</f>
        <v>10500</v>
      </c>
      <c r="G581" s="347">
        <f>SUM(G582,G589)</f>
        <v>10500</v>
      </c>
      <c r="H581" s="342">
        <v>48650113</v>
      </c>
    </row>
    <row r="582" spans="1:8" s="291" customFormat="1" ht="12.75" customHeight="1" thickTop="1" x14ac:dyDescent="0.25">
      <c r="A582" s="343"/>
      <c r="B582" s="355">
        <v>90013</v>
      </c>
      <c r="C582" s="344"/>
      <c r="D582" s="350" t="s">
        <v>495</v>
      </c>
      <c r="E582" s="469"/>
      <c r="F582" s="352">
        <f>SUM(F583)</f>
        <v>5500</v>
      </c>
      <c r="G582" s="352">
        <f>SUM(G583)</f>
        <v>5500</v>
      </c>
      <c r="H582" s="353">
        <v>1106118</v>
      </c>
    </row>
    <row r="583" spans="1:8" s="291" customFormat="1" ht="12.75" customHeight="1" x14ac:dyDescent="0.25">
      <c r="A583" s="343"/>
      <c r="B583" s="355"/>
      <c r="C583" s="361"/>
      <c r="D583" s="98" t="s">
        <v>496</v>
      </c>
      <c r="E583" s="435"/>
      <c r="F583" s="430">
        <f>SUM(F584:F588)</f>
        <v>5500</v>
      </c>
      <c r="G583" s="430">
        <f>SUM(G584:G588)</f>
        <v>5500</v>
      </c>
      <c r="H583" s="428">
        <v>1106118</v>
      </c>
    </row>
    <row r="584" spans="1:8" s="291" customFormat="1" ht="12.75" customHeight="1" x14ac:dyDescent="0.25">
      <c r="A584" s="343"/>
      <c r="B584" s="355"/>
      <c r="C584" s="361">
        <v>3020</v>
      </c>
      <c r="D584" s="362" t="s">
        <v>394</v>
      </c>
      <c r="E584" s="7"/>
      <c r="F584" s="377" t="s">
        <v>7</v>
      </c>
      <c r="G584" s="358">
        <v>2500</v>
      </c>
      <c r="H584" s="358">
        <v>6100</v>
      </c>
    </row>
    <row r="585" spans="1:8" s="291" customFormat="1" ht="12.75" customHeight="1" x14ac:dyDescent="0.25">
      <c r="A585" s="343"/>
      <c r="B585" s="343"/>
      <c r="C585" s="361">
        <v>4220</v>
      </c>
      <c r="D585" s="362" t="s">
        <v>463</v>
      </c>
      <c r="E585" s="346"/>
      <c r="F585" s="358">
        <v>5298</v>
      </c>
      <c r="G585" s="377" t="s">
        <v>7</v>
      </c>
      <c r="H585" s="366">
        <v>26816</v>
      </c>
    </row>
    <row r="586" spans="1:8" s="291" customFormat="1" ht="12.75" customHeight="1" x14ac:dyDescent="0.25">
      <c r="A586" s="343"/>
      <c r="B586" s="343"/>
      <c r="C586" s="361">
        <v>4280</v>
      </c>
      <c r="D586" s="362" t="s">
        <v>407</v>
      </c>
      <c r="E586" s="346"/>
      <c r="F586" s="377" t="s">
        <v>7</v>
      </c>
      <c r="G586" s="358">
        <v>1000</v>
      </c>
      <c r="H586" s="366">
        <v>1500</v>
      </c>
    </row>
    <row r="587" spans="1:8" s="291" customFormat="1" ht="12.75" customHeight="1" x14ac:dyDescent="0.25">
      <c r="A587" s="343"/>
      <c r="B587" s="343"/>
      <c r="C587" s="361">
        <v>4430</v>
      </c>
      <c r="D587" s="362" t="s">
        <v>417</v>
      </c>
      <c r="E587" s="346"/>
      <c r="F587" s="377" t="s">
        <v>7</v>
      </c>
      <c r="G587" s="358">
        <v>2000</v>
      </c>
      <c r="H587" s="366">
        <v>7300</v>
      </c>
    </row>
    <row r="588" spans="1:8" s="291" customFormat="1" ht="12.75" customHeight="1" x14ac:dyDescent="0.25">
      <c r="A588" s="343"/>
      <c r="B588" s="343"/>
      <c r="C588" s="361">
        <v>4440</v>
      </c>
      <c r="D588" s="362" t="s">
        <v>410</v>
      </c>
      <c r="E588" s="346"/>
      <c r="F588" s="358">
        <v>202</v>
      </c>
      <c r="G588" s="377" t="s">
        <v>7</v>
      </c>
      <c r="H588" s="366">
        <v>22645</v>
      </c>
    </row>
    <row r="589" spans="1:8" s="291" customFormat="1" ht="12.75" customHeight="1" x14ac:dyDescent="0.25">
      <c r="A589" s="343"/>
      <c r="B589" s="355">
        <v>90095</v>
      </c>
      <c r="C589" s="344"/>
      <c r="D589" s="375" t="s">
        <v>285</v>
      </c>
      <c r="E589" s="469"/>
      <c r="F589" s="352">
        <f>SUM(F592)</f>
        <v>5000</v>
      </c>
      <c r="G589" s="352">
        <f>SUM(G592)</f>
        <v>5000</v>
      </c>
      <c r="H589" s="353">
        <v>9933837</v>
      </c>
    </row>
    <row r="590" spans="1:8" s="422" customFormat="1" ht="12.75" customHeight="1" x14ac:dyDescent="0.2">
      <c r="A590" s="343"/>
      <c r="B590" s="355"/>
      <c r="C590" s="344"/>
      <c r="D590" s="407" t="s">
        <v>497</v>
      </c>
      <c r="E590" s="470"/>
      <c r="F590" s="359"/>
      <c r="G590" s="359"/>
      <c r="H590" s="335"/>
    </row>
    <row r="591" spans="1:8" s="422" customFormat="1" ht="12.75" customHeight="1" x14ac:dyDescent="0.2">
      <c r="A591" s="343"/>
      <c r="B591" s="355"/>
      <c r="C591" s="344"/>
      <c r="D591" s="407" t="s">
        <v>498</v>
      </c>
      <c r="E591" s="470"/>
      <c r="F591" s="359"/>
      <c r="G591" s="359"/>
      <c r="H591" s="335"/>
    </row>
    <row r="592" spans="1:8" s="422" customFormat="1" ht="12.75" customHeight="1" x14ac:dyDescent="0.2">
      <c r="A592" s="343"/>
      <c r="B592" s="355"/>
      <c r="C592" s="361"/>
      <c r="D592" s="456" t="s">
        <v>499</v>
      </c>
      <c r="E592" s="413"/>
      <c r="F592" s="458">
        <f>SUM(F593:F594)</f>
        <v>5000</v>
      </c>
      <c r="G592" s="458">
        <f>SUM(G593:G594)</f>
        <v>5000</v>
      </c>
      <c r="H592" s="458">
        <v>285400</v>
      </c>
    </row>
    <row r="593" spans="1:8" s="291" customFormat="1" ht="12.75" customHeight="1" x14ac:dyDescent="0.25">
      <c r="A593" s="343"/>
      <c r="B593" s="355"/>
      <c r="C593" s="361">
        <v>4260</v>
      </c>
      <c r="D593" s="362" t="s">
        <v>378</v>
      </c>
      <c r="E593" s="7"/>
      <c r="F593" s="377" t="s">
        <v>7</v>
      </c>
      <c r="G593" s="359">
        <v>5000</v>
      </c>
      <c r="H593" s="366">
        <v>145000</v>
      </c>
    </row>
    <row r="594" spans="1:8" s="291" customFormat="1" ht="12.75" customHeight="1" x14ac:dyDescent="0.25">
      <c r="A594" s="343"/>
      <c r="B594" s="355"/>
      <c r="C594" s="361">
        <v>4300</v>
      </c>
      <c r="D594" s="362" t="s">
        <v>379</v>
      </c>
      <c r="E594" s="7"/>
      <c r="F594" s="358">
        <v>5000</v>
      </c>
      <c r="G594" s="357" t="s">
        <v>7</v>
      </c>
      <c r="H594" s="366">
        <v>27000</v>
      </c>
    </row>
    <row r="595" spans="1:8" s="291" customFormat="1" ht="12.75" customHeight="1" thickBot="1" x14ac:dyDescent="0.3">
      <c r="A595" s="381">
        <v>926</v>
      </c>
      <c r="B595" s="343"/>
      <c r="C595" s="344"/>
      <c r="D595" s="345" t="s">
        <v>500</v>
      </c>
      <c r="F595" s="342">
        <f>SUM(F596)</f>
        <v>45000</v>
      </c>
      <c r="G595" s="342">
        <f>SUM(G596)</f>
        <v>45000</v>
      </c>
      <c r="H595" s="342">
        <v>26641610</v>
      </c>
    </row>
    <row r="596" spans="1:8" s="291" customFormat="1" ht="12.75" customHeight="1" thickTop="1" x14ac:dyDescent="0.25">
      <c r="A596" s="344"/>
      <c r="B596" s="355">
        <v>92604</v>
      </c>
      <c r="C596" s="336"/>
      <c r="D596" s="350" t="s">
        <v>501</v>
      </c>
      <c r="E596" s="363"/>
      <c r="F596" s="352">
        <f>SUM(F597)</f>
        <v>45000</v>
      </c>
      <c r="G596" s="352">
        <f>SUM(G597)</f>
        <v>45000</v>
      </c>
      <c r="H596" s="353">
        <v>14043436</v>
      </c>
    </row>
    <row r="597" spans="1:8" s="291" customFormat="1" ht="12.75" customHeight="1" x14ac:dyDescent="0.25">
      <c r="A597" s="344"/>
      <c r="B597" s="355"/>
      <c r="C597" s="336"/>
      <c r="D597" s="100" t="s">
        <v>400</v>
      </c>
      <c r="E597" s="413"/>
      <c r="F597" s="458">
        <f>SUM(F598:F599)</f>
        <v>45000</v>
      </c>
      <c r="G597" s="458">
        <f>SUM(G598:G599)</f>
        <v>45000</v>
      </c>
      <c r="H597" s="452">
        <v>12743436</v>
      </c>
    </row>
    <row r="598" spans="1:8" s="291" customFormat="1" ht="12.75" customHeight="1" x14ac:dyDescent="0.25">
      <c r="A598" s="344"/>
      <c r="B598" s="355"/>
      <c r="C598" s="361">
        <v>4010</v>
      </c>
      <c r="D598" s="362" t="s">
        <v>425</v>
      </c>
      <c r="E598" s="7"/>
      <c r="F598" s="359">
        <v>45000</v>
      </c>
      <c r="G598" s="377" t="s">
        <v>7</v>
      </c>
      <c r="H598" s="359">
        <v>3696945</v>
      </c>
    </row>
    <row r="599" spans="1:8" s="291" customFormat="1" ht="12.75" customHeight="1" x14ac:dyDescent="0.25">
      <c r="A599" s="377"/>
      <c r="B599" s="355"/>
      <c r="C599" s="361">
        <v>4170</v>
      </c>
      <c r="D599" s="362" t="s">
        <v>372</v>
      </c>
      <c r="E599" s="7"/>
      <c r="F599" s="357" t="s">
        <v>7</v>
      </c>
      <c r="G599" s="358">
        <v>45000</v>
      </c>
      <c r="H599" s="359">
        <v>28704</v>
      </c>
    </row>
    <row r="600" spans="1:8" s="291" customFormat="1" ht="23.25" customHeight="1" thickBot="1" x14ac:dyDescent="0.3">
      <c r="A600" s="335"/>
      <c r="B600" s="335"/>
      <c r="C600" s="336"/>
      <c r="D600" s="340" t="s">
        <v>502</v>
      </c>
      <c r="E600" s="341"/>
      <c r="F600" s="342">
        <f>SUM(F601,F607,F621,F638)</f>
        <v>10243863</v>
      </c>
      <c r="G600" s="342">
        <f>SUM(G601,G607,G621,G638)</f>
        <v>66960</v>
      </c>
      <c r="H600" s="342">
        <v>142326601</v>
      </c>
    </row>
    <row r="601" spans="1:8" s="291" customFormat="1" ht="20.25" customHeight="1" thickTop="1" thickBot="1" x14ac:dyDescent="0.3">
      <c r="A601" s="381">
        <v>750</v>
      </c>
      <c r="B601" s="343"/>
      <c r="C601" s="344"/>
      <c r="D601" s="345" t="s">
        <v>306</v>
      </c>
      <c r="E601" s="346"/>
      <c r="F601" s="347">
        <f>SUM(F602)</f>
        <v>270</v>
      </c>
      <c r="G601" s="378" t="s">
        <v>7</v>
      </c>
      <c r="H601" s="342">
        <v>1619150</v>
      </c>
    </row>
    <row r="602" spans="1:8" s="291" customFormat="1" ht="12.75" customHeight="1" thickTop="1" x14ac:dyDescent="0.25">
      <c r="A602" s="329"/>
      <c r="B602" s="355">
        <v>75056</v>
      </c>
      <c r="C602" s="336"/>
      <c r="D602" s="350" t="s">
        <v>307</v>
      </c>
      <c r="E602" s="363"/>
      <c r="F602" s="364">
        <f>SUM(F603)</f>
        <v>270</v>
      </c>
      <c r="G602" s="380" t="s">
        <v>7</v>
      </c>
      <c r="H602" s="353">
        <v>27326</v>
      </c>
    </row>
    <row r="603" spans="1:8" s="291" customFormat="1" ht="12.75" customHeight="1" x14ac:dyDescent="0.25">
      <c r="A603" s="335"/>
      <c r="B603" s="335"/>
      <c r="C603" s="336"/>
      <c r="D603" s="100" t="s">
        <v>503</v>
      </c>
      <c r="E603" s="413"/>
      <c r="F603" s="458">
        <f>SUM(F604:F605)</f>
        <v>270</v>
      </c>
      <c r="G603" s="447" t="s">
        <v>7</v>
      </c>
      <c r="H603" s="460">
        <v>27326</v>
      </c>
    </row>
    <row r="604" spans="1:8" s="291" customFormat="1" ht="12.75" customHeight="1" x14ac:dyDescent="0.25">
      <c r="A604" s="335"/>
      <c r="B604" s="335"/>
      <c r="C604" s="349" t="s">
        <v>376</v>
      </c>
      <c r="D604" s="407" t="s">
        <v>377</v>
      </c>
      <c r="E604" s="402"/>
      <c r="F604" s="358">
        <v>130</v>
      </c>
      <c r="G604" s="377" t="s">
        <v>7</v>
      </c>
      <c r="H604" s="358">
        <v>130</v>
      </c>
    </row>
    <row r="605" spans="1:8" s="291" customFormat="1" ht="12.75" customHeight="1" x14ac:dyDescent="0.25">
      <c r="A605" s="353"/>
      <c r="B605" s="353"/>
      <c r="C605" s="385">
        <v>4260</v>
      </c>
      <c r="D605" s="350" t="s">
        <v>378</v>
      </c>
      <c r="E605" s="386"/>
      <c r="F605" s="364">
        <v>140</v>
      </c>
      <c r="G605" s="365" t="s">
        <v>7</v>
      </c>
      <c r="H605" s="364">
        <v>140</v>
      </c>
    </row>
    <row r="606" spans="1:8" s="291" customFormat="1" ht="12.75" customHeight="1" x14ac:dyDescent="0.25">
      <c r="A606" s="343">
        <v>754</v>
      </c>
      <c r="B606" s="343"/>
      <c r="C606" s="344"/>
      <c r="D606" s="345" t="s">
        <v>312</v>
      </c>
      <c r="E606" s="346"/>
      <c r="F606" s="377"/>
      <c r="G606" s="358"/>
      <c r="H606" s="366"/>
    </row>
    <row r="607" spans="1:8" s="291" customFormat="1" ht="12.75" customHeight="1" thickBot="1" x14ac:dyDescent="0.3">
      <c r="A607" s="343"/>
      <c r="B607" s="343"/>
      <c r="C607" s="344"/>
      <c r="D607" s="345" t="s">
        <v>313</v>
      </c>
      <c r="E607" s="346"/>
      <c r="F607" s="342">
        <f>SUM(F608)</f>
        <v>42995</v>
      </c>
      <c r="G607" s="378" t="s">
        <v>7</v>
      </c>
      <c r="H607" s="342">
        <v>178044</v>
      </c>
    </row>
    <row r="608" spans="1:8" s="291" customFormat="1" ht="12.75" customHeight="1" thickTop="1" x14ac:dyDescent="0.25">
      <c r="A608" s="381"/>
      <c r="B608" s="336" t="s">
        <v>314</v>
      </c>
      <c r="C608" s="361"/>
      <c r="D608" s="350" t="s">
        <v>315</v>
      </c>
      <c r="E608" s="383"/>
      <c r="F608" s="352">
        <f>SUM(F609,F611,F615,F617,F619)</f>
        <v>42995</v>
      </c>
      <c r="G608" s="380" t="s">
        <v>7</v>
      </c>
      <c r="H608" s="353">
        <v>178044</v>
      </c>
    </row>
    <row r="609" spans="1:8" s="291" customFormat="1" ht="12.75" customHeight="1" x14ac:dyDescent="0.25">
      <c r="A609" s="343"/>
      <c r="B609" s="355"/>
      <c r="C609" s="361"/>
      <c r="D609" s="100" t="s">
        <v>504</v>
      </c>
      <c r="E609" s="413"/>
      <c r="F609" s="458">
        <f>SUM(F610:F610)</f>
        <v>19219</v>
      </c>
      <c r="G609" s="447" t="s">
        <v>7</v>
      </c>
      <c r="H609" s="460">
        <v>72111</v>
      </c>
    </row>
    <row r="610" spans="1:8" s="291" customFormat="1" ht="12.75" customHeight="1" x14ac:dyDescent="0.25">
      <c r="A610" s="343"/>
      <c r="B610" s="355"/>
      <c r="C610" s="361">
        <v>4300</v>
      </c>
      <c r="D610" s="362" t="s">
        <v>379</v>
      </c>
      <c r="E610" s="360"/>
      <c r="F610" s="359">
        <v>19219</v>
      </c>
      <c r="G610" s="357" t="s">
        <v>7</v>
      </c>
      <c r="H610" s="359">
        <v>72111</v>
      </c>
    </row>
    <row r="611" spans="1:8" s="291" customFormat="1" ht="12.75" customHeight="1" x14ac:dyDescent="0.25">
      <c r="A611" s="343"/>
      <c r="B611" s="355"/>
      <c r="C611" s="336"/>
      <c r="D611" s="456" t="s">
        <v>505</v>
      </c>
      <c r="E611" s="413"/>
      <c r="F611" s="458">
        <f>SUM(F612:F614)</f>
        <v>18089</v>
      </c>
      <c r="G611" s="447" t="s">
        <v>7</v>
      </c>
      <c r="H611" s="460">
        <v>64868</v>
      </c>
    </row>
    <row r="612" spans="1:8" s="291" customFormat="1" ht="12.75" customHeight="1" x14ac:dyDescent="0.25">
      <c r="A612" s="343"/>
      <c r="B612" s="355"/>
      <c r="C612" s="374">
        <v>4210</v>
      </c>
      <c r="D612" s="407" t="s">
        <v>377</v>
      </c>
      <c r="E612" s="402"/>
      <c r="F612" s="358">
        <v>1225</v>
      </c>
      <c r="G612" s="377" t="s">
        <v>7</v>
      </c>
      <c r="H612" s="358">
        <v>5222</v>
      </c>
    </row>
    <row r="613" spans="1:8" s="291" customFormat="1" ht="12.75" customHeight="1" x14ac:dyDescent="0.25">
      <c r="A613" s="343"/>
      <c r="B613" s="355"/>
      <c r="C613" s="361">
        <v>4260</v>
      </c>
      <c r="D613" s="362" t="s">
        <v>378</v>
      </c>
      <c r="E613" s="402"/>
      <c r="F613" s="358">
        <v>11853</v>
      </c>
      <c r="G613" s="377"/>
      <c r="H613" s="358">
        <v>43410</v>
      </c>
    </row>
    <row r="614" spans="1:8" s="291" customFormat="1" ht="12.75" customHeight="1" x14ac:dyDescent="0.25">
      <c r="A614" s="343"/>
      <c r="B614" s="355"/>
      <c r="C614" s="361">
        <v>4300</v>
      </c>
      <c r="D614" s="362" t="s">
        <v>379</v>
      </c>
      <c r="E614" s="402"/>
      <c r="F614" s="358">
        <v>5011</v>
      </c>
      <c r="G614" s="377" t="s">
        <v>7</v>
      </c>
      <c r="H614" s="358">
        <v>16236</v>
      </c>
    </row>
    <row r="615" spans="1:8" s="291" customFormat="1" ht="12.75" customHeight="1" x14ac:dyDescent="0.25">
      <c r="A615" s="343"/>
      <c r="B615" s="355"/>
      <c r="C615" s="336"/>
      <c r="D615" s="456" t="s">
        <v>395</v>
      </c>
      <c r="E615" s="413"/>
      <c r="F615" s="458">
        <f>SUM(F616)</f>
        <v>3509</v>
      </c>
      <c r="G615" s="447" t="s">
        <v>7</v>
      </c>
      <c r="H615" s="460">
        <v>10505</v>
      </c>
    </row>
    <row r="616" spans="1:8" s="291" customFormat="1" ht="12.75" customHeight="1" x14ac:dyDescent="0.25">
      <c r="A616" s="343"/>
      <c r="B616" s="355"/>
      <c r="C616" s="361">
        <v>4300</v>
      </c>
      <c r="D616" s="362" t="s">
        <v>379</v>
      </c>
      <c r="E616" s="356"/>
      <c r="F616" s="358">
        <v>3509</v>
      </c>
      <c r="G616" s="377" t="s">
        <v>7</v>
      </c>
      <c r="H616" s="366">
        <v>10505</v>
      </c>
    </row>
    <row r="617" spans="1:8" s="291" customFormat="1" ht="12.75" customHeight="1" x14ac:dyDescent="0.25">
      <c r="A617" s="381"/>
      <c r="B617" s="355"/>
      <c r="C617" s="361"/>
      <c r="D617" s="100" t="s">
        <v>397</v>
      </c>
      <c r="E617" s="413"/>
      <c r="F617" s="458">
        <f>SUM(F618:F618)</f>
        <v>1981</v>
      </c>
      <c r="G617" s="447" t="s">
        <v>7</v>
      </c>
      <c r="H617" s="458">
        <v>3467</v>
      </c>
    </row>
    <row r="618" spans="1:8" s="291" customFormat="1" ht="12.75" customHeight="1" x14ac:dyDescent="0.25">
      <c r="A618" s="381"/>
      <c r="B618" s="355"/>
      <c r="C618" s="374">
        <v>4210</v>
      </c>
      <c r="D618" s="407" t="s">
        <v>377</v>
      </c>
      <c r="E618" s="402"/>
      <c r="F618" s="358">
        <v>1981</v>
      </c>
      <c r="G618" s="377" t="s">
        <v>7</v>
      </c>
      <c r="H618" s="366">
        <v>3467</v>
      </c>
    </row>
    <row r="619" spans="1:8" s="291" customFormat="1" ht="12.75" customHeight="1" x14ac:dyDescent="0.25">
      <c r="A619" s="335"/>
      <c r="B619" s="335"/>
      <c r="C619" s="336"/>
      <c r="D619" s="100" t="s">
        <v>503</v>
      </c>
      <c r="E619" s="413"/>
      <c r="F619" s="458">
        <f>SUM(F620)</f>
        <v>197</v>
      </c>
      <c r="G619" s="447" t="s">
        <v>7</v>
      </c>
      <c r="H619" s="458">
        <v>346</v>
      </c>
    </row>
    <row r="620" spans="1:8" s="291" customFormat="1" ht="12.75" customHeight="1" x14ac:dyDescent="0.25">
      <c r="A620" s="335"/>
      <c r="B620" s="335"/>
      <c r="C620" s="374">
        <v>4210</v>
      </c>
      <c r="D620" s="407" t="s">
        <v>377</v>
      </c>
      <c r="E620" s="402"/>
      <c r="F620" s="358">
        <v>197</v>
      </c>
      <c r="G620" s="377" t="s">
        <v>7</v>
      </c>
      <c r="H620" s="358">
        <v>346</v>
      </c>
    </row>
    <row r="621" spans="1:8" s="291" customFormat="1" ht="12.75" customHeight="1" thickBot="1" x14ac:dyDescent="0.3">
      <c r="A621" s="343">
        <v>852</v>
      </c>
      <c r="B621" s="368"/>
      <c r="C621" s="369"/>
      <c r="D621" s="370" t="s">
        <v>294</v>
      </c>
      <c r="E621" s="436"/>
      <c r="F621" s="371">
        <f>SUM(F622,F629,F633)</f>
        <v>116673</v>
      </c>
      <c r="G621" s="371">
        <f>SUM(G622,G629,G633)</f>
        <v>54000</v>
      </c>
      <c r="H621" s="371">
        <v>3503371</v>
      </c>
    </row>
    <row r="622" spans="1:8" s="291" customFormat="1" ht="12.75" customHeight="1" thickTop="1" x14ac:dyDescent="0.25">
      <c r="A622" s="343"/>
      <c r="B622" s="355">
        <v>85203</v>
      </c>
      <c r="C622" s="336"/>
      <c r="D622" s="387" t="s">
        <v>317</v>
      </c>
      <c r="E622" s="363"/>
      <c r="F622" s="352">
        <f>SUM(F623)</f>
        <v>72929</v>
      </c>
      <c r="G622" s="352">
        <f>SUM(G623)</f>
        <v>54000</v>
      </c>
      <c r="H622" s="388">
        <v>979432</v>
      </c>
    </row>
    <row r="623" spans="1:8" s="291" customFormat="1" ht="12.75" customHeight="1" x14ac:dyDescent="0.25">
      <c r="A623" s="343"/>
      <c r="B623" s="355"/>
      <c r="C623" s="336"/>
      <c r="D623" s="100" t="s">
        <v>506</v>
      </c>
      <c r="E623" s="413"/>
      <c r="F623" s="458">
        <f>SUM(F624:F628)</f>
        <v>72929</v>
      </c>
      <c r="G623" s="458">
        <f>SUM(G624:G628)</f>
        <v>54000</v>
      </c>
      <c r="H623" s="467">
        <v>878532</v>
      </c>
    </row>
    <row r="624" spans="1:8" s="291" customFormat="1" ht="12.75" customHeight="1" x14ac:dyDescent="0.25">
      <c r="A624" s="343"/>
      <c r="B624" s="343"/>
      <c r="C624" s="361">
        <v>4010</v>
      </c>
      <c r="D624" s="362" t="s">
        <v>425</v>
      </c>
      <c r="E624" s="402"/>
      <c r="F624" s="357" t="s">
        <v>7</v>
      </c>
      <c r="G624" s="358">
        <v>40600</v>
      </c>
      <c r="H624" s="358">
        <v>560314</v>
      </c>
    </row>
    <row r="625" spans="1:8" s="291" customFormat="1" ht="12.75" customHeight="1" x14ac:dyDescent="0.25">
      <c r="A625" s="343"/>
      <c r="B625" s="343"/>
      <c r="C625" s="361">
        <v>4110</v>
      </c>
      <c r="D625" s="362" t="s">
        <v>398</v>
      </c>
      <c r="E625" s="408"/>
      <c r="F625" s="377" t="s">
        <v>7</v>
      </c>
      <c r="G625" s="358">
        <v>11800</v>
      </c>
      <c r="H625" s="366">
        <v>93909</v>
      </c>
    </row>
    <row r="626" spans="1:8" s="291" customFormat="1" ht="12.75" customHeight="1" x14ac:dyDescent="0.25">
      <c r="A626" s="343"/>
      <c r="B626" s="343"/>
      <c r="C626" s="361">
        <v>4120</v>
      </c>
      <c r="D626" s="362" t="s">
        <v>399</v>
      </c>
      <c r="E626" s="408"/>
      <c r="F626" s="377" t="s">
        <v>7</v>
      </c>
      <c r="G626" s="358">
        <v>1600</v>
      </c>
      <c r="H626" s="366">
        <v>11075</v>
      </c>
    </row>
    <row r="627" spans="1:8" s="291" customFormat="1" ht="12.75" customHeight="1" x14ac:dyDescent="0.25">
      <c r="A627" s="343"/>
      <c r="B627" s="343"/>
      <c r="C627" s="374">
        <v>4210</v>
      </c>
      <c r="D627" s="407" t="s">
        <v>377</v>
      </c>
      <c r="E627" s="408"/>
      <c r="F627" s="366">
        <v>66929</v>
      </c>
      <c r="G627" s="377" t="s">
        <v>7</v>
      </c>
      <c r="H627" s="366">
        <v>86368</v>
      </c>
    </row>
    <row r="628" spans="1:8" s="291" customFormat="1" ht="12.75" customHeight="1" x14ac:dyDescent="0.25">
      <c r="A628" s="343"/>
      <c r="B628" s="343"/>
      <c r="C628" s="361">
        <v>4300</v>
      </c>
      <c r="D628" s="362" t="s">
        <v>379</v>
      </c>
      <c r="E628" s="408"/>
      <c r="F628" s="366">
        <v>6000</v>
      </c>
      <c r="G628" s="377" t="s">
        <v>7</v>
      </c>
      <c r="H628" s="366">
        <v>44106</v>
      </c>
    </row>
    <row r="629" spans="1:8" s="291" customFormat="1" ht="12.6" customHeight="1" x14ac:dyDescent="0.25">
      <c r="A629" s="349"/>
      <c r="B629" s="355">
        <v>85219</v>
      </c>
      <c r="C629" s="374"/>
      <c r="D629" s="375" t="s">
        <v>318</v>
      </c>
      <c r="E629" s="397"/>
      <c r="F629" s="364">
        <f>SUM(F630)</f>
        <v>2680</v>
      </c>
      <c r="G629" s="365" t="s">
        <v>7</v>
      </c>
      <c r="H629" s="364">
        <v>23421</v>
      </c>
    </row>
    <row r="630" spans="1:8" s="291" customFormat="1" ht="12.75" customHeight="1" x14ac:dyDescent="0.25">
      <c r="A630" s="349"/>
      <c r="B630" s="366"/>
      <c r="C630" s="374"/>
      <c r="D630" s="100" t="s">
        <v>462</v>
      </c>
      <c r="E630" s="413"/>
      <c r="F630" s="400">
        <f>SUM(F631:F632)</f>
        <v>2680</v>
      </c>
      <c r="G630" s="401" t="s">
        <v>7</v>
      </c>
      <c r="H630" s="400">
        <v>23421</v>
      </c>
    </row>
    <row r="631" spans="1:8" s="291" customFormat="1" ht="12.75" customHeight="1" x14ac:dyDescent="0.25">
      <c r="A631" s="349"/>
      <c r="B631" s="366"/>
      <c r="C631" s="361">
        <v>3110</v>
      </c>
      <c r="D631" s="362" t="s">
        <v>491</v>
      </c>
      <c r="E631" s="7"/>
      <c r="F631" s="358">
        <v>2632</v>
      </c>
      <c r="G631" s="377" t="s">
        <v>7</v>
      </c>
      <c r="H631" s="358">
        <v>23070</v>
      </c>
    </row>
    <row r="632" spans="1:8" s="291" customFormat="1" ht="12.75" customHeight="1" x14ac:dyDescent="0.25">
      <c r="A632" s="349"/>
      <c r="B632" s="366"/>
      <c r="C632" s="349" t="s">
        <v>376</v>
      </c>
      <c r="D632" s="407" t="s">
        <v>377</v>
      </c>
      <c r="E632" s="7"/>
      <c r="F632" s="358">
        <v>48</v>
      </c>
      <c r="G632" s="377" t="s">
        <v>7</v>
      </c>
      <c r="H632" s="358">
        <v>351</v>
      </c>
    </row>
    <row r="633" spans="1:8" s="291" customFormat="1" ht="12.75" customHeight="1" x14ac:dyDescent="0.25">
      <c r="A633" s="349"/>
      <c r="B633" s="355">
        <v>85228</v>
      </c>
      <c r="C633" s="349"/>
      <c r="D633" s="375" t="s">
        <v>319</v>
      </c>
      <c r="E633" s="6"/>
      <c r="F633" s="364">
        <f>SUM(F634)</f>
        <v>41064</v>
      </c>
      <c r="G633" s="365" t="s">
        <v>7</v>
      </c>
      <c r="H633" s="364">
        <v>2480108</v>
      </c>
    </row>
    <row r="634" spans="1:8" s="291" customFormat="1" ht="12.75" customHeight="1" x14ac:dyDescent="0.25">
      <c r="A634" s="349"/>
      <c r="B634" s="366"/>
      <c r="C634" s="336"/>
      <c r="D634" s="464" t="s">
        <v>460</v>
      </c>
      <c r="E634" s="413"/>
      <c r="F634" s="400">
        <f>SUM(F637)</f>
        <v>41064</v>
      </c>
      <c r="G634" s="401" t="s">
        <v>7</v>
      </c>
      <c r="H634" s="400">
        <v>2480108</v>
      </c>
    </row>
    <row r="635" spans="1:8" s="291" customFormat="1" ht="12.75" customHeight="1" x14ac:dyDescent="0.25">
      <c r="A635" s="349"/>
      <c r="B635" s="366"/>
      <c r="C635" s="349" t="s">
        <v>507</v>
      </c>
      <c r="D635" s="393" t="s">
        <v>508</v>
      </c>
      <c r="E635" s="402"/>
      <c r="F635" s="358"/>
      <c r="G635" s="377"/>
      <c r="H635" s="377"/>
    </row>
    <row r="636" spans="1:8" s="291" customFormat="1" ht="12.75" customHeight="1" x14ac:dyDescent="0.25">
      <c r="A636" s="349"/>
      <c r="B636" s="366"/>
      <c r="C636" s="349"/>
      <c r="D636" s="393" t="s">
        <v>509</v>
      </c>
      <c r="E636" s="402"/>
      <c r="F636" s="358"/>
      <c r="G636" s="377"/>
      <c r="H636" s="377"/>
    </row>
    <row r="637" spans="1:8" s="291" customFormat="1" ht="12.75" customHeight="1" x14ac:dyDescent="0.25">
      <c r="A637" s="349"/>
      <c r="B637" s="366"/>
      <c r="C637" s="349"/>
      <c r="D637" s="393" t="s">
        <v>510</v>
      </c>
      <c r="E637" s="402"/>
      <c r="F637" s="358">
        <v>41064</v>
      </c>
      <c r="G637" s="377" t="s">
        <v>7</v>
      </c>
      <c r="H637" s="358">
        <v>2480108</v>
      </c>
    </row>
    <row r="638" spans="1:8" s="291" customFormat="1" ht="12.75" customHeight="1" thickBot="1" x14ac:dyDescent="0.3">
      <c r="A638" s="343">
        <v>855</v>
      </c>
      <c r="B638" s="343"/>
      <c r="C638" s="344"/>
      <c r="D638" s="345" t="s">
        <v>321</v>
      </c>
      <c r="E638" s="346"/>
      <c r="F638" s="347">
        <f>SUM(F639,F660,F648)</f>
        <v>10083925</v>
      </c>
      <c r="G638" s="347">
        <f>SUM(G639,G660,G648)</f>
        <v>12960</v>
      </c>
      <c r="H638" s="347">
        <v>135490488</v>
      </c>
    </row>
    <row r="639" spans="1:8" s="291" customFormat="1" ht="12.75" customHeight="1" thickTop="1" x14ac:dyDescent="0.25">
      <c r="A639" s="343"/>
      <c r="B639" s="355">
        <v>85501</v>
      </c>
      <c r="C639" s="336"/>
      <c r="D639" s="387" t="s">
        <v>322</v>
      </c>
      <c r="E639" s="363"/>
      <c r="F639" s="352">
        <f>SUM(F640)</f>
        <v>7311019</v>
      </c>
      <c r="G639" s="380" t="s">
        <v>7</v>
      </c>
      <c r="H639" s="388">
        <v>92319437</v>
      </c>
    </row>
    <row r="640" spans="1:8" s="291" customFormat="1" ht="12.75" customHeight="1" x14ac:dyDescent="0.25">
      <c r="A640" s="343"/>
      <c r="B640" s="355"/>
      <c r="C640" s="344"/>
      <c r="D640" s="100" t="s">
        <v>462</v>
      </c>
      <c r="E640" s="413"/>
      <c r="F640" s="458">
        <f>SUM(F641:F645)</f>
        <v>7311019</v>
      </c>
      <c r="G640" s="447" t="s">
        <v>7</v>
      </c>
      <c r="H640" s="460">
        <v>92319437</v>
      </c>
    </row>
    <row r="641" spans="1:8" s="291" customFormat="1" ht="12.75" customHeight="1" x14ac:dyDescent="0.25">
      <c r="A641" s="343"/>
      <c r="B641" s="355"/>
      <c r="C641" s="361">
        <v>3110</v>
      </c>
      <c r="D641" s="362" t="s">
        <v>491</v>
      </c>
      <c r="E641" s="402"/>
      <c r="F641" s="358">
        <v>7248876</v>
      </c>
      <c r="G641" s="357" t="s">
        <v>7</v>
      </c>
      <c r="H641" s="366">
        <v>91534723</v>
      </c>
    </row>
    <row r="642" spans="1:8" s="291" customFormat="1" ht="12.75" customHeight="1" x14ac:dyDescent="0.25">
      <c r="A642" s="343"/>
      <c r="B642" s="355"/>
      <c r="C642" s="361">
        <v>4010</v>
      </c>
      <c r="D642" s="362" t="s">
        <v>425</v>
      </c>
      <c r="E642" s="402"/>
      <c r="F642" s="358">
        <v>47440</v>
      </c>
      <c r="G642" s="357" t="s">
        <v>7</v>
      </c>
      <c r="H642" s="366">
        <v>571349</v>
      </c>
    </row>
    <row r="643" spans="1:8" s="291" customFormat="1" ht="12.75" customHeight="1" x14ac:dyDescent="0.25">
      <c r="A643" s="343"/>
      <c r="B643" s="355"/>
      <c r="C643" s="361">
        <v>4110</v>
      </c>
      <c r="D643" s="362" t="s">
        <v>398</v>
      </c>
      <c r="E643" s="402"/>
      <c r="F643" s="358">
        <v>7061</v>
      </c>
      <c r="G643" s="357" t="s">
        <v>7</v>
      </c>
      <c r="H643" s="366">
        <v>107617</v>
      </c>
    </row>
    <row r="644" spans="1:8" s="291" customFormat="1" ht="12.75" customHeight="1" x14ac:dyDescent="0.25">
      <c r="A644" s="343"/>
      <c r="B644" s="355"/>
      <c r="C644" s="361">
        <v>4120</v>
      </c>
      <c r="D644" s="362" t="s">
        <v>399</v>
      </c>
      <c r="E644" s="7"/>
      <c r="F644" s="358">
        <v>2379</v>
      </c>
      <c r="G644" s="357" t="s">
        <v>7</v>
      </c>
      <c r="H644" s="366">
        <v>15101</v>
      </c>
    </row>
    <row r="645" spans="1:8" s="291" customFormat="1" ht="12.75" customHeight="1" x14ac:dyDescent="0.25">
      <c r="A645" s="343"/>
      <c r="B645" s="348"/>
      <c r="C645" s="361">
        <v>4300</v>
      </c>
      <c r="D645" s="362" t="s">
        <v>379</v>
      </c>
      <c r="E645" s="360"/>
      <c r="F645" s="359">
        <v>5263</v>
      </c>
      <c r="G645" s="357" t="s">
        <v>7</v>
      </c>
      <c r="H645" s="359">
        <v>21309</v>
      </c>
    </row>
    <row r="646" spans="1:8" s="291" customFormat="1" ht="12.75" customHeight="1" x14ac:dyDescent="0.25">
      <c r="A646" s="343"/>
      <c r="B646" s="348">
        <v>85502</v>
      </c>
      <c r="C646" s="349"/>
      <c r="D646" s="393" t="s">
        <v>327</v>
      </c>
      <c r="E646" s="346"/>
      <c r="F646" s="381"/>
      <c r="G646" s="381"/>
      <c r="H646" s="366"/>
    </row>
    <row r="647" spans="1:8" s="291" customFormat="1" ht="12.75" customHeight="1" x14ac:dyDescent="0.25">
      <c r="A647" s="343"/>
      <c r="B647" s="348"/>
      <c r="C647" s="349"/>
      <c r="D647" s="393" t="s">
        <v>328</v>
      </c>
      <c r="E647" s="346"/>
      <c r="F647" s="381"/>
      <c r="G647" s="381"/>
      <c r="H647" s="366"/>
    </row>
    <row r="648" spans="1:8" s="291" customFormat="1" ht="12.75" customHeight="1" x14ac:dyDescent="0.25">
      <c r="A648" s="343"/>
      <c r="B648" s="348"/>
      <c r="C648" s="349"/>
      <c r="D648" s="394" t="s">
        <v>329</v>
      </c>
      <c r="E648" s="363"/>
      <c r="F648" s="352">
        <f>SUM(F649)</f>
        <v>2754314</v>
      </c>
      <c r="G648" s="352">
        <f>SUM(G649)</f>
        <v>12960</v>
      </c>
      <c r="H648" s="388">
        <v>39617289</v>
      </c>
    </row>
    <row r="649" spans="1:8" s="291" customFormat="1" ht="12.75" customHeight="1" x14ac:dyDescent="0.25">
      <c r="A649" s="343"/>
      <c r="B649" s="348"/>
      <c r="C649" s="349"/>
      <c r="D649" s="100" t="s">
        <v>462</v>
      </c>
      <c r="E649" s="413"/>
      <c r="F649" s="460">
        <f>SUM(F650:F654)</f>
        <v>2754314</v>
      </c>
      <c r="G649" s="460">
        <f>SUM(G650:G654)</f>
        <v>12960</v>
      </c>
      <c r="H649" s="460">
        <v>39617289</v>
      </c>
    </row>
    <row r="650" spans="1:8" s="291" customFormat="1" ht="12.75" customHeight="1" x14ac:dyDescent="0.25">
      <c r="A650" s="344"/>
      <c r="B650" s="348"/>
      <c r="C650" s="361">
        <v>3110</v>
      </c>
      <c r="D650" s="362" t="s">
        <v>491</v>
      </c>
      <c r="E650" s="360"/>
      <c r="F650" s="359">
        <v>2663605</v>
      </c>
      <c r="G650" s="357" t="s">
        <v>7</v>
      </c>
      <c r="H650" s="437">
        <v>35993679</v>
      </c>
    </row>
    <row r="651" spans="1:8" s="291" customFormat="1" ht="12.75" customHeight="1" x14ac:dyDescent="0.25">
      <c r="A651" s="344"/>
      <c r="B651" s="348"/>
      <c r="C651" s="361">
        <v>4010</v>
      </c>
      <c r="D651" s="362" t="s">
        <v>425</v>
      </c>
      <c r="E651" s="360"/>
      <c r="F651" s="359">
        <v>75648</v>
      </c>
      <c r="G651" s="357" t="s">
        <v>7</v>
      </c>
      <c r="H651" s="359">
        <v>821301</v>
      </c>
    </row>
    <row r="652" spans="1:8" s="291" customFormat="1" ht="12.75" customHeight="1" x14ac:dyDescent="0.25">
      <c r="A652" s="344"/>
      <c r="B652" s="348"/>
      <c r="C652" s="361">
        <v>4110</v>
      </c>
      <c r="D652" s="362" t="s">
        <v>398</v>
      </c>
      <c r="E652" s="7"/>
      <c r="F652" s="359">
        <v>13208</v>
      </c>
      <c r="G652" s="359">
        <v>10900</v>
      </c>
      <c r="H652" s="359">
        <v>2669888</v>
      </c>
    </row>
    <row r="653" spans="1:8" s="291" customFormat="1" ht="12.75" customHeight="1" x14ac:dyDescent="0.25">
      <c r="A653" s="344"/>
      <c r="B653" s="348"/>
      <c r="C653" s="361">
        <v>4120</v>
      </c>
      <c r="D653" s="362" t="s">
        <v>399</v>
      </c>
      <c r="E653" s="7"/>
      <c r="F653" s="359">
        <v>1853</v>
      </c>
      <c r="G653" s="357" t="s">
        <v>7</v>
      </c>
      <c r="H653" s="359">
        <v>21810</v>
      </c>
    </row>
    <row r="654" spans="1:8" s="291" customFormat="1" ht="12.75" customHeight="1" x14ac:dyDescent="0.25">
      <c r="A654" s="344"/>
      <c r="B654" s="348"/>
      <c r="C654" s="361">
        <v>4300</v>
      </c>
      <c r="D654" s="362" t="s">
        <v>379</v>
      </c>
      <c r="E654" s="360"/>
      <c r="F654" s="357" t="s">
        <v>7</v>
      </c>
      <c r="G654" s="359">
        <v>2060</v>
      </c>
      <c r="H654" s="359">
        <v>7940</v>
      </c>
    </row>
    <row r="655" spans="1:8" s="291" customFormat="1" ht="12.75" customHeight="1" x14ac:dyDescent="0.25">
      <c r="A655" s="344"/>
      <c r="B655" s="361">
        <v>85513</v>
      </c>
      <c r="C655" s="389"/>
      <c r="D655" s="355" t="s">
        <v>330</v>
      </c>
      <c r="E655" s="356"/>
      <c r="F655" s="359"/>
      <c r="G655" s="357"/>
      <c r="H655" s="358"/>
    </row>
    <row r="656" spans="1:8" s="291" customFormat="1" ht="12.75" customHeight="1" x14ac:dyDescent="0.25">
      <c r="A656" s="344"/>
      <c r="B656" s="389"/>
      <c r="C656" s="389"/>
      <c r="D656" s="355" t="s">
        <v>331</v>
      </c>
      <c r="E656" s="356"/>
      <c r="F656" s="359"/>
      <c r="G656" s="357"/>
      <c r="H656" s="358"/>
    </row>
    <row r="657" spans="1:8" s="291" customFormat="1" ht="12.75" customHeight="1" x14ac:dyDescent="0.25">
      <c r="A657" s="344"/>
      <c r="B657" s="389"/>
      <c r="C657" s="389"/>
      <c r="D657" s="355" t="s">
        <v>332</v>
      </c>
      <c r="E657" s="356"/>
      <c r="F657" s="359"/>
      <c r="G657" s="357"/>
      <c r="H657" s="358"/>
    </row>
    <row r="658" spans="1:8" s="291" customFormat="1" ht="12.75" customHeight="1" x14ac:dyDescent="0.25">
      <c r="A658" s="344"/>
      <c r="B658" s="389"/>
      <c r="C658" s="389"/>
      <c r="D658" s="355" t="s">
        <v>333</v>
      </c>
      <c r="E658" s="356"/>
      <c r="F658" s="359"/>
      <c r="G658" s="357"/>
      <c r="H658" s="358"/>
    </row>
    <row r="659" spans="1:8" s="291" customFormat="1" ht="12.75" customHeight="1" x14ac:dyDescent="0.25">
      <c r="A659" s="344"/>
      <c r="B659" s="389"/>
      <c r="C659" s="389"/>
      <c r="D659" s="355" t="s">
        <v>334</v>
      </c>
      <c r="E659" s="356"/>
      <c r="F659" s="359"/>
      <c r="G659" s="357"/>
      <c r="H659" s="358"/>
    </row>
    <row r="660" spans="1:8" s="291" customFormat="1" ht="12.75" customHeight="1" x14ac:dyDescent="0.25">
      <c r="A660" s="344"/>
      <c r="B660" s="395"/>
      <c r="C660" s="355"/>
      <c r="D660" s="350" t="s">
        <v>335</v>
      </c>
      <c r="E660" s="386"/>
      <c r="F660" s="352">
        <f>SUM(F661)</f>
        <v>18592</v>
      </c>
      <c r="G660" s="380" t="s">
        <v>7</v>
      </c>
      <c r="H660" s="364">
        <v>258142</v>
      </c>
    </row>
    <row r="661" spans="1:8" s="291" customFormat="1" ht="12.75" customHeight="1" x14ac:dyDescent="0.25">
      <c r="A661" s="344"/>
      <c r="B661" s="355"/>
      <c r="C661" s="336"/>
      <c r="D661" s="100" t="s">
        <v>462</v>
      </c>
      <c r="E661" s="413"/>
      <c r="F661" s="458">
        <f>SUM(F662:F662)</f>
        <v>18592</v>
      </c>
      <c r="G661" s="447" t="s">
        <v>7</v>
      </c>
      <c r="H661" s="467">
        <v>258142</v>
      </c>
    </row>
    <row r="662" spans="1:8" s="291" customFormat="1" ht="12.75" customHeight="1" x14ac:dyDescent="0.25">
      <c r="A662" s="438"/>
      <c r="B662" s="390"/>
      <c r="C662" s="385">
        <v>4130</v>
      </c>
      <c r="D662" s="350" t="s">
        <v>511</v>
      </c>
      <c r="E662" s="6"/>
      <c r="F662" s="364">
        <v>18592</v>
      </c>
      <c r="G662" s="365" t="s">
        <v>7</v>
      </c>
      <c r="H662" s="388">
        <v>258142</v>
      </c>
    </row>
    <row r="663" spans="1:8" s="291" customFormat="1" ht="20.25" customHeight="1" thickBot="1" x14ac:dyDescent="0.3">
      <c r="A663" s="377"/>
      <c r="B663" s="355"/>
      <c r="C663" s="361"/>
      <c r="D663" s="340" t="s">
        <v>512</v>
      </c>
      <c r="E663" s="341"/>
      <c r="F663" s="342">
        <f>SUM(F664,F670,F687,F718,F726,F732,F746)</f>
        <v>1503831</v>
      </c>
      <c r="G663" s="342">
        <f>SUM(G664,G670,G687,G718,G726,G732,G746)</f>
        <v>404378</v>
      </c>
      <c r="H663" s="342">
        <v>20156193</v>
      </c>
    </row>
    <row r="664" spans="1:8" s="291" customFormat="1" ht="21.75" customHeight="1" thickTop="1" thickBot="1" x14ac:dyDescent="0.3">
      <c r="A664" s="329">
        <v>700</v>
      </c>
      <c r="B664" s="343"/>
      <c r="C664" s="344"/>
      <c r="D664" s="345" t="s">
        <v>337</v>
      </c>
      <c r="E664" s="346"/>
      <c r="F664" s="347">
        <f>SUM(F665)</f>
        <v>3453</v>
      </c>
      <c r="G664" s="378" t="s">
        <v>7</v>
      </c>
      <c r="H664" s="342">
        <v>385973</v>
      </c>
    </row>
    <row r="665" spans="1:8" s="291" customFormat="1" ht="12.75" customHeight="1" thickTop="1" x14ac:dyDescent="0.25">
      <c r="A665" s="329"/>
      <c r="B665" s="355">
        <v>70005</v>
      </c>
      <c r="C665" s="336"/>
      <c r="D665" s="394" t="s">
        <v>20</v>
      </c>
      <c r="E665" s="363"/>
      <c r="F665" s="352">
        <f>SUM(F666)</f>
        <v>3453</v>
      </c>
      <c r="G665" s="380" t="s">
        <v>7</v>
      </c>
      <c r="H665" s="353">
        <v>385973</v>
      </c>
    </row>
    <row r="666" spans="1:8" s="291" customFormat="1" ht="12.75" customHeight="1" x14ac:dyDescent="0.25">
      <c r="A666" s="329"/>
      <c r="B666" s="343"/>
      <c r="C666" s="336"/>
      <c r="D666" s="100" t="s">
        <v>503</v>
      </c>
      <c r="E666" s="413"/>
      <c r="F666" s="458">
        <f>SUM(F667:F669)</f>
        <v>3453</v>
      </c>
      <c r="G666" s="447" t="s">
        <v>7</v>
      </c>
      <c r="H666" s="458">
        <v>157453</v>
      </c>
    </row>
    <row r="667" spans="1:8" s="291" customFormat="1" ht="12.75" customHeight="1" x14ac:dyDescent="0.25">
      <c r="A667" s="381"/>
      <c r="B667" s="355"/>
      <c r="C667" s="361">
        <v>4010</v>
      </c>
      <c r="D667" s="362" t="s">
        <v>425</v>
      </c>
      <c r="E667" s="402"/>
      <c r="F667" s="358">
        <v>2888</v>
      </c>
      <c r="G667" s="377" t="s">
        <v>7</v>
      </c>
      <c r="H667" s="358">
        <v>119721</v>
      </c>
    </row>
    <row r="668" spans="1:8" s="291" customFormat="1" ht="12.75" customHeight="1" x14ac:dyDescent="0.25">
      <c r="A668" s="381"/>
      <c r="B668" s="355"/>
      <c r="C668" s="361">
        <v>4110</v>
      </c>
      <c r="D668" s="362" t="s">
        <v>398</v>
      </c>
      <c r="E668" s="356"/>
      <c r="F668" s="358">
        <v>494</v>
      </c>
      <c r="G668" s="377" t="s">
        <v>7</v>
      </c>
      <c r="H668" s="358">
        <v>22744</v>
      </c>
    </row>
    <row r="669" spans="1:8" s="291" customFormat="1" ht="12.75" customHeight="1" x14ac:dyDescent="0.25">
      <c r="A669" s="381"/>
      <c r="B669" s="355"/>
      <c r="C669" s="361">
        <v>4120</v>
      </c>
      <c r="D669" s="362" t="s">
        <v>399</v>
      </c>
      <c r="E669" s="346"/>
      <c r="F669" s="358">
        <v>71</v>
      </c>
      <c r="G669" s="377" t="s">
        <v>7</v>
      </c>
      <c r="H669" s="358">
        <v>3252</v>
      </c>
    </row>
    <row r="670" spans="1:8" s="291" customFormat="1" ht="12" customHeight="1" thickBot="1" x14ac:dyDescent="0.3">
      <c r="A670" s="344" t="s">
        <v>341</v>
      </c>
      <c r="B670" s="343"/>
      <c r="C670" s="344"/>
      <c r="D670" s="345" t="s">
        <v>342</v>
      </c>
      <c r="E670" s="346"/>
      <c r="F670" s="342">
        <f>SUM(F671,F674)</f>
        <v>14865</v>
      </c>
      <c r="G670" s="342">
        <f>SUM(G671,G674)</f>
        <v>2165</v>
      </c>
      <c r="H670" s="342">
        <v>954341</v>
      </c>
    </row>
    <row r="671" spans="1:8" s="291" customFormat="1" ht="12.75" customHeight="1" thickTop="1" x14ac:dyDescent="0.25">
      <c r="A671" s="344"/>
      <c r="B671" s="355">
        <v>71012</v>
      </c>
      <c r="C671" s="361"/>
      <c r="D671" s="350" t="s">
        <v>343</v>
      </c>
      <c r="E671" s="363"/>
      <c r="F671" s="352">
        <f>SUM(F672)</f>
        <v>6700</v>
      </c>
      <c r="G671" s="380" t="s">
        <v>7</v>
      </c>
      <c r="H671" s="388">
        <v>362500</v>
      </c>
    </row>
    <row r="672" spans="1:8" s="291" customFormat="1" ht="12.75" customHeight="1" x14ac:dyDescent="0.25">
      <c r="A672" s="344"/>
      <c r="B672" s="348"/>
      <c r="C672" s="336"/>
      <c r="D672" s="100" t="s">
        <v>513</v>
      </c>
      <c r="E672" s="413"/>
      <c r="F672" s="458">
        <f>SUM(F673:F673)</f>
        <v>6700</v>
      </c>
      <c r="G672" s="447" t="s">
        <v>7</v>
      </c>
      <c r="H672" s="460">
        <v>6700</v>
      </c>
    </row>
    <row r="673" spans="1:8" s="291" customFormat="1" ht="12" customHeight="1" x14ac:dyDescent="0.25">
      <c r="A673" s="344"/>
      <c r="B673" s="355"/>
      <c r="C673" s="349" t="s">
        <v>376</v>
      </c>
      <c r="D673" s="407" t="s">
        <v>377</v>
      </c>
      <c r="E673" s="402"/>
      <c r="F673" s="358">
        <v>6700</v>
      </c>
      <c r="G673" s="377" t="s">
        <v>7</v>
      </c>
      <c r="H673" s="366">
        <v>6700</v>
      </c>
    </row>
    <row r="674" spans="1:8" s="291" customFormat="1" ht="12.75" customHeight="1" x14ac:dyDescent="0.25">
      <c r="A674" s="368"/>
      <c r="B674" s="355">
        <v>71015</v>
      </c>
      <c r="C674" s="361"/>
      <c r="D674" s="350" t="s">
        <v>346</v>
      </c>
      <c r="E674" s="363"/>
      <c r="F674" s="352">
        <f>SUM(F676)</f>
        <v>8165</v>
      </c>
      <c r="G674" s="352">
        <f>SUM(G676)</f>
        <v>2165</v>
      </c>
      <c r="H674" s="388">
        <v>591841</v>
      </c>
    </row>
    <row r="675" spans="1:8" s="291" customFormat="1" ht="12" customHeight="1" x14ac:dyDescent="0.25">
      <c r="A675" s="368"/>
      <c r="B675" s="355"/>
      <c r="C675" s="361"/>
      <c r="D675" s="407" t="s">
        <v>514</v>
      </c>
      <c r="E675" s="402"/>
      <c r="F675" s="359"/>
      <c r="G675" s="359"/>
      <c r="H675" s="439"/>
    </row>
    <row r="676" spans="1:8" s="291" customFormat="1" ht="12" customHeight="1" x14ac:dyDescent="0.25">
      <c r="A676" s="368"/>
      <c r="B676" s="355"/>
      <c r="C676" s="336"/>
      <c r="D676" s="456" t="s">
        <v>515</v>
      </c>
      <c r="E676" s="413"/>
      <c r="F676" s="458">
        <f>SUM(F677:F685)</f>
        <v>8165</v>
      </c>
      <c r="G676" s="458">
        <f>SUM(G677:G685)</f>
        <v>2165</v>
      </c>
      <c r="H676" s="452">
        <v>591841</v>
      </c>
    </row>
    <row r="677" spans="1:8" s="291" customFormat="1" ht="12" customHeight="1" x14ac:dyDescent="0.25">
      <c r="A677" s="368"/>
      <c r="B677" s="355"/>
      <c r="C677" s="361">
        <v>4020</v>
      </c>
      <c r="D677" s="362" t="s">
        <v>516</v>
      </c>
      <c r="E677" s="417"/>
      <c r="F677" s="358"/>
      <c r="G677" s="377"/>
      <c r="H677" s="366"/>
    </row>
    <row r="678" spans="1:8" s="291" customFormat="1" ht="12" customHeight="1" x14ac:dyDescent="0.25">
      <c r="A678" s="368"/>
      <c r="B678" s="355"/>
      <c r="C678" s="361"/>
      <c r="D678" s="362" t="s">
        <v>517</v>
      </c>
      <c r="E678" s="417"/>
      <c r="F678" s="377" t="s">
        <v>7</v>
      </c>
      <c r="G678" s="358">
        <v>700</v>
      </c>
      <c r="H678" s="366">
        <v>319387</v>
      </c>
    </row>
    <row r="679" spans="1:8" s="291" customFormat="1" ht="12" customHeight="1" x14ac:dyDescent="0.25">
      <c r="A679" s="368"/>
      <c r="B679" s="355"/>
      <c r="C679" s="361">
        <v>4110</v>
      </c>
      <c r="D679" s="362" t="s">
        <v>398</v>
      </c>
      <c r="E679" s="7"/>
      <c r="F679" s="377" t="s">
        <v>7</v>
      </c>
      <c r="G679" s="358">
        <v>250</v>
      </c>
      <c r="H679" s="366">
        <v>76962</v>
      </c>
    </row>
    <row r="680" spans="1:8" s="291" customFormat="1" ht="12" customHeight="1" x14ac:dyDescent="0.25">
      <c r="A680" s="368"/>
      <c r="B680" s="355"/>
      <c r="C680" s="361">
        <v>4120</v>
      </c>
      <c r="D680" s="362" t="s">
        <v>399</v>
      </c>
      <c r="E680" s="7"/>
      <c r="F680" s="358">
        <v>950</v>
      </c>
      <c r="G680" s="377" t="s">
        <v>7</v>
      </c>
      <c r="H680" s="366">
        <v>5251</v>
      </c>
    </row>
    <row r="681" spans="1:8" s="291" customFormat="1" ht="12" customHeight="1" x14ac:dyDescent="0.25">
      <c r="A681" s="368"/>
      <c r="B681" s="355"/>
      <c r="C681" s="349" t="s">
        <v>376</v>
      </c>
      <c r="D681" s="407" t="s">
        <v>377</v>
      </c>
      <c r="E681" s="7"/>
      <c r="F681" s="358">
        <v>7215</v>
      </c>
      <c r="G681" s="377" t="s">
        <v>7</v>
      </c>
      <c r="H681" s="366">
        <v>13135</v>
      </c>
    </row>
    <row r="682" spans="1:8" s="291" customFormat="1" ht="12" customHeight="1" x14ac:dyDescent="0.25">
      <c r="A682" s="368"/>
      <c r="B682" s="355"/>
      <c r="C682" s="361">
        <v>4280</v>
      </c>
      <c r="D682" s="362" t="s">
        <v>407</v>
      </c>
      <c r="E682" s="7"/>
      <c r="F682" s="377" t="s">
        <v>7</v>
      </c>
      <c r="G682" s="358">
        <v>30</v>
      </c>
      <c r="H682" s="366">
        <v>170</v>
      </c>
    </row>
    <row r="683" spans="1:8" s="291" customFormat="1" ht="12" customHeight="1" x14ac:dyDescent="0.25">
      <c r="A683" s="368"/>
      <c r="B683" s="355"/>
      <c r="C683" s="361">
        <v>4390</v>
      </c>
      <c r="D683" s="362" t="s">
        <v>373</v>
      </c>
      <c r="E683" s="7"/>
      <c r="F683" s="358"/>
      <c r="G683" s="377"/>
      <c r="H683" s="366"/>
    </row>
    <row r="684" spans="1:8" s="291" customFormat="1" ht="12" customHeight="1" x14ac:dyDescent="0.25">
      <c r="A684" s="368"/>
      <c r="B684" s="355"/>
      <c r="C684" s="361"/>
      <c r="D684" s="407" t="s">
        <v>374</v>
      </c>
      <c r="E684" s="7"/>
      <c r="F684" s="377" t="s">
        <v>7</v>
      </c>
      <c r="G684" s="358">
        <v>777</v>
      </c>
      <c r="H684" s="366">
        <v>2583</v>
      </c>
    </row>
    <row r="685" spans="1:8" s="291" customFormat="1" ht="12" customHeight="1" x14ac:dyDescent="0.25">
      <c r="A685" s="368"/>
      <c r="B685" s="355"/>
      <c r="C685" s="361">
        <v>4440</v>
      </c>
      <c r="D685" s="362" t="s">
        <v>410</v>
      </c>
      <c r="E685" s="7"/>
      <c r="F685" s="377" t="s">
        <v>7</v>
      </c>
      <c r="G685" s="358">
        <v>408</v>
      </c>
      <c r="H685" s="366">
        <v>9492</v>
      </c>
    </row>
    <row r="686" spans="1:8" s="291" customFormat="1" ht="15" customHeight="1" x14ac:dyDescent="0.25">
      <c r="A686" s="343">
        <v>754</v>
      </c>
      <c r="B686" s="343"/>
      <c r="C686" s="344"/>
      <c r="D686" s="345" t="s">
        <v>312</v>
      </c>
      <c r="E686" s="346"/>
      <c r="F686" s="377"/>
      <c r="G686" s="358"/>
      <c r="H686" s="366"/>
    </row>
    <row r="687" spans="1:8" s="291" customFormat="1" ht="12.75" customHeight="1" thickBot="1" x14ac:dyDescent="0.3">
      <c r="A687" s="343"/>
      <c r="B687" s="343"/>
      <c r="C687" s="344"/>
      <c r="D687" s="345" t="s">
        <v>313</v>
      </c>
      <c r="E687" s="346"/>
      <c r="F687" s="342">
        <f>SUM(F689)</f>
        <v>1332991</v>
      </c>
      <c r="G687" s="342">
        <f>SUM(G689)</f>
        <v>376145</v>
      </c>
      <c r="H687" s="342">
        <v>16001722</v>
      </c>
    </row>
    <row r="688" spans="1:8" s="291" customFormat="1" ht="12.75" customHeight="1" thickTop="1" x14ac:dyDescent="0.25">
      <c r="A688" s="343"/>
      <c r="B688" s="355">
        <v>75411</v>
      </c>
      <c r="C688" s="336"/>
      <c r="D688" s="367" t="s">
        <v>518</v>
      </c>
      <c r="E688" s="356"/>
      <c r="F688" s="335"/>
      <c r="G688" s="335"/>
      <c r="H688" s="440"/>
    </row>
    <row r="689" spans="1:8" s="291" customFormat="1" ht="12.75" customHeight="1" x14ac:dyDescent="0.25">
      <c r="A689" s="343"/>
      <c r="B689" s="355"/>
      <c r="C689" s="361"/>
      <c r="D689" s="350" t="s">
        <v>519</v>
      </c>
      <c r="E689" s="363"/>
      <c r="F689" s="353">
        <f>SUM(F690)</f>
        <v>1332991</v>
      </c>
      <c r="G689" s="353">
        <f>SUM(G690)</f>
        <v>376145</v>
      </c>
      <c r="H689" s="353">
        <v>16001722</v>
      </c>
    </row>
    <row r="690" spans="1:8" s="291" customFormat="1" ht="12.75" customHeight="1" x14ac:dyDescent="0.25">
      <c r="A690" s="343"/>
      <c r="B690" s="355"/>
      <c r="C690" s="361"/>
      <c r="D690" s="456" t="s">
        <v>12</v>
      </c>
      <c r="E690" s="451"/>
      <c r="F690" s="452">
        <f>SUM(F691:F717)</f>
        <v>1332991</v>
      </c>
      <c r="G690" s="452">
        <f>SUM(G691:G717)</f>
        <v>376145</v>
      </c>
      <c r="H690" s="452">
        <v>16001722</v>
      </c>
    </row>
    <row r="691" spans="1:8" s="291" customFormat="1" ht="12.75" customHeight="1" x14ac:dyDescent="0.25">
      <c r="A691" s="366"/>
      <c r="B691" s="348"/>
      <c r="C691" s="361">
        <v>3020</v>
      </c>
      <c r="D691" s="362" t="s">
        <v>394</v>
      </c>
      <c r="E691" s="419"/>
      <c r="F691" s="377" t="s">
        <v>7</v>
      </c>
      <c r="G691" s="358">
        <v>696</v>
      </c>
      <c r="H691" s="366">
        <v>304</v>
      </c>
    </row>
    <row r="692" spans="1:8" s="291" customFormat="1" ht="12.75" customHeight="1" x14ac:dyDescent="0.25">
      <c r="A692" s="366"/>
      <c r="B692" s="348"/>
      <c r="C692" s="361">
        <v>3070</v>
      </c>
      <c r="D692" s="362" t="s">
        <v>520</v>
      </c>
      <c r="E692" s="419"/>
      <c r="F692" s="358"/>
      <c r="G692" s="377"/>
      <c r="H692" s="366"/>
    </row>
    <row r="693" spans="1:8" s="291" customFormat="1" ht="12.75" customHeight="1" x14ac:dyDescent="0.25">
      <c r="A693" s="366"/>
      <c r="B693" s="348"/>
      <c r="C693" s="361"/>
      <c r="D693" s="362" t="s">
        <v>521</v>
      </c>
      <c r="E693" s="419"/>
      <c r="F693" s="358">
        <v>33952</v>
      </c>
      <c r="G693" s="358">
        <v>12432</v>
      </c>
      <c r="H693" s="366">
        <v>574991</v>
      </c>
    </row>
    <row r="694" spans="1:8" s="291" customFormat="1" ht="12.75" customHeight="1" x14ac:dyDescent="0.25">
      <c r="A694" s="366"/>
      <c r="B694" s="348"/>
      <c r="C694" s="361">
        <v>4010</v>
      </c>
      <c r="D694" s="362" t="s">
        <v>425</v>
      </c>
      <c r="E694" s="419"/>
      <c r="F694" s="358">
        <v>4687</v>
      </c>
      <c r="G694" s="377" t="s">
        <v>7</v>
      </c>
      <c r="H694" s="366">
        <v>83763</v>
      </c>
    </row>
    <row r="695" spans="1:8" s="291" customFormat="1" ht="12.75" customHeight="1" x14ac:dyDescent="0.25">
      <c r="A695" s="366"/>
      <c r="B695" s="348"/>
      <c r="C695" s="361">
        <v>4040</v>
      </c>
      <c r="D695" s="362" t="s">
        <v>453</v>
      </c>
      <c r="E695" s="419"/>
      <c r="F695" s="377" t="s">
        <v>7</v>
      </c>
      <c r="G695" s="358">
        <v>4687</v>
      </c>
      <c r="H695" s="366">
        <v>8146</v>
      </c>
    </row>
    <row r="696" spans="1:8" s="291" customFormat="1" ht="12.75" customHeight="1" x14ac:dyDescent="0.25">
      <c r="A696" s="366"/>
      <c r="B696" s="348"/>
      <c r="C696" s="361">
        <v>4050</v>
      </c>
      <c r="D696" s="392" t="s">
        <v>522</v>
      </c>
      <c r="E696" s="419"/>
      <c r="F696" s="377" t="s">
        <v>7</v>
      </c>
      <c r="G696" s="358">
        <v>256915</v>
      </c>
      <c r="H696" s="366">
        <v>9667566</v>
      </c>
    </row>
    <row r="697" spans="1:8" s="291" customFormat="1" ht="12.75" customHeight="1" x14ac:dyDescent="0.25">
      <c r="A697" s="366"/>
      <c r="B697" s="348"/>
      <c r="C697" s="361">
        <v>4060</v>
      </c>
      <c r="D697" s="410" t="s">
        <v>523</v>
      </c>
      <c r="E697" s="419"/>
      <c r="F697" s="358"/>
      <c r="G697" s="377"/>
      <c r="H697" s="366"/>
    </row>
    <row r="698" spans="1:8" s="291" customFormat="1" ht="12.75" customHeight="1" x14ac:dyDescent="0.25">
      <c r="A698" s="343"/>
      <c r="B698" s="355"/>
      <c r="C698" s="361"/>
      <c r="D698" s="410" t="s">
        <v>524</v>
      </c>
      <c r="E698" s="419"/>
      <c r="F698" s="358">
        <v>254247</v>
      </c>
      <c r="G698" s="377" t="s">
        <v>7</v>
      </c>
      <c r="H698" s="366">
        <v>544009</v>
      </c>
    </row>
    <row r="699" spans="1:8" s="291" customFormat="1" ht="12.75" customHeight="1" x14ac:dyDescent="0.25">
      <c r="A699" s="343"/>
      <c r="B699" s="355"/>
      <c r="C699" s="374">
        <v>4070</v>
      </c>
      <c r="D699" s="441" t="s">
        <v>525</v>
      </c>
      <c r="E699" s="419"/>
      <c r="F699" s="358"/>
      <c r="G699" s="377"/>
      <c r="H699" s="366"/>
    </row>
    <row r="700" spans="1:8" s="291" customFormat="1" ht="12.75" customHeight="1" x14ac:dyDescent="0.25">
      <c r="A700" s="343"/>
      <c r="B700" s="355"/>
      <c r="C700" s="374"/>
      <c r="D700" s="441" t="s">
        <v>526</v>
      </c>
      <c r="E700" s="419"/>
      <c r="F700" s="377" t="s">
        <v>7</v>
      </c>
      <c r="G700" s="358">
        <v>19098</v>
      </c>
      <c r="H700" s="366">
        <v>743627</v>
      </c>
    </row>
    <row r="701" spans="1:8" s="291" customFormat="1" ht="12.75" customHeight="1" x14ac:dyDescent="0.25">
      <c r="A701" s="343"/>
      <c r="B701" s="355"/>
      <c r="C701" s="361">
        <v>4110</v>
      </c>
      <c r="D701" s="362" t="s">
        <v>398</v>
      </c>
      <c r="E701" s="419"/>
      <c r="F701" s="358">
        <v>4982</v>
      </c>
      <c r="G701" s="377" t="s">
        <v>7</v>
      </c>
      <c r="H701" s="366">
        <v>34251</v>
      </c>
    </row>
    <row r="702" spans="1:8" s="291" customFormat="1" ht="12.75" customHeight="1" x14ac:dyDescent="0.25">
      <c r="A702" s="343"/>
      <c r="B702" s="355"/>
      <c r="C702" s="361">
        <v>4120</v>
      </c>
      <c r="D702" s="362" t="s">
        <v>399</v>
      </c>
      <c r="E702" s="419"/>
      <c r="F702" s="358">
        <v>26</v>
      </c>
      <c r="G702" s="358">
        <v>16</v>
      </c>
      <c r="H702" s="366">
        <v>4375</v>
      </c>
    </row>
    <row r="703" spans="1:8" s="291" customFormat="1" ht="12.75" customHeight="1" x14ac:dyDescent="0.25">
      <c r="A703" s="343"/>
      <c r="B703" s="355"/>
      <c r="C703" s="361">
        <v>4170</v>
      </c>
      <c r="D703" s="362" t="s">
        <v>372</v>
      </c>
      <c r="E703" s="419"/>
      <c r="F703" s="377" t="s">
        <v>7</v>
      </c>
      <c r="G703" s="358">
        <v>230</v>
      </c>
      <c r="H703" s="366">
        <v>12460</v>
      </c>
    </row>
    <row r="704" spans="1:8" s="291" customFormat="1" ht="12.75" customHeight="1" x14ac:dyDescent="0.25">
      <c r="A704" s="343"/>
      <c r="B704" s="355"/>
      <c r="C704" s="374">
        <v>4180</v>
      </c>
      <c r="D704" s="348" t="s">
        <v>527</v>
      </c>
      <c r="E704" s="419"/>
      <c r="F704" s="358"/>
      <c r="G704" s="377"/>
      <c r="H704" s="366"/>
    </row>
    <row r="705" spans="1:8" s="291" customFormat="1" ht="12.75" customHeight="1" x14ac:dyDescent="0.25">
      <c r="A705" s="343"/>
      <c r="B705" s="355"/>
      <c r="C705" s="374"/>
      <c r="D705" s="442" t="s">
        <v>528</v>
      </c>
      <c r="E705" s="419"/>
      <c r="F705" s="358">
        <v>54784</v>
      </c>
      <c r="G705" s="358">
        <v>55207</v>
      </c>
      <c r="H705" s="366">
        <v>2200520</v>
      </c>
    </row>
    <row r="706" spans="1:8" s="291" customFormat="1" ht="12.75" customHeight="1" x14ac:dyDescent="0.25">
      <c r="A706" s="343"/>
      <c r="B706" s="355"/>
      <c r="C706" s="374">
        <v>4210</v>
      </c>
      <c r="D706" s="407" t="s">
        <v>377</v>
      </c>
      <c r="E706" s="419"/>
      <c r="F706" s="358">
        <v>389723</v>
      </c>
      <c r="G706" s="377" t="s">
        <v>7</v>
      </c>
      <c r="H706" s="366">
        <v>668720</v>
      </c>
    </row>
    <row r="707" spans="1:8" s="291" customFormat="1" ht="12.75" customHeight="1" x14ac:dyDescent="0.25">
      <c r="A707" s="343"/>
      <c r="B707" s="355"/>
      <c r="C707" s="361">
        <v>4260</v>
      </c>
      <c r="D707" s="362" t="s">
        <v>378</v>
      </c>
      <c r="E707" s="419"/>
      <c r="F707" s="358">
        <v>10000</v>
      </c>
      <c r="G707" s="358">
        <v>6000</v>
      </c>
      <c r="H707" s="366">
        <v>178000</v>
      </c>
    </row>
    <row r="708" spans="1:8" s="291" customFormat="1" ht="12.75" customHeight="1" x14ac:dyDescent="0.25">
      <c r="A708" s="343"/>
      <c r="B708" s="355"/>
      <c r="C708" s="361">
        <v>4270</v>
      </c>
      <c r="D708" s="362" t="s">
        <v>381</v>
      </c>
      <c r="E708" s="419"/>
      <c r="F708" s="358">
        <v>242335</v>
      </c>
      <c r="G708" s="377" t="s">
        <v>7</v>
      </c>
      <c r="H708" s="366">
        <v>303835</v>
      </c>
    </row>
    <row r="709" spans="1:8" s="291" customFormat="1" ht="12.75" customHeight="1" x14ac:dyDescent="0.25">
      <c r="A709" s="343"/>
      <c r="B709" s="355"/>
      <c r="C709" s="361">
        <v>4280</v>
      </c>
      <c r="D709" s="362" t="s">
        <v>407</v>
      </c>
      <c r="E709" s="419"/>
      <c r="F709" s="377" t="s">
        <v>7</v>
      </c>
      <c r="G709" s="358">
        <v>3000</v>
      </c>
      <c r="H709" s="366">
        <v>36000</v>
      </c>
    </row>
    <row r="710" spans="1:8" s="291" customFormat="1" ht="12.75" customHeight="1" x14ac:dyDescent="0.25">
      <c r="A710" s="343"/>
      <c r="B710" s="355"/>
      <c r="C710" s="361">
        <v>4300</v>
      </c>
      <c r="D710" s="362" t="s">
        <v>379</v>
      </c>
      <c r="E710" s="419"/>
      <c r="F710" s="358">
        <v>10234</v>
      </c>
      <c r="G710" s="377" t="s">
        <v>7</v>
      </c>
      <c r="H710" s="366">
        <v>190448</v>
      </c>
    </row>
    <row r="711" spans="1:8" s="291" customFormat="1" ht="12.75" customHeight="1" x14ac:dyDescent="0.25">
      <c r="A711" s="343"/>
      <c r="B711" s="355"/>
      <c r="C711" s="361">
        <v>4360</v>
      </c>
      <c r="D711" s="362" t="s">
        <v>408</v>
      </c>
      <c r="E711" s="419"/>
      <c r="F711" s="377" t="s">
        <v>7</v>
      </c>
      <c r="G711" s="358">
        <v>4000</v>
      </c>
      <c r="H711" s="366">
        <v>22000</v>
      </c>
    </row>
    <row r="712" spans="1:8" s="291" customFormat="1" ht="12.75" customHeight="1" x14ac:dyDescent="0.25">
      <c r="A712" s="343"/>
      <c r="B712" s="355"/>
      <c r="C712" s="361">
        <v>4410</v>
      </c>
      <c r="D712" s="407" t="s">
        <v>409</v>
      </c>
      <c r="E712" s="419"/>
      <c r="F712" s="377" t="s">
        <v>7</v>
      </c>
      <c r="G712" s="358">
        <v>820</v>
      </c>
      <c r="H712" s="366">
        <v>180</v>
      </c>
    </row>
    <row r="713" spans="1:8" s="291" customFormat="1" ht="12.75" customHeight="1" x14ac:dyDescent="0.25">
      <c r="A713" s="343"/>
      <c r="B713" s="355"/>
      <c r="C713" s="361">
        <v>4430</v>
      </c>
      <c r="D713" s="362" t="s">
        <v>417</v>
      </c>
      <c r="E713" s="419"/>
      <c r="F713" s="377" t="s">
        <v>7</v>
      </c>
      <c r="G713" s="358">
        <v>1023</v>
      </c>
      <c r="H713" s="366">
        <v>4591</v>
      </c>
    </row>
    <row r="714" spans="1:8" s="291" customFormat="1" ht="12.75" customHeight="1" x14ac:dyDescent="0.25">
      <c r="A714" s="343"/>
      <c r="B714" s="355"/>
      <c r="C714" s="361">
        <v>4480</v>
      </c>
      <c r="D714" s="362" t="s">
        <v>529</v>
      </c>
      <c r="E714" s="419"/>
      <c r="F714" s="358">
        <v>12021</v>
      </c>
      <c r="G714" s="358">
        <v>12021</v>
      </c>
      <c r="H714" s="366">
        <v>48092</v>
      </c>
    </row>
    <row r="715" spans="1:8" s="291" customFormat="1" ht="12.75" customHeight="1" x14ac:dyDescent="0.25">
      <c r="A715" s="343"/>
      <c r="B715" s="355"/>
      <c r="C715" s="361">
        <v>6050</v>
      </c>
      <c r="D715" s="362" t="s">
        <v>530</v>
      </c>
      <c r="E715" s="419"/>
      <c r="F715" s="358">
        <v>127000</v>
      </c>
      <c r="G715" s="377" t="s">
        <v>7</v>
      </c>
      <c r="H715" s="366">
        <v>127000</v>
      </c>
    </row>
    <row r="716" spans="1:8" s="291" customFormat="1" ht="12.75" customHeight="1" x14ac:dyDescent="0.25">
      <c r="A716" s="343"/>
      <c r="B716" s="355"/>
      <c r="C716" s="361">
        <v>6060</v>
      </c>
      <c r="D716" s="362" t="s">
        <v>386</v>
      </c>
      <c r="E716" s="419"/>
      <c r="F716" s="358"/>
      <c r="G716" s="377"/>
      <c r="H716" s="366"/>
    </row>
    <row r="717" spans="1:8" s="291" customFormat="1" ht="12.75" customHeight="1" x14ac:dyDescent="0.25">
      <c r="A717" s="384"/>
      <c r="B717" s="390"/>
      <c r="C717" s="385"/>
      <c r="D717" s="350" t="s">
        <v>387</v>
      </c>
      <c r="E717" s="6"/>
      <c r="F717" s="364">
        <v>189000</v>
      </c>
      <c r="G717" s="365" t="s">
        <v>7</v>
      </c>
      <c r="H717" s="388">
        <v>189000</v>
      </c>
    </row>
    <row r="718" spans="1:8" s="291" customFormat="1" ht="13.5" customHeight="1" thickBot="1" x14ac:dyDescent="0.3">
      <c r="A718" s="343">
        <v>755</v>
      </c>
      <c r="B718" s="343"/>
      <c r="C718" s="344"/>
      <c r="D718" s="345" t="s">
        <v>531</v>
      </c>
      <c r="F718" s="342">
        <f>SUM(F719)</f>
        <v>2000</v>
      </c>
      <c r="G718" s="342">
        <f>SUM(G719)</f>
        <v>2000</v>
      </c>
      <c r="H718" s="342">
        <v>264000</v>
      </c>
    </row>
    <row r="719" spans="1:8" s="291" customFormat="1" ht="12.75" customHeight="1" thickTop="1" x14ac:dyDescent="0.25">
      <c r="A719" s="366"/>
      <c r="B719" s="389">
        <v>75515</v>
      </c>
      <c r="C719" s="389"/>
      <c r="D719" s="443" t="s">
        <v>532</v>
      </c>
      <c r="E719" s="351"/>
      <c r="F719" s="352">
        <f>SUM(F720)</f>
        <v>2000</v>
      </c>
      <c r="G719" s="352">
        <f>SUM(G720)</f>
        <v>2000</v>
      </c>
      <c r="H719" s="353">
        <v>264000</v>
      </c>
    </row>
    <row r="720" spans="1:8" s="291" customFormat="1" ht="12.75" customHeight="1" x14ac:dyDescent="0.25">
      <c r="A720" s="343"/>
      <c r="B720" s="355"/>
      <c r="C720" s="336"/>
      <c r="D720" s="464" t="s">
        <v>460</v>
      </c>
      <c r="E720" s="413"/>
      <c r="F720" s="458">
        <f>SUM(F721:F725)</f>
        <v>2000</v>
      </c>
      <c r="G720" s="458">
        <f>SUM(G721:G725)</f>
        <v>2000</v>
      </c>
      <c r="H720" s="460">
        <v>264000</v>
      </c>
    </row>
    <row r="721" spans="1:8" s="291" customFormat="1" ht="12.75" customHeight="1" x14ac:dyDescent="0.25">
      <c r="A721" s="343"/>
      <c r="B721" s="355"/>
      <c r="C721" s="361">
        <v>4010</v>
      </c>
      <c r="D721" s="362" t="s">
        <v>425</v>
      </c>
      <c r="E721" s="7"/>
      <c r="F721" s="359">
        <v>1670</v>
      </c>
      <c r="G721" s="357" t="s">
        <v>7</v>
      </c>
      <c r="H721" s="359">
        <v>1670</v>
      </c>
    </row>
    <row r="722" spans="1:8" s="291" customFormat="1" ht="12.75" customHeight="1" x14ac:dyDescent="0.25">
      <c r="A722" s="343"/>
      <c r="B722" s="355"/>
      <c r="C722" s="361">
        <v>4110</v>
      </c>
      <c r="D722" s="362" t="s">
        <v>398</v>
      </c>
      <c r="E722" s="7"/>
      <c r="F722" s="359">
        <v>288</v>
      </c>
      <c r="G722" s="357" t="s">
        <v>7</v>
      </c>
      <c r="H722" s="359">
        <v>288</v>
      </c>
    </row>
    <row r="723" spans="1:8" s="291" customFormat="1" ht="12.75" customHeight="1" x14ac:dyDescent="0.25">
      <c r="A723" s="343"/>
      <c r="B723" s="355"/>
      <c r="C723" s="361">
        <v>4120</v>
      </c>
      <c r="D723" s="362" t="s">
        <v>399</v>
      </c>
      <c r="E723" s="7"/>
      <c r="F723" s="359">
        <v>42</v>
      </c>
      <c r="G723" s="357" t="s">
        <v>7</v>
      </c>
      <c r="H723" s="359">
        <v>42</v>
      </c>
    </row>
    <row r="724" spans="1:8" s="291" customFormat="1" ht="12.75" customHeight="1" x14ac:dyDescent="0.25">
      <c r="A724" s="343"/>
      <c r="B724" s="355"/>
      <c r="C724" s="361">
        <v>4700</v>
      </c>
      <c r="D724" s="407" t="s">
        <v>411</v>
      </c>
      <c r="E724" s="7"/>
      <c r="F724" s="359"/>
      <c r="G724" s="357"/>
      <c r="H724" s="359"/>
    </row>
    <row r="725" spans="1:8" s="291" customFormat="1" ht="12.75" customHeight="1" x14ac:dyDescent="0.25">
      <c r="A725" s="343"/>
      <c r="B725" s="355"/>
      <c r="C725" s="361"/>
      <c r="D725" s="407" t="s">
        <v>412</v>
      </c>
      <c r="E725" s="7"/>
      <c r="F725" s="357" t="s">
        <v>7</v>
      </c>
      <c r="G725" s="359">
        <v>2000</v>
      </c>
      <c r="H725" s="357" t="s">
        <v>7</v>
      </c>
    </row>
    <row r="726" spans="1:8" s="291" customFormat="1" ht="12.75" customHeight="1" thickBot="1" x14ac:dyDescent="0.3">
      <c r="A726" s="343">
        <v>851</v>
      </c>
      <c r="B726" s="343"/>
      <c r="C726" s="344"/>
      <c r="D726" s="345" t="s">
        <v>352</v>
      </c>
      <c r="E726" s="346"/>
      <c r="F726" s="342">
        <f>SUM(F729)</f>
        <v>6138</v>
      </c>
      <c r="G726" s="378" t="s">
        <v>7</v>
      </c>
      <c r="H726" s="342">
        <v>79460</v>
      </c>
    </row>
    <row r="727" spans="1:8" s="291" customFormat="1" ht="12.75" customHeight="1" thickTop="1" x14ac:dyDescent="0.25">
      <c r="A727" s="343"/>
      <c r="B727" s="355">
        <v>85156</v>
      </c>
      <c r="C727" s="361"/>
      <c r="D727" s="362" t="s">
        <v>353</v>
      </c>
      <c r="F727" s="343"/>
      <c r="G727" s="329"/>
      <c r="H727" s="343"/>
    </row>
    <row r="728" spans="1:8" s="291" customFormat="1" ht="12.75" customHeight="1" x14ac:dyDescent="0.25">
      <c r="A728" s="343"/>
      <c r="B728" s="355"/>
      <c r="C728" s="361"/>
      <c r="D728" s="362" t="s">
        <v>354</v>
      </c>
      <c r="F728" s="343"/>
      <c r="G728" s="329"/>
      <c r="H728" s="343"/>
    </row>
    <row r="729" spans="1:8" s="291" customFormat="1" ht="12.75" customHeight="1" x14ac:dyDescent="0.25">
      <c r="A729" s="343"/>
      <c r="B729" s="335"/>
      <c r="C729" s="361"/>
      <c r="D729" s="350" t="s">
        <v>355</v>
      </c>
      <c r="E729" s="351"/>
      <c r="F729" s="352">
        <f>SUM(F730)</f>
        <v>6138</v>
      </c>
      <c r="G729" s="380" t="s">
        <v>7</v>
      </c>
      <c r="H729" s="353">
        <v>79460</v>
      </c>
    </row>
    <row r="730" spans="1:8" s="291" customFormat="1" ht="12.75" customHeight="1" x14ac:dyDescent="0.25">
      <c r="A730" s="344"/>
      <c r="B730" s="355"/>
      <c r="C730" s="344"/>
      <c r="D730" s="100" t="s">
        <v>462</v>
      </c>
      <c r="E730" s="413"/>
      <c r="F730" s="458">
        <f>SUM(F731:F731)</f>
        <v>6138</v>
      </c>
      <c r="G730" s="447" t="s">
        <v>7</v>
      </c>
      <c r="H730" s="460">
        <v>79460</v>
      </c>
    </row>
    <row r="731" spans="1:8" s="291" customFormat="1" ht="12.75" customHeight="1" x14ac:dyDescent="0.25">
      <c r="A731" s="344"/>
      <c r="B731" s="355"/>
      <c r="C731" s="361">
        <v>4130</v>
      </c>
      <c r="D731" s="362" t="s">
        <v>511</v>
      </c>
      <c r="E731" s="402"/>
      <c r="F731" s="358">
        <v>6138</v>
      </c>
      <c r="G731" s="377" t="s">
        <v>7</v>
      </c>
      <c r="H731" s="358">
        <v>79460</v>
      </c>
    </row>
    <row r="732" spans="1:8" s="291" customFormat="1" ht="12.75" customHeight="1" thickBot="1" x14ac:dyDescent="0.3">
      <c r="A732" s="343">
        <v>852</v>
      </c>
      <c r="B732" s="369"/>
      <c r="C732" s="424"/>
      <c r="D732" s="370" t="s">
        <v>294</v>
      </c>
      <c r="E732" s="239"/>
      <c r="F732" s="371">
        <f>SUM(F734)</f>
        <v>13500</v>
      </c>
      <c r="G732" s="371">
        <f>SUM(G734)</f>
        <v>23652</v>
      </c>
      <c r="H732" s="371">
        <v>406198</v>
      </c>
    </row>
    <row r="733" spans="1:8" s="291" customFormat="1" ht="12.75" customHeight="1" thickTop="1" x14ac:dyDescent="0.25">
      <c r="A733" s="366"/>
      <c r="B733" s="355">
        <v>85205</v>
      </c>
      <c r="C733" s="349"/>
      <c r="D733" s="407" t="s">
        <v>356</v>
      </c>
      <c r="E733" s="419"/>
      <c r="F733" s="377"/>
      <c r="G733" s="377"/>
      <c r="H733" s="358"/>
    </row>
    <row r="734" spans="1:8" s="291" customFormat="1" ht="12.75" customHeight="1" x14ac:dyDescent="0.25">
      <c r="A734" s="366"/>
      <c r="B734" s="374"/>
      <c r="C734" s="349"/>
      <c r="D734" s="375" t="s">
        <v>357</v>
      </c>
      <c r="E734" s="414"/>
      <c r="F734" s="364">
        <f>SUM(F736,F742)</f>
        <v>13500</v>
      </c>
      <c r="G734" s="364">
        <f>SUM(G736,G742)</f>
        <v>23652</v>
      </c>
      <c r="H734" s="364">
        <v>406198</v>
      </c>
    </row>
    <row r="735" spans="1:8" s="291" customFormat="1" ht="12.75" customHeight="1" x14ac:dyDescent="0.25">
      <c r="A735" s="366"/>
      <c r="B735" s="374"/>
      <c r="C735" s="349"/>
      <c r="D735" s="471" t="s">
        <v>533</v>
      </c>
      <c r="E735" s="444"/>
      <c r="F735" s="445"/>
      <c r="G735" s="445"/>
      <c r="H735" s="446"/>
    </row>
    <row r="736" spans="1:8" s="291" customFormat="1" ht="12.75" customHeight="1" x14ac:dyDescent="0.25">
      <c r="A736" s="366"/>
      <c r="B736" s="374"/>
      <c r="C736" s="349"/>
      <c r="D736" s="456" t="s">
        <v>534</v>
      </c>
      <c r="E736" s="451"/>
      <c r="F736" s="421">
        <f>SUM(F737:F741)</f>
        <v>13500</v>
      </c>
      <c r="G736" s="421">
        <f>SUM(G737:G741)</f>
        <v>13500</v>
      </c>
      <c r="H736" s="421">
        <v>406198</v>
      </c>
    </row>
    <row r="737" spans="1:8" s="291" customFormat="1" ht="12.75" customHeight="1" x14ac:dyDescent="0.25">
      <c r="A737" s="366"/>
      <c r="B737" s="374"/>
      <c r="C737" s="361">
        <v>4010</v>
      </c>
      <c r="D737" s="362" t="s">
        <v>425</v>
      </c>
      <c r="E737" s="7"/>
      <c r="F737" s="358">
        <v>4000</v>
      </c>
      <c r="G737" s="377" t="s">
        <v>7</v>
      </c>
      <c r="H737" s="358">
        <v>46500</v>
      </c>
    </row>
    <row r="738" spans="1:8" s="291" customFormat="1" ht="12.75" customHeight="1" x14ac:dyDescent="0.25">
      <c r="A738" s="366"/>
      <c r="B738" s="374"/>
      <c r="C738" s="361">
        <v>4110</v>
      </c>
      <c r="D738" s="362" t="s">
        <v>398</v>
      </c>
      <c r="E738" s="7"/>
      <c r="F738" s="377" t="s">
        <v>7</v>
      </c>
      <c r="G738" s="358">
        <v>4000</v>
      </c>
      <c r="H738" s="358">
        <v>11143</v>
      </c>
    </row>
    <row r="739" spans="1:8" s="291" customFormat="1" ht="12.75" customHeight="1" x14ac:dyDescent="0.25">
      <c r="A739" s="366"/>
      <c r="B739" s="374"/>
      <c r="C739" s="361">
        <v>4170</v>
      </c>
      <c r="D739" s="362" t="s">
        <v>372</v>
      </c>
      <c r="E739" s="7"/>
      <c r="F739" s="377" t="s">
        <v>7</v>
      </c>
      <c r="G739" s="358">
        <v>2000</v>
      </c>
      <c r="H739" s="358">
        <v>38000</v>
      </c>
    </row>
    <row r="740" spans="1:8" s="291" customFormat="1" ht="12.75" customHeight="1" x14ac:dyDescent="0.25">
      <c r="A740" s="366"/>
      <c r="B740" s="374"/>
      <c r="C740" s="374">
        <v>4210</v>
      </c>
      <c r="D740" s="407" t="s">
        <v>377</v>
      </c>
      <c r="E740" s="7"/>
      <c r="F740" s="358">
        <v>9500</v>
      </c>
      <c r="G740" s="377" t="s">
        <v>7</v>
      </c>
      <c r="H740" s="358">
        <v>21549</v>
      </c>
    </row>
    <row r="741" spans="1:8" s="291" customFormat="1" ht="12.75" customHeight="1" x14ac:dyDescent="0.25">
      <c r="A741" s="366"/>
      <c r="B741" s="374"/>
      <c r="C741" s="361">
        <v>4220</v>
      </c>
      <c r="D741" s="362" t="s">
        <v>463</v>
      </c>
      <c r="E741" s="7"/>
      <c r="F741" s="377" t="s">
        <v>7</v>
      </c>
      <c r="G741" s="358">
        <v>7500</v>
      </c>
      <c r="H741" s="377" t="s">
        <v>7</v>
      </c>
    </row>
    <row r="742" spans="1:8" s="291" customFormat="1" ht="12.75" customHeight="1" x14ac:dyDescent="0.25">
      <c r="A742" s="366"/>
      <c r="B742" s="374"/>
      <c r="C742" s="336"/>
      <c r="D742" s="100" t="s">
        <v>462</v>
      </c>
      <c r="E742" s="413"/>
      <c r="F742" s="447" t="s">
        <v>7</v>
      </c>
      <c r="G742" s="458">
        <f>SUM(G743:G745)</f>
        <v>10152</v>
      </c>
      <c r="H742" s="447" t="s">
        <v>7</v>
      </c>
    </row>
    <row r="743" spans="1:8" s="291" customFormat="1" ht="12.75" customHeight="1" x14ac:dyDescent="0.25">
      <c r="A743" s="366"/>
      <c r="B743" s="374"/>
      <c r="C743" s="361">
        <v>4170</v>
      </c>
      <c r="D743" s="362" t="s">
        <v>372</v>
      </c>
      <c r="E743" s="448"/>
      <c r="F743" s="357" t="s">
        <v>7</v>
      </c>
      <c r="G743" s="358">
        <v>8752</v>
      </c>
      <c r="H743" s="357" t="s">
        <v>7</v>
      </c>
    </row>
    <row r="744" spans="1:8" s="291" customFormat="1" ht="12.75" customHeight="1" x14ac:dyDescent="0.25">
      <c r="A744" s="366"/>
      <c r="B744" s="374"/>
      <c r="C744" s="374">
        <v>4210</v>
      </c>
      <c r="D744" s="407" t="s">
        <v>377</v>
      </c>
      <c r="E744" s="419"/>
      <c r="F744" s="357" t="s">
        <v>7</v>
      </c>
      <c r="G744" s="358">
        <v>500</v>
      </c>
      <c r="H744" s="357" t="s">
        <v>7</v>
      </c>
    </row>
    <row r="745" spans="1:8" s="291" customFormat="1" ht="12.75" customHeight="1" x14ac:dyDescent="0.25">
      <c r="A745" s="366"/>
      <c r="B745" s="374"/>
      <c r="C745" s="361">
        <v>4220</v>
      </c>
      <c r="D745" s="362" t="s">
        <v>463</v>
      </c>
      <c r="E745" s="356"/>
      <c r="F745" s="357" t="s">
        <v>7</v>
      </c>
      <c r="G745" s="358">
        <v>900</v>
      </c>
      <c r="H745" s="357" t="s">
        <v>7</v>
      </c>
    </row>
    <row r="746" spans="1:8" s="291" customFormat="1" ht="12.75" customHeight="1" thickBot="1" x14ac:dyDescent="0.3">
      <c r="A746" s="343">
        <v>855</v>
      </c>
      <c r="B746" s="343"/>
      <c r="C746" s="344"/>
      <c r="D746" s="345" t="s">
        <v>321</v>
      </c>
      <c r="E746" s="346"/>
      <c r="F746" s="347">
        <f>SUM(F747,F753,F758)</f>
        <v>130884</v>
      </c>
      <c r="G746" s="347">
        <f>SUM(G747,G753,G758)</f>
        <v>416</v>
      </c>
      <c r="H746" s="347">
        <v>1201511</v>
      </c>
    </row>
    <row r="747" spans="1:8" s="291" customFormat="1" ht="12.75" customHeight="1" thickTop="1" x14ac:dyDescent="0.25">
      <c r="A747" s="343"/>
      <c r="B747" s="355">
        <v>85504</v>
      </c>
      <c r="C747" s="336"/>
      <c r="D747" s="350" t="s">
        <v>358</v>
      </c>
      <c r="E747" s="363"/>
      <c r="F747" s="352">
        <f>SUM(F748)</f>
        <v>620</v>
      </c>
      <c r="G747" s="380" t="s">
        <v>7</v>
      </c>
      <c r="H747" s="388">
        <v>53010</v>
      </c>
    </row>
    <row r="748" spans="1:8" s="291" customFormat="1" ht="12.75" customHeight="1" x14ac:dyDescent="0.25">
      <c r="A748" s="343"/>
      <c r="B748" s="355"/>
      <c r="C748" s="336"/>
      <c r="D748" s="100" t="s">
        <v>462</v>
      </c>
      <c r="E748" s="413"/>
      <c r="F748" s="458">
        <f>SUM(F749:F752)</f>
        <v>620</v>
      </c>
      <c r="G748" s="447" t="s">
        <v>7</v>
      </c>
      <c r="H748" s="467">
        <v>53010</v>
      </c>
    </row>
    <row r="749" spans="1:8" s="291" customFormat="1" ht="12.75" customHeight="1" x14ac:dyDescent="0.25">
      <c r="A749" s="343"/>
      <c r="B749" s="355"/>
      <c r="C749" s="361">
        <v>3110</v>
      </c>
      <c r="D749" s="362" t="s">
        <v>491</v>
      </c>
      <c r="E749" s="402"/>
      <c r="F749" s="358">
        <v>600</v>
      </c>
      <c r="G749" s="377" t="s">
        <v>7</v>
      </c>
      <c r="H749" s="366">
        <v>51300</v>
      </c>
    </row>
    <row r="750" spans="1:8" s="291" customFormat="1" ht="12.75" customHeight="1" x14ac:dyDescent="0.25">
      <c r="A750" s="343"/>
      <c r="B750" s="355"/>
      <c r="C750" s="361">
        <v>4010</v>
      </c>
      <c r="D750" s="362" t="s">
        <v>425</v>
      </c>
      <c r="E750" s="402"/>
      <c r="F750" s="358">
        <v>16</v>
      </c>
      <c r="G750" s="377" t="s">
        <v>7</v>
      </c>
      <c r="H750" s="366">
        <v>1426</v>
      </c>
    </row>
    <row r="751" spans="1:8" s="291" customFormat="1" ht="12.75" customHeight="1" x14ac:dyDescent="0.25">
      <c r="A751" s="343"/>
      <c r="B751" s="355"/>
      <c r="C751" s="361">
        <v>4110</v>
      </c>
      <c r="D751" s="362" t="s">
        <v>398</v>
      </c>
      <c r="E751" s="402"/>
      <c r="F751" s="358">
        <v>3</v>
      </c>
      <c r="G751" s="377" t="s">
        <v>7</v>
      </c>
      <c r="H751" s="366">
        <v>249</v>
      </c>
    </row>
    <row r="752" spans="1:8" s="291" customFormat="1" ht="12.75" customHeight="1" x14ac:dyDescent="0.25">
      <c r="A752" s="343"/>
      <c r="B752" s="343"/>
      <c r="C752" s="361">
        <v>4120</v>
      </c>
      <c r="D752" s="362" t="s">
        <v>399</v>
      </c>
      <c r="F752" s="366">
        <v>1</v>
      </c>
      <c r="G752" s="377" t="s">
        <v>7</v>
      </c>
      <c r="H752" s="366">
        <v>35</v>
      </c>
    </row>
    <row r="753" spans="1:8" s="291" customFormat="1" ht="12.75" customHeight="1" x14ac:dyDescent="0.25">
      <c r="A753" s="343"/>
      <c r="B753" s="389">
        <v>85508</v>
      </c>
      <c r="C753" s="389"/>
      <c r="D753" s="350" t="s">
        <v>359</v>
      </c>
      <c r="E753" s="363"/>
      <c r="F753" s="352">
        <f>SUM(F754)</f>
        <v>47782</v>
      </c>
      <c r="G753" s="380" t="s">
        <v>7</v>
      </c>
      <c r="H753" s="388">
        <v>588282</v>
      </c>
    </row>
    <row r="754" spans="1:8" s="291" customFormat="1" ht="12.75" customHeight="1" x14ac:dyDescent="0.25">
      <c r="A754" s="343"/>
      <c r="B754" s="355"/>
      <c r="C754" s="336"/>
      <c r="D754" s="100" t="s">
        <v>462</v>
      </c>
      <c r="E754" s="413"/>
      <c r="F754" s="458">
        <f>SUM(F755:F757)</f>
        <v>47782</v>
      </c>
      <c r="G754" s="447" t="s">
        <v>7</v>
      </c>
      <c r="H754" s="467">
        <v>588282</v>
      </c>
    </row>
    <row r="755" spans="1:8" s="291" customFormat="1" ht="12.75" customHeight="1" x14ac:dyDescent="0.25">
      <c r="A755" s="343"/>
      <c r="B755" s="355"/>
      <c r="C755" s="361">
        <v>3110</v>
      </c>
      <c r="D755" s="362" t="s">
        <v>491</v>
      </c>
      <c r="E755" s="402"/>
      <c r="F755" s="358">
        <v>47305</v>
      </c>
      <c r="G755" s="377" t="s">
        <v>7</v>
      </c>
      <c r="H755" s="366">
        <v>582454</v>
      </c>
    </row>
    <row r="756" spans="1:8" s="291" customFormat="1" ht="12.75" customHeight="1" x14ac:dyDescent="0.25">
      <c r="A756" s="343"/>
      <c r="B756" s="355"/>
      <c r="C756" s="349" t="s">
        <v>376</v>
      </c>
      <c r="D756" s="407" t="s">
        <v>377</v>
      </c>
      <c r="E756" s="7"/>
      <c r="F756" s="358">
        <v>190</v>
      </c>
      <c r="G756" s="377" t="s">
        <v>7</v>
      </c>
      <c r="H756" s="366">
        <v>411</v>
      </c>
    </row>
    <row r="757" spans="1:8" s="291" customFormat="1" ht="12.75" customHeight="1" x14ac:dyDescent="0.25">
      <c r="A757" s="343"/>
      <c r="B757" s="355"/>
      <c r="C757" s="361">
        <v>4300</v>
      </c>
      <c r="D757" s="362" t="s">
        <v>379</v>
      </c>
      <c r="E757" s="7"/>
      <c r="F757" s="358">
        <v>287</v>
      </c>
      <c r="G757" s="377" t="s">
        <v>7</v>
      </c>
      <c r="H757" s="366">
        <v>1099</v>
      </c>
    </row>
    <row r="758" spans="1:8" s="291" customFormat="1" ht="12.75" customHeight="1" x14ac:dyDescent="0.25">
      <c r="A758" s="344"/>
      <c r="B758" s="389">
        <v>85510</v>
      </c>
      <c r="C758" s="361"/>
      <c r="D758" s="350" t="s">
        <v>488</v>
      </c>
      <c r="E758" s="6"/>
      <c r="F758" s="364">
        <f>SUM(F759)</f>
        <v>82482</v>
      </c>
      <c r="G758" s="364">
        <f>SUM(G759)</f>
        <v>416</v>
      </c>
      <c r="H758" s="388">
        <v>560219</v>
      </c>
    </row>
    <row r="759" spans="1:8" s="291" customFormat="1" ht="12.75" customHeight="1" x14ac:dyDescent="0.25">
      <c r="A759" s="344"/>
      <c r="B759" s="355"/>
      <c r="C759" s="361"/>
      <c r="D759" s="100" t="s">
        <v>462</v>
      </c>
      <c r="E759" s="413"/>
      <c r="F759" s="400">
        <f>SUM(F760:F765)</f>
        <v>82482</v>
      </c>
      <c r="G759" s="400">
        <f>SUM(G760:G765)</f>
        <v>416</v>
      </c>
      <c r="H759" s="467">
        <v>560219</v>
      </c>
    </row>
    <row r="760" spans="1:8" s="291" customFormat="1" ht="12.75" customHeight="1" x14ac:dyDescent="0.25">
      <c r="A760" s="349"/>
      <c r="B760" s="348"/>
      <c r="C760" s="361">
        <v>3110</v>
      </c>
      <c r="D760" s="362" t="s">
        <v>491</v>
      </c>
      <c r="E760" s="7"/>
      <c r="F760" s="358">
        <v>81246</v>
      </c>
      <c r="G760" s="377" t="s">
        <v>7</v>
      </c>
      <c r="H760" s="366">
        <v>554665</v>
      </c>
    </row>
    <row r="761" spans="1:8" s="291" customFormat="1" ht="12.75" customHeight="1" x14ac:dyDescent="0.25">
      <c r="A761" s="349"/>
      <c r="B761" s="348"/>
      <c r="C761" s="361">
        <v>4010</v>
      </c>
      <c r="D761" s="362" t="s">
        <v>425</v>
      </c>
      <c r="E761" s="7"/>
      <c r="F761" s="377" t="s">
        <v>7</v>
      </c>
      <c r="G761" s="358">
        <v>348</v>
      </c>
      <c r="H761" s="366">
        <v>3600</v>
      </c>
    </row>
    <row r="762" spans="1:8" s="291" customFormat="1" ht="12.75" customHeight="1" x14ac:dyDescent="0.25">
      <c r="A762" s="349"/>
      <c r="B762" s="348"/>
      <c r="C762" s="361">
        <v>4110</v>
      </c>
      <c r="D762" s="362" t="s">
        <v>398</v>
      </c>
      <c r="E762" s="7"/>
      <c r="F762" s="377" t="s">
        <v>7</v>
      </c>
      <c r="G762" s="358">
        <v>60</v>
      </c>
      <c r="H762" s="366">
        <v>629</v>
      </c>
    </row>
    <row r="763" spans="1:8" s="291" customFormat="1" ht="12.75" customHeight="1" x14ac:dyDescent="0.25">
      <c r="A763" s="349"/>
      <c r="B763" s="348"/>
      <c r="C763" s="361">
        <v>4120</v>
      </c>
      <c r="D763" s="362" t="s">
        <v>399</v>
      </c>
      <c r="E763" s="7"/>
      <c r="F763" s="377" t="s">
        <v>7</v>
      </c>
      <c r="G763" s="358">
        <v>8</v>
      </c>
      <c r="H763" s="366">
        <v>89</v>
      </c>
    </row>
    <row r="764" spans="1:8" s="291" customFormat="1" ht="12.75" customHeight="1" x14ac:dyDescent="0.25">
      <c r="A764" s="349"/>
      <c r="B764" s="348"/>
      <c r="C764" s="349" t="s">
        <v>376</v>
      </c>
      <c r="D764" s="407" t="s">
        <v>377</v>
      </c>
      <c r="E764" s="7"/>
      <c r="F764" s="358">
        <v>494</v>
      </c>
      <c r="G764" s="377" t="s">
        <v>7</v>
      </c>
      <c r="H764" s="366">
        <v>494</v>
      </c>
    </row>
    <row r="765" spans="1:8" s="291" customFormat="1" ht="12.75" customHeight="1" x14ac:dyDescent="0.25">
      <c r="A765" s="349"/>
      <c r="B765" s="348"/>
      <c r="C765" s="361">
        <v>4300</v>
      </c>
      <c r="D765" s="362" t="s">
        <v>379</v>
      </c>
      <c r="E765" s="7"/>
      <c r="F765" s="358">
        <v>742</v>
      </c>
      <c r="G765" s="377" t="s">
        <v>7</v>
      </c>
      <c r="H765" s="366">
        <v>742</v>
      </c>
    </row>
    <row r="766" spans="1:8" s="291" customFormat="1" ht="5.25" customHeight="1" x14ac:dyDescent="0.25">
      <c r="A766" s="472"/>
      <c r="B766" s="472"/>
      <c r="C766" s="473"/>
      <c r="D766" s="474"/>
      <c r="E766" s="469"/>
      <c r="F766" s="353"/>
      <c r="G766" s="353"/>
      <c r="H766" s="390"/>
    </row>
    <row r="767" spans="1:8" s="291" customFormat="1" ht="12.6" customHeight="1" x14ac:dyDescent="0.25"/>
    <row r="768" spans="1:8" s="291" customFormat="1" ht="12.6" customHeight="1" x14ac:dyDescent="0.25"/>
    <row r="769" s="291" customFormat="1" ht="12.6" customHeight="1" x14ac:dyDescent="0.25"/>
    <row r="770" s="291" customFormat="1" ht="12.6" customHeight="1" x14ac:dyDescent="0.25"/>
    <row r="771" s="291" customFormat="1" ht="12.6" customHeight="1" x14ac:dyDescent="0.25"/>
    <row r="772" s="291" customFormat="1" ht="12.6" customHeight="1" x14ac:dyDescent="0.25"/>
    <row r="773" s="291" customFormat="1" ht="12.95" customHeight="1" x14ac:dyDescent="0.25"/>
    <row r="774" s="291" customFormat="1" ht="12.95" customHeight="1" x14ac:dyDescent="0.25"/>
    <row r="775" s="291" customFormat="1" ht="12.95" customHeight="1" x14ac:dyDescent="0.25"/>
    <row r="776" s="291" customFormat="1" ht="12.95" customHeight="1" x14ac:dyDescent="0.25"/>
    <row r="777" s="291" customFormat="1" ht="12.95" customHeight="1" x14ac:dyDescent="0.25"/>
    <row r="778" s="291" customFormat="1" ht="12.95" customHeight="1" x14ac:dyDescent="0.25"/>
    <row r="779" s="291" customFormat="1" ht="12.95" customHeight="1" x14ac:dyDescent="0.25"/>
    <row r="780" s="291" customFormat="1" ht="12.95" customHeight="1" x14ac:dyDescent="0.25"/>
    <row r="781" s="291" customFormat="1" ht="12.95" customHeight="1" x14ac:dyDescent="0.25"/>
    <row r="782" s="291" customFormat="1" ht="12.95" customHeight="1" x14ac:dyDescent="0.25"/>
    <row r="783" s="291" customFormat="1" ht="12.95" customHeight="1" x14ac:dyDescent="0.25"/>
    <row r="784" s="291" customFormat="1" ht="12.95" customHeight="1" x14ac:dyDescent="0.25"/>
    <row r="785" s="291" customFormat="1" ht="12.95" customHeight="1" x14ac:dyDescent="0.25"/>
    <row r="786" s="291" customFormat="1" ht="12.95" customHeight="1" x14ac:dyDescent="0.25"/>
    <row r="787" s="291" customFormat="1" ht="12.95" customHeight="1" x14ac:dyDescent="0.25"/>
    <row r="788" s="291" customFormat="1" ht="12.95" customHeight="1" x14ac:dyDescent="0.25"/>
    <row r="789" s="291" customFormat="1" ht="12.95" customHeight="1" x14ac:dyDescent="0.25"/>
    <row r="790" s="291" customFormat="1" ht="12.95" customHeight="1" x14ac:dyDescent="0.25"/>
    <row r="791" s="291" customFormat="1" ht="12.95" customHeight="1" x14ac:dyDescent="0.25"/>
    <row r="792" s="291" customFormat="1" ht="12.95" customHeight="1" x14ac:dyDescent="0.25"/>
    <row r="793" s="291" customFormat="1" ht="12.95" customHeight="1" x14ac:dyDescent="0.25"/>
    <row r="794" s="291" customFormat="1" ht="12.95" customHeight="1" x14ac:dyDescent="0.25"/>
    <row r="795" s="291" customFormat="1" ht="12.95" customHeight="1" x14ac:dyDescent="0.25"/>
    <row r="796" s="291" customFormat="1" ht="12.95" customHeight="1" x14ac:dyDescent="0.25"/>
    <row r="797" s="291" customFormat="1" ht="12.95" customHeight="1" x14ac:dyDescent="0.25"/>
    <row r="798" s="291" customFormat="1" ht="12.95" customHeight="1" x14ac:dyDescent="0.25"/>
    <row r="799" s="291" customFormat="1" ht="12.95" customHeight="1" x14ac:dyDescent="0.25"/>
    <row r="800" s="291" customFormat="1" ht="12.95" customHeight="1" x14ac:dyDescent="0.25"/>
    <row r="801" s="291" customFormat="1" ht="12.95" customHeight="1" x14ac:dyDescent="0.25"/>
    <row r="802" s="291" customFormat="1" ht="12.95" customHeight="1" x14ac:dyDescent="0.25"/>
    <row r="803" s="291" customFormat="1" ht="12.95" customHeight="1" x14ac:dyDescent="0.25"/>
    <row r="804" s="291" customFormat="1" ht="12.95" customHeight="1" x14ac:dyDescent="0.25"/>
    <row r="805" s="291" customFormat="1" ht="12.95" customHeight="1" x14ac:dyDescent="0.25"/>
    <row r="806" s="291" customFormat="1" ht="12.95" customHeight="1" x14ac:dyDescent="0.25"/>
    <row r="807" s="291" customFormat="1" ht="12.95" customHeight="1" x14ac:dyDescent="0.25"/>
    <row r="808" s="291" customFormat="1" ht="12.95" customHeight="1" x14ac:dyDescent="0.25"/>
    <row r="809" s="291" customFormat="1" ht="12.95" customHeight="1" x14ac:dyDescent="0.25"/>
    <row r="810" s="291" customFormat="1" ht="12.95" customHeight="1" x14ac:dyDescent="0.25"/>
    <row r="811" s="291" customFormat="1" ht="12.95" customHeight="1" x14ac:dyDescent="0.25"/>
    <row r="812" s="291" customFormat="1" ht="12.95" customHeight="1" x14ac:dyDescent="0.25"/>
    <row r="813" s="291" customFormat="1" ht="12.95" customHeight="1" x14ac:dyDescent="0.25"/>
    <row r="814" s="291" customFormat="1" ht="12.95" customHeight="1" x14ac:dyDescent="0.25"/>
    <row r="815" s="291" customFormat="1" ht="12.95" customHeight="1" x14ac:dyDescent="0.25"/>
    <row r="816" s="291" customFormat="1" ht="12.95" customHeight="1" x14ac:dyDescent="0.25"/>
    <row r="817" s="291" customFormat="1" ht="12.95" customHeight="1" x14ac:dyDescent="0.25"/>
    <row r="818" s="291" customFormat="1" ht="12.95" customHeight="1" x14ac:dyDescent="0.25"/>
    <row r="819" s="291" customFormat="1" ht="12.95" customHeight="1" x14ac:dyDescent="0.25"/>
    <row r="820" s="291" customFormat="1" ht="12.95" customHeight="1" x14ac:dyDescent="0.25"/>
    <row r="821" s="291" customFormat="1" ht="12.95" customHeight="1" x14ac:dyDescent="0.25"/>
    <row r="822" s="291" customFormat="1" ht="12.95" customHeight="1" x14ac:dyDescent="0.25"/>
    <row r="823" s="291" customFormat="1" ht="12.95" customHeight="1" x14ac:dyDescent="0.25"/>
    <row r="824" s="291" customFormat="1" ht="12.75" customHeight="1" x14ac:dyDescent="0.25"/>
    <row r="825" s="291" customFormat="1" ht="12.75" customHeight="1" x14ac:dyDescent="0.25"/>
    <row r="826" s="291" customFormat="1" ht="12.75" customHeight="1" x14ac:dyDescent="0.25"/>
    <row r="827" s="291" customFormat="1" ht="12.75" customHeight="1" x14ac:dyDescent="0.25"/>
    <row r="828" s="291" customFormat="1" ht="12.75" customHeight="1" x14ac:dyDescent="0.25"/>
    <row r="829" s="291" customFormat="1" ht="12.75" customHeight="1" x14ac:dyDescent="0.25"/>
    <row r="830" s="291" customFormat="1" ht="12.75" customHeight="1" x14ac:dyDescent="0.25"/>
    <row r="831" s="291" customFormat="1" ht="12.75" customHeight="1" x14ac:dyDescent="0.25"/>
    <row r="832" s="291" customFormat="1" ht="12.75" customHeight="1" x14ac:dyDescent="0.25"/>
    <row r="833" s="291" customFormat="1" ht="12.75" customHeight="1" x14ac:dyDescent="0.25"/>
    <row r="834" s="291" customFormat="1" ht="12.75" customHeight="1" x14ac:dyDescent="0.25"/>
    <row r="835" s="291" customFormat="1" ht="12.75" customHeight="1" x14ac:dyDescent="0.25"/>
    <row r="836" s="291" customFormat="1" ht="12.75" customHeight="1" x14ac:dyDescent="0.25"/>
    <row r="837" s="291" customFormat="1" ht="12.75" customHeight="1" x14ac:dyDescent="0.25"/>
    <row r="838" s="291" customFormat="1" ht="12.75" customHeight="1" x14ac:dyDescent="0.25"/>
    <row r="839" s="291" customFormat="1" ht="12.75" customHeight="1" x14ac:dyDescent="0.25"/>
    <row r="840" s="291" customFormat="1" ht="12.75" customHeight="1" x14ac:dyDescent="0.25"/>
    <row r="841" s="291" customFormat="1" ht="12.75" customHeight="1" x14ac:dyDescent="0.25"/>
    <row r="842" s="291" customFormat="1" ht="12.75" customHeight="1" x14ac:dyDescent="0.25"/>
    <row r="843" s="291" customFormat="1" ht="12.75" customHeight="1" x14ac:dyDescent="0.25"/>
    <row r="844" s="291" customFormat="1" ht="12.75" customHeight="1" x14ac:dyDescent="0.25"/>
    <row r="845" s="291" customFormat="1" ht="12.75" customHeight="1" x14ac:dyDescent="0.25"/>
    <row r="846" s="291" customFormat="1" ht="12.75" customHeight="1" x14ac:dyDescent="0.25"/>
    <row r="847" s="291" customFormat="1" ht="12.75" customHeight="1" x14ac:dyDescent="0.25"/>
    <row r="848" s="291" customFormat="1" ht="12.75" customHeight="1" x14ac:dyDescent="0.25"/>
    <row r="849" s="291" customFormat="1" ht="12.75" customHeight="1" x14ac:dyDescent="0.25"/>
    <row r="850" s="291" customFormat="1" ht="12.75" customHeight="1" x14ac:dyDescent="0.25"/>
    <row r="851" s="291" customFormat="1" ht="12.75" customHeight="1" x14ac:dyDescent="0.25"/>
    <row r="852" s="291" customFormat="1" ht="12.75" customHeight="1" x14ac:dyDescent="0.25"/>
    <row r="853" s="291" customFormat="1" ht="12.75" customHeight="1" x14ac:dyDescent="0.25"/>
    <row r="854" s="291" customFormat="1" ht="12.75" customHeight="1" x14ac:dyDescent="0.25"/>
    <row r="855" s="291" customFormat="1" ht="12.75" customHeight="1" x14ac:dyDescent="0.25"/>
    <row r="856" s="291" customFormat="1" ht="12.75" customHeight="1" x14ac:dyDescent="0.25"/>
    <row r="857" s="291" customFormat="1" ht="12.75" customHeight="1" x14ac:dyDescent="0.25"/>
    <row r="858" s="291" customFormat="1" ht="12.75" customHeight="1" x14ac:dyDescent="0.25"/>
    <row r="859" s="291" customFormat="1" ht="12.75" customHeight="1" x14ac:dyDescent="0.25"/>
    <row r="860" s="291" customFormat="1" ht="12.75" customHeight="1" x14ac:dyDescent="0.25"/>
    <row r="861" s="291" customFormat="1" ht="12.75" customHeight="1" x14ac:dyDescent="0.25"/>
    <row r="862" s="291" customFormat="1" ht="12.75" customHeight="1" x14ac:dyDescent="0.25"/>
    <row r="863" s="291" customFormat="1" ht="12.75" customHeight="1" x14ac:dyDescent="0.25"/>
    <row r="864" s="291" customFormat="1" ht="12.75" customHeight="1" x14ac:dyDescent="0.25"/>
    <row r="865" s="291" customFormat="1" ht="12.75" customHeight="1" x14ac:dyDescent="0.25"/>
    <row r="866" s="291" customFormat="1" ht="12.75" customHeight="1" x14ac:dyDescent="0.25"/>
    <row r="867" s="291" customFormat="1" ht="12.75" customHeight="1" x14ac:dyDescent="0.25"/>
    <row r="868" s="291" customFormat="1" ht="12.75" customHeight="1" x14ac:dyDescent="0.25"/>
    <row r="869" s="291" customFormat="1" ht="12.75" customHeight="1" x14ac:dyDescent="0.25"/>
    <row r="870" s="291" customFormat="1" ht="12.75" customHeight="1" x14ac:dyDescent="0.25"/>
    <row r="871" s="291" customFormat="1" ht="12.75" customHeight="1" x14ac:dyDescent="0.25"/>
    <row r="872" s="291" customFormat="1" ht="12.75" customHeight="1" x14ac:dyDescent="0.25"/>
    <row r="873" s="291" customFormat="1" ht="12.75" customHeight="1" x14ac:dyDescent="0.25"/>
    <row r="874" s="291" customFormat="1" ht="12.75" customHeight="1" x14ac:dyDescent="0.25"/>
    <row r="875" s="291" customFormat="1" ht="12.75" customHeight="1" x14ac:dyDescent="0.25"/>
    <row r="876" s="291" customFormat="1" ht="12.75" customHeight="1" x14ac:dyDescent="0.25"/>
    <row r="877" s="291" customFormat="1" ht="12.75" customHeight="1" x14ac:dyDescent="0.25"/>
    <row r="878" s="291" customFormat="1" ht="12.75" customHeight="1" x14ac:dyDescent="0.25"/>
    <row r="879" s="291" customFormat="1" ht="12.75" customHeight="1" x14ac:dyDescent="0.25"/>
    <row r="880" s="291" customFormat="1" ht="12.75" customHeight="1" x14ac:dyDescent="0.25"/>
    <row r="881" s="291" customFormat="1" ht="12.75" customHeight="1" x14ac:dyDescent="0.25"/>
    <row r="882" s="291" customFormat="1" ht="12.75" customHeight="1" x14ac:dyDescent="0.25"/>
    <row r="883" s="291" customFormat="1" ht="12.75" customHeight="1" x14ac:dyDescent="0.25"/>
    <row r="884" s="291" customFormat="1" ht="12.75" customHeight="1" x14ac:dyDescent="0.25"/>
    <row r="885" s="291" customFormat="1" ht="12.75" customHeight="1" x14ac:dyDescent="0.25"/>
    <row r="886" s="291" customFormat="1" ht="12.75" customHeight="1" x14ac:dyDescent="0.25"/>
    <row r="887" s="291" customFormat="1" ht="12.75" customHeight="1" x14ac:dyDescent="0.25"/>
    <row r="888" s="291" customFormat="1" ht="12.75" customHeight="1" x14ac:dyDescent="0.25"/>
    <row r="889" s="291" customFormat="1" ht="12.75" customHeight="1" x14ac:dyDescent="0.25"/>
    <row r="890" s="291" customFormat="1" ht="12.75" customHeight="1" x14ac:dyDescent="0.25"/>
    <row r="891" s="291" customFormat="1" ht="12.75" customHeight="1" x14ac:dyDescent="0.25"/>
    <row r="892" s="291" customFormat="1" ht="12.75" customHeight="1" x14ac:dyDescent="0.25"/>
    <row r="893" s="291" customFormat="1" ht="12.75" customHeight="1" x14ac:dyDescent="0.25"/>
    <row r="894" s="291" customFormat="1" ht="12.75" customHeight="1" x14ac:dyDescent="0.25"/>
    <row r="895" s="291" customFormat="1" ht="12.75" customHeight="1" x14ac:dyDescent="0.25"/>
    <row r="896" s="291" customFormat="1" ht="12.75" customHeight="1" x14ac:dyDescent="0.25"/>
    <row r="897" s="291" customFormat="1" ht="12.75" customHeight="1" x14ac:dyDescent="0.25"/>
    <row r="898" s="291" customFormat="1" ht="12.75" customHeight="1" x14ac:dyDescent="0.25"/>
    <row r="899" s="291" customFormat="1" ht="12.75" customHeight="1" x14ac:dyDescent="0.25"/>
    <row r="900" s="291" customFormat="1" ht="12.75" customHeight="1" x14ac:dyDescent="0.25"/>
    <row r="901" s="291" customFormat="1" ht="12.75" customHeight="1" x14ac:dyDescent="0.25"/>
    <row r="902" s="291" customFormat="1" ht="12.75" customHeight="1" x14ac:dyDescent="0.25"/>
    <row r="903" s="291" customFormat="1" ht="12.75" customHeight="1" x14ac:dyDescent="0.25"/>
    <row r="904" s="291" customFormat="1" ht="12.75" customHeight="1" x14ac:dyDescent="0.25"/>
    <row r="905" s="291" customFormat="1" ht="12.75" customHeight="1" x14ac:dyDescent="0.25"/>
    <row r="906" s="291" customFormat="1" ht="12.75" customHeight="1" x14ac:dyDescent="0.25"/>
    <row r="907" s="291" customFormat="1" ht="12.75" customHeight="1" x14ac:dyDescent="0.25"/>
    <row r="908" s="291" customFormat="1" ht="12.75" customHeight="1" x14ac:dyDescent="0.25"/>
    <row r="909" s="291" customFormat="1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&amp;C&amp;10Strona &amp;P</oddFooter>
  </headerFooter>
  <rowBreaks count="8" manualBreakCount="8">
    <brk id="110" max="16383" man="1"/>
    <brk id="163" max="16383" man="1"/>
    <brk id="217" max="16383" man="1"/>
    <brk id="328" max="16383" man="1"/>
    <brk id="384" max="16383" man="1"/>
    <brk id="496" max="16383" man="1"/>
    <brk id="605" max="16383" man="1"/>
    <brk id="7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workbookViewId="0"/>
  </sheetViews>
  <sheetFormatPr defaultRowHeight="14.25" x14ac:dyDescent="0.2"/>
  <cols>
    <col min="1" max="1" width="4.140625" style="1" customWidth="1"/>
    <col min="2" max="2" width="5.5703125" style="1" customWidth="1"/>
    <col min="3" max="3" width="59.5703125" style="8" customWidth="1"/>
    <col min="4" max="4" width="14" style="8" customWidth="1"/>
    <col min="5" max="5" width="13.85546875" style="8" customWidth="1"/>
    <col min="6" max="7" width="11.28515625" style="8" customWidth="1"/>
    <col min="8" max="8" width="12.5703125" style="8" customWidth="1"/>
    <col min="9" max="9" width="10.42578125" style="8" customWidth="1"/>
    <col min="10" max="10" width="10.7109375" style="8" customWidth="1"/>
    <col min="11" max="11" width="9" style="8" customWidth="1"/>
    <col min="12" max="12" width="11.5703125" style="9" customWidth="1"/>
    <col min="13" max="13" width="9.140625" style="8"/>
    <col min="14" max="14" width="13" style="8" customWidth="1"/>
    <col min="15" max="258" width="9.140625" style="8"/>
    <col min="259" max="259" width="4.140625" style="8" customWidth="1"/>
    <col min="260" max="260" width="5.5703125" style="8" customWidth="1"/>
    <col min="261" max="261" width="59.5703125" style="8" customWidth="1"/>
    <col min="262" max="263" width="11.28515625" style="8" customWidth="1"/>
    <col min="264" max="264" width="10.5703125" style="8" customWidth="1"/>
    <col min="265" max="265" width="10.42578125" style="8" customWidth="1"/>
    <col min="266" max="266" width="10.7109375" style="8" customWidth="1"/>
    <col min="267" max="267" width="9" style="8" customWidth="1"/>
    <col min="268" max="268" width="11.5703125" style="8" customWidth="1"/>
    <col min="269" max="269" width="9.140625" style="8"/>
    <col min="270" max="270" width="13" style="8" customWidth="1"/>
    <col min="271" max="514" width="9.140625" style="8"/>
    <col min="515" max="515" width="4.140625" style="8" customWidth="1"/>
    <col min="516" max="516" width="5.5703125" style="8" customWidth="1"/>
    <col min="517" max="517" width="59.5703125" style="8" customWidth="1"/>
    <col min="518" max="519" width="11.28515625" style="8" customWidth="1"/>
    <col min="520" max="520" width="10.5703125" style="8" customWidth="1"/>
    <col min="521" max="521" width="10.42578125" style="8" customWidth="1"/>
    <col min="522" max="522" width="10.7109375" style="8" customWidth="1"/>
    <col min="523" max="523" width="9" style="8" customWidth="1"/>
    <col min="524" max="524" width="11.5703125" style="8" customWidth="1"/>
    <col min="525" max="525" width="9.140625" style="8"/>
    <col min="526" max="526" width="13" style="8" customWidth="1"/>
    <col min="527" max="770" width="9.140625" style="8"/>
    <col min="771" max="771" width="4.140625" style="8" customWidth="1"/>
    <col min="772" max="772" width="5.5703125" style="8" customWidth="1"/>
    <col min="773" max="773" width="59.5703125" style="8" customWidth="1"/>
    <col min="774" max="775" width="11.28515625" style="8" customWidth="1"/>
    <col min="776" max="776" width="10.5703125" style="8" customWidth="1"/>
    <col min="777" max="777" width="10.42578125" style="8" customWidth="1"/>
    <col min="778" max="778" width="10.7109375" style="8" customWidth="1"/>
    <col min="779" max="779" width="9" style="8" customWidth="1"/>
    <col min="780" max="780" width="11.5703125" style="8" customWidth="1"/>
    <col min="781" max="781" width="9.140625" style="8"/>
    <col min="782" max="782" width="13" style="8" customWidth="1"/>
    <col min="783" max="1026" width="9.140625" style="8"/>
    <col min="1027" max="1027" width="4.140625" style="8" customWidth="1"/>
    <col min="1028" max="1028" width="5.5703125" style="8" customWidth="1"/>
    <col min="1029" max="1029" width="59.5703125" style="8" customWidth="1"/>
    <col min="1030" max="1031" width="11.28515625" style="8" customWidth="1"/>
    <col min="1032" max="1032" width="10.5703125" style="8" customWidth="1"/>
    <col min="1033" max="1033" width="10.42578125" style="8" customWidth="1"/>
    <col min="1034" max="1034" width="10.7109375" style="8" customWidth="1"/>
    <col min="1035" max="1035" width="9" style="8" customWidth="1"/>
    <col min="1036" max="1036" width="11.5703125" style="8" customWidth="1"/>
    <col min="1037" max="1037" width="9.140625" style="8"/>
    <col min="1038" max="1038" width="13" style="8" customWidth="1"/>
    <col min="1039" max="1282" width="9.140625" style="8"/>
    <col min="1283" max="1283" width="4.140625" style="8" customWidth="1"/>
    <col min="1284" max="1284" width="5.5703125" style="8" customWidth="1"/>
    <col min="1285" max="1285" width="59.5703125" style="8" customWidth="1"/>
    <col min="1286" max="1287" width="11.28515625" style="8" customWidth="1"/>
    <col min="1288" max="1288" width="10.5703125" style="8" customWidth="1"/>
    <col min="1289" max="1289" width="10.42578125" style="8" customWidth="1"/>
    <col min="1290" max="1290" width="10.7109375" style="8" customWidth="1"/>
    <col min="1291" max="1291" width="9" style="8" customWidth="1"/>
    <col min="1292" max="1292" width="11.5703125" style="8" customWidth="1"/>
    <col min="1293" max="1293" width="9.140625" style="8"/>
    <col min="1294" max="1294" width="13" style="8" customWidth="1"/>
    <col min="1295" max="1538" width="9.140625" style="8"/>
    <col min="1539" max="1539" width="4.140625" style="8" customWidth="1"/>
    <col min="1540" max="1540" width="5.5703125" style="8" customWidth="1"/>
    <col min="1541" max="1541" width="59.5703125" style="8" customWidth="1"/>
    <col min="1542" max="1543" width="11.28515625" style="8" customWidth="1"/>
    <col min="1544" max="1544" width="10.5703125" style="8" customWidth="1"/>
    <col min="1545" max="1545" width="10.42578125" style="8" customWidth="1"/>
    <col min="1546" max="1546" width="10.7109375" style="8" customWidth="1"/>
    <col min="1547" max="1547" width="9" style="8" customWidth="1"/>
    <col min="1548" max="1548" width="11.5703125" style="8" customWidth="1"/>
    <col min="1549" max="1549" width="9.140625" style="8"/>
    <col min="1550" max="1550" width="13" style="8" customWidth="1"/>
    <col min="1551" max="1794" width="9.140625" style="8"/>
    <col min="1795" max="1795" width="4.140625" style="8" customWidth="1"/>
    <col min="1796" max="1796" width="5.5703125" style="8" customWidth="1"/>
    <col min="1797" max="1797" width="59.5703125" style="8" customWidth="1"/>
    <col min="1798" max="1799" width="11.28515625" style="8" customWidth="1"/>
    <col min="1800" max="1800" width="10.5703125" style="8" customWidth="1"/>
    <col min="1801" max="1801" width="10.42578125" style="8" customWidth="1"/>
    <col min="1802" max="1802" width="10.7109375" style="8" customWidth="1"/>
    <col min="1803" max="1803" width="9" style="8" customWidth="1"/>
    <col min="1804" max="1804" width="11.5703125" style="8" customWidth="1"/>
    <col min="1805" max="1805" width="9.140625" style="8"/>
    <col min="1806" max="1806" width="13" style="8" customWidth="1"/>
    <col min="1807" max="2050" width="9.140625" style="8"/>
    <col min="2051" max="2051" width="4.140625" style="8" customWidth="1"/>
    <col min="2052" max="2052" width="5.5703125" style="8" customWidth="1"/>
    <col min="2053" max="2053" width="59.5703125" style="8" customWidth="1"/>
    <col min="2054" max="2055" width="11.28515625" style="8" customWidth="1"/>
    <col min="2056" max="2056" width="10.5703125" style="8" customWidth="1"/>
    <col min="2057" max="2057" width="10.42578125" style="8" customWidth="1"/>
    <col min="2058" max="2058" width="10.7109375" style="8" customWidth="1"/>
    <col min="2059" max="2059" width="9" style="8" customWidth="1"/>
    <col min="2060" max="2060" width="11.5703125" style="8" customWidth="1"/>
    <col min="2061" max="2061" width="9.140625" style="8"/>
    <col min="2062" max="2062" width="13" style="8" customWidth="1"/>
    <col min="2063" max="2306" width="9.140625" style="8"/>
    <col min="2307" max="2307" width="4.140625" style="8" customWidth="1"/>
    <col min="2308" max="2308" width="5.5703125" style="8" customWidth="1"/>
    <col min="2309" max="2309" width="59.5703125" style="8" customWidth="1"/>
    <col min="2310" max="2311" width="11.28515625" style="8" customWidth="1"/>
    <col min="2312" max="2312" width="10.5703125" style="8" customWidth="1"/>
    <col min="2313" max="2313" width="10.42578125" style="8" customWidth="1"/>
    <col min="2314" max="2314" width="10.7109375" style="8" customWidth="1"/>
    <col min="2315" max="2315" width="9" style="8" customWidth="1"/>
    <col min="2316" max="2316" width="11.5703125" style="8" customWidth="1"/>
    <col min="2317" max="2317" width="9.140625" style="8"/>
    <col min="2318" max="2318" width="13" style="8" customWidth="1"/>
    <col min="2319" max="2562" width="9.140625" style="8"/>
    <col min="2563" max="2563" width="4.140625" style="8" customWidth="1"/>
    <col min="2564" max="2564" width="5.5703125" style="8" customWidth="1"/>
    <col min="2565" max="2565" width="59.5703125" style="8" customWidth="1"/>
    <col min="2566" max="2567" width="11.28515625" style="8" customWidth="1"/>
    <col min="2568" max="2568" width="10.5703125" style="8" customWidth="1"/>
    <col min="2569" max="2569" width="10.42578125" style="8" customWidth="1"/>
    <col min="2570" max="2570" width="10.7109375" style="8" customWidth="1"/>
    <col min="2571" max="2571" width="9" style="8" customWidth="1"/>
    <col min="2572" max="2572" width="11.5703125" style="8" customWidth="1"/>
    <col min="2573" max="2573" width="9.140625" style="8"/>
    <col min="2574" max="2574" width="13" style="8" customWidth="1"/>
    <col min="2575" max="2818" width="9.140625" style="8"/>
    <col min="2819" max="2819" width="4.140625" style="8" customWidth="1"/>
    <col min="2820" max="2820" width="5.5703125" style="8" customWidth="1"/>
    <col min="2821" max="2821" width="59.5703125" style="8" customWidth="1"/>
    <col min="2822" max="2823" width="11.28515625" style="8" customWidth="1"/>
    <col min="2824" max="2824" width="10.5703125" style="8" customWidth="1"/>
    <col min="2825" max="2825" width="10.42578125" style="8" customWidth="1"/>
    <col min="2826" max="2826" width="10.7109375" style="8" customWidth="1"/>
    <col min="2827" max="2827" width="9" style="8" customWidth="1"/>
    <col min="2828" max="2828" width="11.5703125" style="8" customWidth="1"/>
    <col min="2829" max="2829" width="9.140625" style="8"/>
    <col min="2830" max="2830" width="13" style="8" customWidth="1"/>
    <col min="2831" max="3074" width="9.140625" style="8"/>
    <col min="3075" max="3075" width="4.140625" style="8" customWidth="1"/>
    <col min="3076" max="3076" width="5.5703125" style="8" customWidth="1"/>
    <col min="3077" max="3077" width="59.5703125" style="8" customWidth="1"/>
    <col min="3078" max="3079" width="11.28515625" style="8" customWidth="1"/>
    <col min="3080" max="3080" width="10.5703125" style="8" customWidth="1"/>
    <col min="3081" max="3081" width="10.42578125" style="8" customWidth="1"/>
    <col min="3082" max="3082" width="10.7109375" style="8" customWidth="1"/>
    <col min="3083" max="3083" width="9" style="8" customWidth="1"/>
    <col min="3084" max="3084" width="11.5703125" style="8" customWidth="1"/>
    <col min="3085" max="3085" width="9.140625" style="8"/>
    <col min="3086" max="3086" width="13" style="8" customWidth="1"/>
    <col min="3087" max="3330" width="9.140625" style="8"/>
    <col min="3331" max="3331" width="4.140625" style="8" customWidth="1"/>
    <col min="3332" max="3332" width="5.5703125" style="8" customWidth="1"/>
    <col min="3333" max="3333" width="59.5703125" style="8" customWidth="1"/>
    <col min="3334" max="3335" width="11.28515625" style="8" customWidth="1"/>
    <col min="3336" max="3336" width="10.5703125" style="8" customWidth="1"/>
    <col min="3337" max="3337" width="10.42578125" style="8" customWidth="1"/>
    <col min="3338" max="3338" width="10.7109375" style="8" customWidth="1"/>
    <col min="3339" max="3339" width="9" style="8" customWidth="1"/>
    <col min="3340" max="3340" width="11.5703125" style="8" customWidth="1"/>
    <col min="3341" max="3341" width="9.140625" style="8"/>
    <col min="3342" max="3342" width="13" style="8" customWidth="1"/>
    <col min="3343" max="3586" width="9.140625" style="8"/>
    <col min="3587" max="3587" width="4.140625" style="8" customWidth="1"/>
    <col min="3588" max="3588" width="5.5703125" style="8" customWidth="1"/>
    <col min="3589" max="3589" width="59.5703125" style="8" customWidth="1"/>
    <col min="3590" max="3591" width="11.28515625" style="8" customWidth="1"/>
    <col min="3592" max="3592" width="10.5703125" style="8" customWidth="1"/>
    <col min="3593" max="3593" width="10.42578125" style="8" customWidth="1"/>
    <col min="3594" max="3594" width="10.7109375" style="8" customWidth="1"/>
    <col min="3595" max="3595" width="9" style="8" customWidth="1"/>
    <col min="3596" max="3596" width="11.5703125" style="8" customWidth="1"/>
    <col min="3597" max="3597" width="9.140625" style="8"/>
    <col min="3598" max="3598" width="13" style="8" customWidth="1"/>
    <col min="3599" max="3842" width="9.140625" style="8"/>
    <col min="3843" max="3843" width="4.140625" style="8" customWidth="1"/>
    <col min="3844" max="3844" width="5.5703125" style="8" customWidth="1"/>
    <col min="3845" max="3845" width="59.5703125" style="8" customWidth="1"/>
    <col min="3846" max="3847" width="11.28515625" style="8" customWidth="1"/>
    <col min="3848" max="3848" width="10.5703125" style="8" customWidth="1"/>
    <col min="3849" max="3849" width="10.42578125" style="8" customWidth="1"/>
    <col min="3850" max="3850" width="10.7109375" style="8" customWidth="1"/>
    <col min="3851" max="3851" width="9" style="8" customWidth="1"/>
    <col min="3852" max="3852" width="11.5703125" style="8" customWidth="1"/>
    <col min="3853" max="3853" width="9.140625" style="8"/>
    <col min="3854" max="3854" width="13" style="8" customWidth="1"/>
    <col min="3855" max="4098" width="9.140625" style="8"/>
    <col min="4099" max="4099" width="4.140625" style="8" customWidth="1"/>
    <col min="4100" max="4100" width="5.5703125" style="8" customWidth="1"/>
    <col min="4101" max="4101" width="59.5703125" style="8" customWidth="1"/>
    <col min="4102" max="4103" width="11.28515625" style="8" customWidth="1"/>
    <col min="4104" max="4104" width="10.5703125" style="8" customWidth="1"/>
    <col min="4105" max="4105" width="10.42578125" style="8" customWidth="1"/>
    <col min="4106" max="4106" width="10.7109375" style="8" customWidth="1"/>
    <col min="4107" max="4107" width="9" style="8" customWidth="1"/>
    <col min="4108" max="4108" width="11.5703125" style="8" customWidth="1"/>
    <col min="4109" max="4109" width="9.140625" style="8"/>
    <col min="4110" max="4110" width="13" style="8" customWidth="1"/>
    <col min="4111" max="4354" width="9.140625" style="8"/>
    <col min="4355" max="4355" width="4.140625" style="8" customWidth="1"/>
    <col min="4356" max="4356" width="5.5703125" style="8" customWidth="1"/>
    <col min="4357" max="4357" width="59.5703125" style="8" customWidth="1"/>
    <col min="4358" max="4359" width="11.28515625" style="8" customWidth="1"/>
    <col min="4360" max="4360" width="10.5703125" style="8" customWidth="1"/>
    <col min="4361" max="4361" width="10.42578125" style="8" customWidth="1"/>
    <col min="4362" max="4362" width="10.7109375" style="8" customWidth="1"/>
    <col min="4363" max="4363" width="9" style="8" customWidth="1"/>
    <col min="4364" max="4364" width="11.5703125" style="8" customWidth="1"/>
    <col min="4365" max="4365" width="9.140625" style="8"/>
    <col min="4366" max="4366" width="13" style="8" customWidth="1"/>
    <col min="4367" max="4610" width="9.140625" style="8"/>
    <col min="4611" max="4611" width="4.140625" style="8" customWidth="1"/>
    <col min="4612" max="4612" width="5.5703125" style="8" customWidth="1"/>
    <col min="4613" max="4613" width="59.5703125" style="8" customWidth="1"/>
    <col min="4614" max="4615" width="11.28515625" style="8" customWidth="1"/>
    <col min="4616" max="4616" width="10.5703125" style="8" customWidth="1"/>
    <col min="4617" max="4617" width="10.42578125" style="8" customWidth="1"/>
    <col min="4618" max="4618" width="10.7109375" style="8" customWidth="1"/>
    <col min="4619" max="4619" width="9" style="8" customWidth="1"/>
    <col min="4620" max="4620" width="11.5703125" style="8" customWidth="1"/>
    <col min="4621" max="4621" width="9.140625" style="8"/>
    <col min="4622" max="4622" width="13" style="8" customWidth="1"/>
    <col min="4623" max="4866" width="9.140625" style="8"/>
    <col min="4867" max="4867" width="4.140625" style="8" customWidth="1"/>
    <col min="4868" max="4868" width="5.5703125" style="8" customWidth="1"/>
    <col min="4869" max="4869" width="59.5703125" style="8" customWidth="1"/>
    <col min="4870" max="4871" width="11.28515625" style="8" customWidth="1"/>
    <col min="4872" max="4872" width="10.5703125" style="8" customWidth="1"/>
    <col min="4873" max="4873" width="10.42578125" style="8" customWidth="1"/>
    <col min="4874" max="4874" width="10.7109375" style="8" customWidth="1"/>
    <col min="4875" max="4875" width="9" style="8" customWidth="1"/>
    <col min="4876" max="4876" width="11.5703125" style="8" customWidth="1"/>
    <col min="4877" max="4877" width="9.140625" style="8"/>
    <col min="4878" max="4878" width="13" style="8" customWidth="1"/>
    <col min="4879" max="5122" width="9.140625" style="8"/>
    <col min="5123" max="5123" width="4.140625" style="8" customWidth="1"/>
    <col min="5124" max="5124" width="5.5703125" style="8" customWidth="1"/>
    <col min="5125" max="5125" width="59.5703125" style="8" customWidth="1"/>
    <col min="5126" max="5127" width="11.28515625" style="8" customWidth="1"/>
    <col min="5128" max="5128" width="10.5703125" style="8" customWidth="1"/>
    <col min="5129" max="5129" width="10.42578125" style="8" customWidth="1"/>
    <col min="5130" max="5130" width="10.7109375" style="8" customWidth="1"/>
    <col min="5131" max="5131" width="9" style="8" customWidth="1"/>
    <col min="5132" max="5132" width="11.5703125" style="8" customWidth="1"/>
    <col min="5133" max="5133" width="9.140625" style="8"/>
    <col min="5134" max="5134" width="13" style="8" customWidth="1"/>
    <col min="5135" max="5378" width="9.140625" style="8"/>
    <col min="5379" max="5379" width="4.140625" style="8" customWidth="1"/>
    <col min="5380" max="5380" width="5.5703125" style="8" customWidth="1"/>
    <col min="5381" max="5381" width="59.5703125" style="8" customWidth="1"/>
    <col min="5382" max="5383" width="11.28515625" style="8" customWidth="1"/>
    <col min="5384" max="5384" width="10.5703125" style="8" customWidth="1"/>
    <col min="5385" max="5385" width="10.42578125" style="8" customWidth="1"/>
    <col min="5386" max="5386" width="10.7109375" style="8" customWidth="1"/>
    <col min="5387" max="5387" width="9" style="8" customWidth="1"/>
    <col min="5388" max="5388" width="11.5703125" style="8" customWidth="1"/>
    <col min="5389" max="5389" width="9.140625" style="8"/>
    <col min="5390" max="5390" width="13" style="8" customWidth="1"/>
    <col min="5391" max="5634" width="9.140625" style="8"/>
    <col min="5635" max="5635" width="4.140625" style="8" customWidth="1"/>
    <col min="5636" max="5636" width="5.5703125" style="8" customWidth="1"/>
    <col min="5637" max="5637" width="59.5703125" style="8" customWidth="1"/>
    <col min="5638" max="5639" width="11.28515625" style="8" customWidth="1"/>
    <col min="5640" max="5640" width="10.5703125" style="8" customWidth="1"/>
    <col min="5641" max="5641" width="10.42578125" style="8" customWidth="1"/>
    <col min="5642" max="5642" width="10.7109375" style="8" customWidth="1"/>
    <col min="5643" max="5643" width="9" style="8" customWidth="1"/>
    <col min="5644" max="5644" width="11.5703125" style="8" customWidth="1"/>
    <col min="5645" max="5645" width="9.140625" style="8"/>
    <col min="5646" max="5646" width="13" style="8" customWidth="1"/>
    <col min="5647" max="5890" width="9.140625" style="8"/>
    <col min="5891" max="5891" width="4.140625" style="8" customWidth="1"/>
    <col min="5892" max="5892" width="5.5703125" style="8" customWidth="1"/>
    <col min="5893" max="5893" width="59.5703125" style="8" customWidth="1"/>
    <col min="5894" max="5895" width="11.28515625" style="8" customWidth="1"/>
    <col min="5896" max="5896" width="10.5703125" style="8" customWidth="1"/>
    <col min="5897" max="5897" width="10.42578125" style="8" customWidth="1"/>
    <col min="5898" max="5898" width="10.7109375" style="8" customWidth="1"/>
    <col min="5899" max="5899" width="9" style="8" customWidth="1"/>
    <col min="5900" max="5900" width="11.5703125" style="8" customWidth="1"/>
    <col min="5901" max="5901" width="9.140625" style="8"/>
    <col min="5902" max="5902" width="13" style="8" customWidth="1"/>
    <col min="5903" max="6146" width="9.140625" style="8"/>
    <col min="6147" max="6147" width="4.140625" style="8" customWidth="1"/>
    <col min="6148" max="6148" width="5.5703125" style="8" customWidth="1"/>
    <col min="6149" max="6149" width="59.5703125" style="8" customWidth="1"/>
    <col min="6150" max="6151" width="11.28515625" style="8" customWidth="1"/>
    <col min="6152" max="6152" width="10.5703125" style="8" customWidth="1"/>
    <col min="6153" max="6153" width="10.42578125" style="8" customWidth="1"/>
    <col min="6154" max="6154" width="10.7109375" style="8" customWidth="1"/>
    <col min="6155" max="6155" width="9" style="8" customWidth="1"/>
    <col min="6156" max="6156" width="11.5703125" style="8" customWidth="1"/>
    <col min="6157" max="6157" width="9.140625" style="8"/>
    <col min="6158" max="6158" width="13" style="8" customWidth="1"/>
    <col min="6159" max="6402" width="9.140625" style="8"/>
    <col min="6403" max="6403" width="4.140625" style="8" customWidth="1"/>
    <col min="6404" max="6404" width="5.5703125" style="8" customWidth="1"/>
    <col min="6405" max="6405" width="59.5703125" style="8" customWidth="1"/>
    <col min="6406" max="6407" width="11.28515625" style="8" customWidth="1"/>
    <col min="6408" max="6408" width="10.5703125" style="8" customWidth="1"/>
    <col min="6409" max="6409" width="10.42578125" style="8" customWidth="1"/>
    <col min="6410" max="6410" width="10.7109375" style="8" customWidth="1"/>
    <col min="6411" max="6411" width="9" style="8" customWidth="1"/>
    <col min="6412" max="6412" width="11.5703125" style="8" customWidth="1"/>
    <col min="6413" max="6413" width="9.140625" style="8"/>
    <col min="6414" max="6414" width="13" style="8" customWidth="1"/>
    <col min="6415" max="6658" width="9.140625" style="8"/>
    <col min="6659" max="6659" width="4.140625" style="8" customWidth="1"/>
    <col min="6660" max="6660" width="5.5703125" style="8" customWidth="1"/>
    <col min="6661" max="6661" width="59.5703125" style="8" customWidth="1"/>
    <col min="6662" max="6663" width="11.28515625" style="8" customWidth="1"/>
    <col min="6664" max="6664" width="10.5703125" style="8" customWidth="1"/>
    <col min="6665" max="6665" width="10.42578125" style="8" customWidth="1"/>
    <col min="6666" max="6666" width="10.7109375" style="8" customWidth="1"/>
    <col min="6667" max="6667" width="9" style="8" customWidth="1"/>
    <col min="6668" max="6668" width="11.5703125" style="8" customWidth="1"/>
    <col min="6669" max="6669" width="9.140625" style="8"/>
    <col min="6670" max="6670" width="13" style="8" customWidth="1"/>
    <col min="6671" max="6914" width="9.140625" style="8"/>
    <col min="6915" max="6915" width="4.140625" style="8" customWidth="1"/>
    <col min="6916" max="6916" width="5.5703125" style="8" customWidth="1"/>
    <col min="6917" max="6917" width="59.5703125" style="8" customWidth="1"/>
    <col min="6918" max="6919" width="11.28515625" style="8" customWidth="1"/>
    <col min="6920" max="6920" width="10.5703125" style="8" customWidth="1"/>
    <col min="6921" max="6921" width="10.42578125" style="8" customWidth="1"/>
    <col min="6922" max="6922" width="10.7109375" style="8" customWidth="1"/>
    <col min="6923" max="6923" width="9" style="8" customWidth="1"/>
    <col min="6924" max="6924" width="11.5703125" style="8" customWidth="1"/>
    <col min="6925" max="6925" width="9.140625" style="8"/>
    <col min="6926" max="6926" width="13" style="8" customWidth="1"/>
    <col min="6927" max="7170" width="9.140625" style="8"/>
    <col min="7171" max="7171" width="4.140625" style="8" customWidth="1"/>
    <col min="7172" max="7172" width="5.5703125" style="8" customWidth="1"/>
    <col min="7173" max="7173" width="59.5703125" style="8" customWidth="1"/>
    <col min="7174" max="7175" width="11.28515625" style="8" customWidth="1"/>
    <col min="7176" max="7176" width="10.5703125" style="8" customWidth="1"/>
    <col min="7177" max="7177" width="10.42578125" style="8" customWidth="1"/>
    <col min="7178" max="7178" width="10.7109375" style="8" customWidth="1"/>
    <col min="7179" max="7179" width="9" style="8" customWidth="1"/>
    <col min="7180" max="7180" width="11.5703125" style="8" customWidth="1"/>
    <col min="7181" max="7181" width="9.140625" style="8"/>
    <col min="7182" max="7182" width="13" style="8" customWidth="1"/>
    <col min="7183" max="7426" width="9.140625" style="8"/>
    <col min="7427" max="7427" width="4.140625" style="8" customWidth="1"/>
    <col min="7428" max="7428" width="5.5703125" style="8" customWidth="1"/>
    <col min="7429" max="7429" width="59.5703125" style="8" customWidth="1"/>
    <col min="7430" max="7431" width="11.28515625" style="8" customWidth="1"/>
    <col min="7432" max="7432" width="10.5703125" style="8" customWidth="1"/>
    <col min="7433" max="7433" width="10.42578125" style="8" customWidth="1"/>
    <col min="7434" max="7434" width="10.7109375" style="8" customWidth="1"/>
    <col min="7435" max="7435" width="9" style="8" customWidth="1"/>
    <col min="7436" max="7436" width="11.5703125" style="8" customWidth="1"/>
    <col min="7437" max="7437" width="9.140625" style="8"/>
    <col min="7438" max="7438" width="13" style="8" customWidth="1"/>
    <col min="7439" max="7682" width="9.140625" style="8"/>
    <col min="7683" max="7683" width="4.140625" style="8" customWidth="1"/>
    <col min="7684" max="7684" width="5.5703125" style="8" customWidth="1"/>
    <col min="7685" max="7685" width="59.5703125" style="8" customWidth="1"/>
    <col min="7686" max="7687" width="11.28515625" style="8" customWidth="1"/>
    <col min="7688" max="7688" width="10.5703125" style="8" customWidth="1"/>
    <col min="7689" max="7689" width="10.42578125" style="8" customWidth="1"/>
    <col min="7690" max="7690" width="10.7109375" style="8" customWidth="1"/>
    <col min="7691" max="7691" width="9" style="8" customWidth="1"/>
    <col min="7692" max="7692" width="11.5703125" style="8" customWidth="1"/>
    <col min="7693" max="7693" width="9.140625" style="8"/>
    <col min="7694" max="7694" width="13" style="8" customWidth="1"/>
    <col min="7695" max="7938" width="9.140625" style="8"/>
    <col min="7939" max="7939" width="4.140625" style="8" customWidth="1"/>
    <col min="7940" max="7940" width="5.5703125" style="8" customWidth="1"/>
    <col min="7941" max="7941" width="59.5703125" style="8" customWidth="1"/>
    <col min="7942" max="7943" width="11.28515625" style="8" customWidth="1"/>
    <col min="7944" max="7944" width="10.5703125" style="8" customWidth="1"/>
    <col min="7945" max="7945" width="10.42578125" style="8" customWidth="1"/>
    <col min="7946" max="7946" width="10.7109375" style="8" customWidth="1"/>
    <col min="7947" max="7947" width="9" style="8" customWidth="1"/>
    <col min="7948" max="7948" width="11.5703125" style="8" customWidth="1"/>
    <col min="7949" max="7949" width="9.140625" style="8"/>
    <col min="7950" max="7950" width="13" style="8" customWidth="1"/>
    <col min="7951" max="8194" width="9.140625" style="8"/>
    <col min="8195" max="8195" width="4.140625" style="8" customWidth="1"/>
    <col min="8196" max="8196" width="5.5703125" style="8" customWidth="1"/>
    <col min="8197" max="8197" width="59.5703125" style="8" customWidth="1"/>
    <col min="8198" max="8199" width="11.28515625" style="8" customWidth="1"/>
    <col min="8200" max="8200" width="10.5703125" style="8" customWidth="1"/>
    <col min="8201" max="8201" width="10.42578125" style="8" customWidth="1"/>
    <col min="8202" max="8202" width="10.7109375" style="8" customWidth="1"/>
    <col min="8203" max="8203" width="9" style="8" customWidth="1"/>
    <col min="8204" max="8204" width="11.5703125" style="8" customWidth="1"/>
    <col min="8205" max="8205" width="9.140625" style="8"/>
    <col min="8206" max="8206" width="13" style="8" customWidth="1"/>
    <col min="8207" max="8450" width="9.140625" style="8"/>
    <col min="8451" max="8451" width="4.140625" style="8" customWidth="1"/>
    <col min="8452" max="8452" width="5.5703125" style="8" customWidth="1"/>
    <col min="8453" max="8453" width="59.5703125" style="8" customWidth="1"/>
    <col min="8454" max="8455" width="11.28515625" style="8" customWidth="1"/>
    <col min="8456" max="8456" width="10.5703125" style="8" customWidth="1"/>
    <col min="8457" max="8457" width="10.42578125" style="8" customWidth="1"/>
    <col min="8458" max="8458" width="10.7109375" style="8" customWidth="1"/>
    <col min="8459" max="8459" width="9" style="8" customWidth="1"/>
    <col min="8460" max="8460" width="11.5703125" style="8" customWidth="1"/>
    <col min="8461" max="8461" width="9.140625" style="8"/>
    <col min="8462" max="8462" width="13" style="8" customWidth="1"/>
    <col min="8463" max="8706" width="9.140625" style="8"/>
    <col min="8707" max="8707" width="4.140625" style="8" customWidth="1"/>
    <col min="8708" max="8708" width="5.5703125" style="8" customWidth="1"/>
    <col min="8709" max="8709" width="59.5703125" style="8" customWidth="1"/>
    <col min="8710" max="8711" width="11.28515625" style="8" customWidth="1"/>
    <col min="8712" max="8712" width="10.5703125" style="8" customWidth="1"/>
    <col min="8713" max="8713" width="10.42578125" style="8" customWidth="1"/>
    <col min="8714" max="8714" width="10.7109375" style="8" customWidth="1"/>
    <col min="8715" max="8715" width="9" style="8" customWidth="1"/>
    <col min="8716" max="8716" width="11.5703125" style="8" customWidth="1"/>
    <col min="8717" max="8717" width="9.140625" style="8"/>
    <col min="8718" max="8718" width="13" style="8" customWidth="1"/>
    <col min="8719" max="8962" width="9.140625" style="8"/>
    <col min="8963" max="8963" width="4.140625" style="8" customWidth="1"/>
    <col min="8964" max="8964" width="5.5703125" style="8" customWidth="1"/>
    <col min="8965" max="8965" width="59.5703125" style="8" customWidth="1"/>
    <col min="8966" max="8967" width="11.28515625" style="8" customWidth="1"/>
    <col min="8968" max="8968" width="10.5703125" style="8" customWidth="1"/>
    <col min="8969" max="8969" width="10.42578125" style="8" customWidth="1"/>
    <col min="8970" max="8970" width="10.7109375" style="8" customWidth="1"/>
    <col min="8971" max="8971" width="9" style="8" customWidth="1"/>
    <col min="8972" max="8972" width="11.5703125" style="8" customWidth="1"/>
    <col min="8973" max="8973" width="9.140625" style="8"/>
    <col min="8974" max="8974" width="13" style="8" customWidth="1"/>
    <col min="8975" max="9218" width="9.140625" style="8"/>
    <col min="9219" max="9219" width="4.140625" style="8" customWidth="1"/>
    <col min="9220" max="9220" width="5.5703125" style="8" customWidth="1"/>
    <col min="9221" max="9221" width="59.5703125" style="8" customWidth="1"/>
    <col min="9222" max="9223" width="11.28515625" style="8" customWidth="1"/>
    <col min="9224" max="9224" width="10.5703125" style="8" customWidth="1"/>
    <col min="9225" max="9225" width="10.42578125" style="8" customWidth="1"/>
    <col min="9226" max="9226" width="10.7109375" style="8" customWidth="1"/>
    <col min="9227" max="9227" width="9" style="8" customWidth="1"/>
    <col min="9228" max="9228" width="11.5703125" style="8" customWidth="1"/>
    <col min="9229" max="9229" width="9.140625" style="8"/>
    <col min="9230" max="9230" width="13" style="8" customWidth="1"/>
    <col min="9231" max="9474" width="9.140625" style="8"/>
    <col min="9475" max="9475" width="4.140625" style="8" customWidth="1"/>
    <col min="9476" max="9476" width="5.5703125" style="8" customWidth="1"/>
    <col min="9477" max="9477" width="59.5703125" style="8" customWidth="1"/>
    <col min="9478" max="9479" width="11.28515625" style="8" customWidth="1"/>
    <col min="9480" max="9480" width="10.5703125" style="8" customWidth="1"/>
    <col min="9481" max="9481" width="10.42578125" style="8" customWidth="1"/>
    <col min="9482" max="9482" width="10.7109375" style="8" customWidth="1"/>
    <col min="9483" max="9483" width="9" style="8" customWidth="1"/>
    <col min="9484" max="9484" width="11.5703125" style="8" customWidth="1"/>
    <col min="9485" max="9485" width="9.140625" style="8"/>
    <col min="9486" max="9486" width="13" style="8" customWidth="1"/>
    <col min="9487" max="9730" width="9.140625" style="8"/>
    <col min="9731" max="9731" width="4.140625" style="8" customWidth="1"/>
    <col min="9732" max="9732" width="5.5703125" style="8" customWidth="1"/>
    <col min="9733" max="9733" width="59.5703125" style="8" customWidth="1"/>
    <col min="9734" max="9735" width="11.28515625" style="8" customWidth="1"/>
    <col min="9736" max="9736" width="10.5703125" style="8" customWidth="1"/>
    <col min="9737" max="9737" width="10.42578125" style="8" customWidth="1"/>
    <col min="9738" max="9738" width="10.7109375" style="8" customWidth="1"/>
    <col min="9739" max="9739" width="9" style="8" customWidth="1"/>
    <col min="9740" max="9740" width="11.5703125" style="8" customWidth="1"/>
    <col min="9741" max="9741" width="9.140625" style="8"/>
    <col min="9742" max="9742" width="13" style="8" customWidth="1"/>
    <col min="9743" max="9986" width="9.140625" style="8"/>
    <col min="9987" max="9987" width="4.140625" style="8" customWidth="1"/>
    <col min="9988" max="9988" width="5.5703125" style="8" customWidth="1"/>
    <col min="9989" max="9989" width="59.5703125" style="8" customWidth="1"/>
    <col min="9990" max="9991" width="11.28515625" style="8" customWidth="1"/>
    <col min="9992" max="9992" width="10.5703125" style="8" customWidth="1"/>
    <col min="9993" max="9993" width="10.42578125" style="8" customWidth="1"/>
    <col min="9994" max="9994" width="10.7109375" style="8" customWidth="1"/>
    <col min="9995" max="9995" width="9" style="8" customWidth="1"/>
    <col min="9996" max="9996" width="11.5703125" style="8" customWidth="1"/>
    <col min="9997" max="9997" width="9.140625" style="8"/>
    <col min="9998" max="9998" width="13" style="8" customWidth="1"/>
    <col min="9999" max="10242" width="9.140625" style="8"/>
    <col min="10243" max="10243" width="4.140625" style="8" customWidth="1"/>
    <col min="10244" max="10244" width="5.5703125" style="8" customWidth="1"/>
    <col min="10245" max="10245" width="59.5703125" style="8" customWidth="1"/>
    <col min="10246" max="10247" width="11.28515625" style="8" customWidth="1"/>
    <col min="10248" max="10248" width="10.5703125" style="8" customWidth="1"/>
    <col min="10249" max="10249" width="10.42578125" style="8" customWidth="1"/>
    <col min="10250" max="10250" width="10.7109375" style="8" customWidth="1"/>
    <col min="10251" max="10251" width="9" style="8" customWidth="1"/>
    <col min="10252" max="10252" width="11.5703125" style="8" customWidth="1"/>
    <col min="10253" max="10253" width="9.140625" style="8"/>
    <col min="10254" max="10254" width="13" style="8" customWidth="1"/>
    <col min="10255" max="10498" width="9.140625" style="8"/>
    <col min="10499" max="10499" width="4.140625" style="8" customWidth="1"/>
    <col min="10500" max="10500" width="5.5703125" style="8" customWidth="1"/>
    <col min="10501" max="10501" width="59.5703125" style="8" customWidth="1"/>
    <col min="10502" max="10503" width="11.28515625" style="8" customWidth="1"/>
    <col min="10504" max="10504" width="10.5703125" style="8" customWidth="1"/>
    <col min="10505" max="10505" width="10.42578125" style="8" customWidth="1"/>
    <col min="10506" max="10506" width="10.7109375" style="8" customWidth="1"/>
    <col min="10507" max="10507" width="9" style="8" customWidth="1"/>
    <col min="10508" max="10508" width="11.5703125" style="8" customWidth="1"/>
    <col min="10509" max="10509" width="9.140625" style="8"/>
    <col min="10510" max="10510" width="13" style="8" customWidth="1"/>
    <col min="10511" max="10754" width="9.140625" style="8"/>
    <col min="10755" max="10755" width="4.140625" style="8" customWidth="1"/>
    <col min="10756" max="10756" width="5.5703125" style="8" customWidth="1"/>
    <col min="10757" max="10757" width="59.5703125" style="8" customWidth="1"/>
    <col min="10758" max="10759" width="11.28515625" style="8" customWidth="1"/>
    <col min="10760" max="10760" width="10.5703125" style="8" customWidth="1"/>
    <col min="10761" max="10761" width="10.42578125" style="8" customWidth="1"/>
    <col min="10762" max="10762" width="10.7109375" style="8" customWidth="1"/>
    <col min="10763" max="10763" width="9" style="8" customWidth="1"/>
    <col min="10764" max="10764" width="11.5703125" style="8" customWidth="1"/>
    <col min="10765" max="10765" width="9.140625" style="8"/>
    <col min="10766" max="10766" width="13" style="8" customWidth="1"/>
    <col min="10767" max="11010" width="9.140625" style="8"/>
    <col min="11011" max="11011" width="4.140625" style="8" customWidth="1"/>
    <col min="11012" max="11012" width="5.5703125" style="8" customWidth="1"/>
    <col min="11013" max="11013" width="59.5703125" style="8" customWidth="1"/>
    <col min="11014" max="11015" width="11.28515625" style="8" customWidth="1"/>
    <col min="11016" max="11016" width="10.5703125" style="8" customWidth="1"/>
    <col min="11017" max="11017" width="10.42578125" style="8" customWidth="1"/>
    <col min="11018" max="11018" width="10.7109375" style="8" customWidth="1"/>
    <col min="11019" max="11019" width="9" style="8" customWidth="1"/>
    <col min="11020" max="11020" width="11.5703125" style="8" customWidth="1"/>
    <col min="11021" max="11021" width="9.140625" style="8"/>
    <col min="11022" max="11022" width="13" style="8" customWidth="1"/>
    <col min="11023" max="11266" width="9.140625" style="8"/>
    <col min="11267" max="11267" width="4.140625" style="8" customWidth="1"/>
    <col min="11268" max="11268" width="5.5703125" style="8" customWidth="1"/>
    <col min="11269" max="11269" width="59.5703125" style="8" customWidth="1"/>
    <col min="11270" max="11271" width="11.28515625" style="8" customWidth="1"/>
    <col min="11272" max="11272" width="10.5703125" style="8" customWidth="1"/>
    <col min="11273" max="11273" width="10.42578125" style="8" customWidth="1"/>
    <col min="11274" max="11274" width="10.7109375" style="8" customWidth="1"/>
    <col min="11275" max="11275" width="9" style="8" customWidth="1"/>
    <col min="11276" max="11276" width="11.5703125" style="8" customWidth="1"/>
    <col min="11277" max="11277" width="9.140625" style="8"/>
    <col min="11278" max="11278" width="13" style="8" customWidth="1"/>
    <col min="11279" max="11522" width="9.140625" style="8"/>
    <col min="11523" max="11523" width="4.140625" style="8" customWidth="1"/>
    <col min="11524" max="11524" width="5.5703125" style="8" customWidth="1"/>
    <col min="11525" max="11525" width="59.5703125" style="8" customWidth="1"/>
    <col min="11526" max="11527" width="11.28515625" style="8" customWidth="1"/>
    <col min="11528" max="11528" width="10.5703125" style="8" customWidth="1"/>
    <col min="11529" max="11529" width="10.42578125" style="8" customWidth="1"/>
    <col min="11530" max="11530" width="10.7109375" style="8" customWidth="1"/>
    <col min="11531" max="11531" width="9" style="8" customWidth="1"/>
    <col min="11532" max="11532" width="11.5703125" style="8" customWidth="1"/>
    <col min="11533" max="11533" width="9.140625" style="8"/>
    <col min="11534" max="11534" width="13" style="8" customWidth="1"/>
    <col min="11535" max="11778" width="9.140625" style="8"/>
    <col min="11779" max="11779" width="4.140625" style="8" customWidth="1"/>
    <col min="11780" max="11780" width="5.5703125" style="8" customWidth="1"/>
    <col min="11781" max="11781" width="59.5703125" style="8" customWidth="1"/>
    <col min="11782" max="11783" width="11.28515625" style="8" customWidth="1"/>
    <col min="11784" max="11784" width="10.5703125" style="8" customWidth="1"/>
    <col min="11785" max="11785" width="10.42578125" style="8" customWidth="1"/>
    <col min="11786" max="11786" width="10.7109375" style="8" customWidth="1"/>
    <col min="11787" max="11787" width="9" style="8" customWidth="1"/>
    <col min="11788" max="11788" width="11.5703125" style="8" customWidth="1"/>
    <col min="11789" max="11789" width="9.140625" style="8"/>
    <col min="11790" max="11790" width="13" style="8" customWidth="1"/>
    <col min="11791" max="12034" width="9.140625" style="8"/>
    <col min="12035" max="12035" width="4.140625" style="8" customWidth="1"/>
    <col min="12036" max="12036" width="5.5703125" style="8" customWidth="1"/>
    <col min="12037" max="12037" width="59.5703125" style="8" customWidth="1"/>
    <col min="12038" max="12039" width="11.28515625" style="8" customWidth="1"/>
    <col min="12040" max="12040" width="10.5703125" style="8" customWidth="1"/>
    <col min="12041" max="12041" width="10.42578125" style="8" customWidth="1"/>
    <col min="12042" max="12042" width="10.7109375" style="8" customWidth="1"/>
    <col min="12043" max="12043" width="9" style="8" customWidth="1"/>
    <col min="12044" max="12044" width="11.5703125" style="8" customWidth="1"/>
    <col min="12045" max="12045" width="9.140625" style="8"/>
    <col min="12046" max="12046" width="13" style="8" customWidth="1"/>
    <col min="12047" max="12290" width="9.140625" style="8"/>
    <col min="12291" max="12291" width="4.140625" style="8" customWidth="1"/>
    <col min="12292" max="12292" width="5.5703125" style="8" customWidth="1"/>
    <col min="12293" max="12293" width="59.5703125" style="8" customWidth="1"/>
    <col min="12294" max="12295" width="11.28515625" style="8" customWidth="1"/>
    <col min="12296" max="12296" width="10.5703125" style="8" customWidth="1"/>
    <col min="12297" max="12297" width="10.42578125" style="8" customWidth="1"/>
    <col min="12298" max="12298" width="10.7109375" style="8" customWidth="1"/>
    <col min="12299" max="12299" width="9" style="8" customWidth="1"/>
    <col min="12300" max="12300" width="11.5703125" style="8" customWidth="1"/>
    <col min="12301" max="12301" width="9.140625" style="8"/>
    <col min="12302" max="12302" width="13" style="8" customWidth="1"/>
    <col min="12303" max="12546" width="9.140625" style="8"/>
    <col min="12547" max="12547" width="4.140625" style="8" customWidth="1"/>
    <col min="12548" max="12548" width="5.5703125" style="8" customWidth="1"/>
    <col min="12549" max="12549" width="59.5703125" style="8" customWidth="1"/>
    <col min="12550" max="12551" width="11.28515625" style="8" customWidth="1"/>
    <col min="12552" max="12552" width="10.5703125" style="8" customWidth="1"/>
    <col min="12553" max="12553" width="10.42578125" style="8" customWidth="1"/>
    <col min="12554" max="12554" width="10.7109375" style="8" customWidth="1"/>
    <col min="12555" max="12555" width="9" style="8" customWidth="1"/>
    <col min="12556" max="12556" width="11.5703125" style="8" customWidth="1"/>
    <col min="12557" max="12557" width="9.140625" style="8"/>
    <col min="12558" max="12558" width="13" style="8" customWidth="1"/>
    <col min="12559" max="12802" width="9.140625" style="8"/>
    <col min="12803" max="12803" width="4.140625" style="8" customWidth="1"/>
    <col min="12804" max="12804" width="5.5703125" style="8" customWidth="1"/>
    <col min="12805" max="12805" width="59.5703125" style="8" customWidth="1"/>
    <col min="12806" max="12807" width="11.28515625" style="8" customWidth="1"/>
    <col min="12808" max="12808" width="10.5703125" style="8" customWidth="1"/>
    <col min="12809" max="12809" width="10.42578125" style="8" customWidth="1"/>
    <col min="12810" max="12810" width="10.7109375" style="8" customWidth="1"/>
    <col min="12811" max="12811" width="9" style="8" customWidth="1"/>
    <col min="12812" max="12812" width="11.5703125" style="8" customWidth="1"/>
    <col min="12813" max="12813" width="9.140625" style="8"/>
    <col min="12814" max="12814" width="13" style="8" customWidth="1"/>
    <col min="12815" max="13058" width="9.140625" style="8"/>
    <col min="13059" max="13059" width="4.140625" style="8" customWidth="1"/>
    <col min="13060" max="13060" width="5.5703125" style="8" customWidth="1"/>
    <col min="13061" max="13061" width="59.5703125" style="8" customWidth="1"/>
    <col min="13062" max="13063" width="11.28515625" style="8" customWidth="1"/>
    <col min="13064" max="13064" width="10.5703125" style="8" customWidth="1"/>
    <col min="13065" max="13065" width="10.42578125" style="8" customWidth="1"/>
    <col min="13066" max="13066" width="10.7109375" style="8" customWidth="1"/>
    <col min="13067" max="13067" width="9" style="8" customWidth="1"/>
    <col min="13068" max="13068" width="11.5703125" style="8" customWidth="1"/>
    <col min="13069" max="13069" width="9.140625" style="8"/>
    <col min="13070" max="13070" width="13" style="8" customWidth="1"/>
    <col min="13071" max="13314" width="9.140625" style="8"/>
    <col min="13315" max="13315" width="4.140625" style="8" customWidth="1"/>
    <col min="13316" max="13316" width="5.5703125" style="8" customWidth="1"/>
    <col min="13317" max="13317" width="59.5703125" style="8" customWidth="1"/>
    <col min="13318" max="13319" width="11.28515625" style="8" customWidth="1"/>
    <col min="13320" max="13320" width="10.5703125" style="8" customWidth="1"/>
    <col min="13321" max="13321" width="10.42578125" style="8" customWidth="1"/>
    <col min="13322" max="13322" width="10.7109375" style="8" customWidth="1"/>
    <col min="13323" max="13323" width="9" style="8" customWidth="1"/>
    <col min="13324" max="13324" width="11.5703125" style="8" customWidth="1"/>
    <col min="13325" max="13325" width="9.140625" style="8"/>
    <col min="13326" max="13326" width="13" style="8" customWidth="1"/>
    <col min="13327" max="13570" width="9.140625" style="8"/>
    <col min="13571" max="13571" width="4.140625" style="8" customWidth="1"/>
    <col min="13572" max="13572" width="5.5703125" style="8" customWidth="1"/>
    <col min="13573" max="13573" width="59.5703125" style="8" customWidth="1"/>
    <col min="13574" max="13575" width="11.28515625" style="8" customWidth="1"/>
    <col min="13576" max="13576" width="10.5703125" style="8" customWidth="1"/>
    <col min="13577" max="13577" width="10.42578125" style="8" customWidth="1"/>
    <col min="13578" max="13578" width="10.7109375" style="8" customWidth="1"/>
    <col min="13579" max="13579" width="9" style="8" customWidth="1"/>
    <col min="13580" max="13580" width="11.5703125" style="8" customWidth="1"/>
    <col min="13581" max="13581" width="9.140625" style="8"/>
    <col min="13582" max="13582" width="13" style="8" customWidth="1"/>
    <col min="13583" max="13826" width="9.140625" style="8"/>
    <col min="13827" max="13827" width="4.140625" style="8" customWidth="1"/>
    <col min="13828" max="13828" width="5.5703125" style="8" customWidth="1"/>
    <col min="13829" max="13829" width="59.5703125" style="8" customWidth="1"/>
    <col min="13830" max="13831" width="11.28515625" style="8" customWidth="1"/>
    <col min="13832" max="13832" width="10.5703125" style="8" customWidth="1"/>
    <col min="13833" max="13833" width="10.42578125" style="8" customWidth="1"/>
    <col min="13834" max="13834" width="10.7109375" style="8" customWidth="1"/>
    <col min="13835" max="13835" width="9" style="8" customWidth="1"/>
    <col min="13836" max="13836" width="11.5703125" style="8" customWidth="1"/>
    <col min="13837" max="13837" width="9.140625" style="8"/>
    <col min="13838" max="13838" width="13" style="8" customWidth="1"/>
    <col min="13839" max="14082" width="9.140625" style="8"/>
    <col min="14083" max="14083" width="4.140625" style="8" customWidth="1"/>
    <col min="14084" max="14084" width="5.5703125" style="8" customWidth="1"/>
    <col min="14085" max="14085" width="59.5703125" style="8" customWidth="1"/>
    <col min="14086" max="14087" width="11.28515625" style="8" customWidth="1"/>
    <col min="14088" max="14088" width="10.5703125" style="8" customWidth="1"/>
    <col min="14089" max="14089" width="10.42578125" style="8" customWidth="1"/>
    <col min="14090" max="14090" width="10.7109375" style="8" customWidth="1"/>
    <col min="14091" max="14091" width="9" style="8" customWidth="1"/>
    <col min="14092" max="14092" width="11.5703125" style="8" customWidth="1"/>
    <col min="14093" max="14093" width="9.140625" style="8"/>
    <col min="14094" max="14094" width="13" style="8" customWidth="1"/>
    <col min="14095" max="14338" width="9.140625" style="8"/>
    <col min="14339" max="14339" width="4.140625" style="8" customWidth="1"/>
    <col min="14340" max="14340" width="5.5703125" style="8" customWidth="1"/>
    <col min="14341" max="14341" width="59.5703125" style="8" customWidth="1"/>
    <col min="14342" max="14343" width="11.28515625" style="8" customWidth="1"/>
    <col min="14344" max="14344" width="10.5703125" style="8" customWidth="1"/>
    <col min="14345" max="14345" width="10.42578125" style="8" customWidth="1"/>
    <col min="14346" max="14346" width="10.7109375" style="8" customWidth="1"/>
    <col min="14347" max="14347" width="9" style="8" customWidth="1"/>
    <col min="14348" max="14348" width="11.5703125" style="8" customWidth="1"/>
    <col min="14349" max="14349" width="9.140625" style="8"/>
    <col min="14350" max="14350" width="13" style="8" customWidth="1"/>
    <col min="14351" max="14594" width="9.140625" style="8"/>
    <col min="14595" max="14595" width="4.140625" style="8" customWidth="1"/>
    <col min="14596" max="14596" width="5.5703125" style="8" customWidth="1"/>
    <col min="14597" max="14597" width="59.5703125" style="8" customWidth="1"/>
    <col min="14598" max="14599" width="11.28515625" style="8" customWidth="1"/>
    <col min="14600" max="14600" width="10.5703125" style="8" customWidth="1"/>
    <col min="14601" max="14601" width="10.42578125" style="8" customWidth="1"/>
    <col min="14602" max="14602" width="10.7109375" style="8" customWidth="1"/>
    <col min="14603" max="14603" width="9" style="8" customWidth="1"/>
    <col min="14604" max="14604" width="11.5703125" style="8" customWidth="1"/>
    <col min="14605" max="14605" width="9.140625" style="8"/>
    <col min="14606" max="14606" width="13" style="8" customWidth="1"/>
    <col min="14607" max="14850" width="9.140625" style="8"/>
    <col min="14851" max="14851" width="4.140625" style="8" customWidth="1"/>
    <col min="14852" max="14852" width="5.5703125" style="8" customWidth="1"/>
    <col min="14853" max="14853" width="59.5703125" style="8" customWidth="1"/>
    <col min="14854" max="14855" width="11.28515625" style="8" customWidth="1"/>
    <col min="14856" max="14856" width="10.5703125" style="8" customWidth="1"/>
    <col min="14857" max="14857" width="10.42578125" style="8" customWidth="1"/>
    <col min="14858" max="14858" width="10.7109375" style="8" customWidth="1"/>
    <col min="14859" max="14859" width="9" style="8" customWidth="1"/>
    <col min="14860" max="14860" width="11.5703125" style="8" customWidth="1"/>
    <col min="14861" max="14861" width="9.140625" style="8"/>
    <col min="14862" max="14862" width="13" style="8" customWidth="1"/>
    <col min="14863" max="15106" width="9.140625" style="8"/>
    <col min="15107" max="15107" width="4.140625" style="8" customWidth="1"/>
    <col min="15108" max="15108" width="5.5703125" style="8" customWidth="1"/>
    <col min="15109" max="15109" width="59.5703125" style="8" customWidth="1"/>
    <col min="15110" max="15111" width="11.28515625" style="8" customWidth="1"/>
    <col min="15112" max="15112" width="10.5703125" style="8" customWidth="1"/>
    <col min="15113" max="15113" width="10.42578125" style="8" customWidth="1"/>
    <col min="15114" max="15114" width="10.7109375" style="8" customWidth="1"/>
    <col min="15115" max="15115" width="9" style="8" customWidth="1"/>
    <col min="15116" max="15116" width="11.5703125" style="8" customWidth="1"/>
    <col min="15117" max="15117" width="9.140625" style="8"/>
    <col min="15118" max="15118" width="13" style="8" customWidth="1"/>
    <col min="15119" max="15362" width="9.140625" style="8"/>
    <col min="15363" max="15363" width="4.140625" style="8" customWidth="1"/>
    <col min="15364" max="15364" width="5.5703125" style="8" customWidth="1"/>
    <col min="15365" max="15365" width="59.5703125" style="8" customWidth="1"/>
    <col min="15366" max="15367" width="11.28515625" style="8" customWidth="1"/>
    <col min="15368" max="15368" width="10.5703125" style="8" customWidth="1"/>
    <col min="15369" max="15369" width="10.42578125" style="8" customWidth="1"/>
    <col min="15370" max="15370" width="10.7109375" style="8" customWidth="1"/>
    <col min="15371" max="15371" width="9" style="8" customWidth="1"/>
    <col min="15372" max="15372" width="11.5703125" style="8" customWidth="1"/>
    <col min="15373" max="15373" width="9.140625" style="8"/>
    <col min="15374" max="15374" width="13" style="8" customWidth="1"/>
    <col min="15375" max="15618" width="9.140625" style="8"/>
    <col min="15619" max="15619" width="4.140625" style="8" customWidth="1"/>
    <col min="15620" max="15620" width="5.5703125" style="8" customWidth="1"/>
    <col min="15621" max="15621" width="59.5703125" style="8" customWidth="1"/>
    <col min="15622" max="15623" width="11.28515625" style="8" customWidth="1"/>
    <col min="15624" max="15624" width="10.5703125" style="8" customWidth="1"/>
    <col min="15625" max="15625" width="10.42578125" style="8" customWidth="1"/>
    <col min="15626" max="15626" width="10.7109375" style="8" customWidth="1"/>
    <col min="15627" max="15627" width="9" style="8" customWidth="1"/>
    <col min="15628" max="15628" width="11.5703125" style="8" customWidth="1"/>
    <col min="15629" max="15629" width="9.140625" style="8"/>
    <col min="15630" max="15630" width="13" style="8" customWidth="1"/>
    <col min="15631" max="15874" width="9.140625" style="8"/>
    <col min="15875" max="15875" width="4.140625" style="8" customWidth="1"/>
    <col min="15876" max="15876" width="5.5703125" style="8" customWidth="1"/>
    <col min="15877" max="15877" width="59.5703125" style="8" customWidth="1"/>
    <col min="15878" max="15879" width="11.28515625" style="8" customWidth="1"/>
    <col min="15880" max="15880" width="10.5703125" style="8" customWidth="1"/>
    <col min="15881" max="15881" width="10.42578125" style="8" customWidth="1"/>
    <col min="15882" max="15882" width="10.7109375" style="8" customWidth="1"/>
    <col min="15883" max="15883" width="9" style="8" customWidth="1"/>
    <col min="15884" max="15884" width="11.5703125" style="8" customWidth="1"/>
    <col min="15885" max="15885" width="9.140625" style="8"/>
    <col min="15886" max="15886" width="13" style="8" customWidth="1"/>
    <col min="15887" max="16130" width="9.140625" style="8"/>
    <col min="16131" max="16131" width="4.140625" style="8" customWidth="1"/>
    <col min="16132" max="16132" width="5.5703125" style="8" customWidth="1"/>
    <col min="16133" max="16133" width="59.5703125" style="8" customWidth="1"/>
    <col min="16134" max="16135" width="11.28515625" style="8" customWidth="1"/>
    <col min="16136" max="16136" width="10.5703125" style="8" customWidth="1"/>
    <col min="16137" max="16137" width="10.42578125" style="8" customWidth="1"/>
    <col min="16138" max="16138" width="10.7109375" style="8" customWidth="1"/>
    <col min="16139" max="16139" width="9" style="8" customWidth="1"/>
    <col min="16140" max="16140" width="11.5703125" style="8" customWidth="1"/>
    <col min="16141" max="16141" width="9.140625" style="8"/>
    <col min="16142" max="16142" width="13" style="8" customWidth="1"/>
    <col min="16143" max="16384" width="9.140625" style="8"/>
  </cols>
  <sheetData>
    <row r="1" spans="1:15" s="202" customFormat="1" x14ac:dyDescent="0.2">
      <c r="A1" s="3"/>
      <c r="B1" s="3"/>
      <c r="F1" s="3"/>
      <c r="G1" s="3"/>
      <c r="H1" s="3"/>
      <c r="I1" s="3"/>
      <c r="J1" s="3" t="s">
        <v>21</v>
      </c>
      <c r="L1" s="203"/>
    </row>
    <row r="2" spans="1:15" s="202" customFormat="1" x14ac:dyDescent="0.2">
      <c r="A2" s="3"/>
      <c r="B2" s="3"/>
      <c r="F2" s="3"/>
      <c r="G2" s="3"/>
      <c r="H2" s="3"/>
      <c r="I2" s="3"/>
      <c r="J2" s="204" t="s">
        <v>243</v>
      </c>
      <c r="L2" s="203"/>
    </row>
    <row r="3" spans="1:15" s="202" customFormat="1" x14ac:dyDescent="0.2">
      <c r="A3" s="3"/>
      <c r="B3" s="3"/>
      <c r="F3" s="3"/>
      <c r="G3" s="3"/>
      <c r="H3" s="3"/>
      <c r="I3" s="3"/>
      <c r="J3" s="204" t="s">
        <v>0</v>
      </c>
      <c r="L3" s="203"/>
    </row>
    <row r="4" spans="1:15" s="202" customFormat="1" x14ac:dyDescent="0.2">
      <c r="A4" s="3"/>
      <c r="B4" s="3"/>
      <c r="F4" s="3"/>
      <c r="G4" s="3"/>
      <c r="H4" s="3"/>
      <c r="I4" s="3"/>
      <c r="J4" s="3" t="s">
        <v>244</v>
      </c>
      <c r="L4" s="203"/>
    </row>
    <row r="5" spans="1:15" s="202" customFormat="1" x14ac:dyDescent="0.2">
      <c r="A5" s="3"/>
      <c r="B5" s="3"/>
      <c r="F5" s="3"/>
      <c r="G5" s="3"/>
      <c r="H5" s="3"/>
      <c r="I5" s="3"/>
      <c r="J5" s="3"/>
      <c r="L5" s="203"/>
    </row>
    <row r="6" spans="1:15" s="202" customFormat="1" ht="14.25" customHeight="1" x14ac:dyDescent="0.2">
      <c r="A6" s="205" t="s">
        <v>22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6"/>
      <c r="N6" s="206"/>
      <c r="O6" s="206"/>
    </row>
    <row r="7" spans="1:15" s="3" customFormat="1" ht="23.25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4"/>
      <c r="K7" s="204" t="s">
        <v>1</v>
      </c>
      <c r="L7" s="208"/>
    </row>
    <row r="8" spans="1:15" s="215" customFormat="1" ht="11.25" x14ac:dyDescent="0.2">
      <c r="A8" s="209"/>
      <c r="B8" s="209"/>
      <c r="C8" s="209"/>
      <c r="D8" s="209"/>
      <c r="E8" s="209"/>
      <c r="F8" s="209"/>
      <c r="G8" s="210" t="s">
        <v>23</v>
      </c>
      <c r="H8" s="211"/>
      <c r="I8" s="212"/>
      <c r="J8" s="213"/>
      <c r="K8" s="214" t="s">
        <v>24</v>
      </c>
      <c r="L8" s="214" t="s">
        <v>25</v>
      </c>
    </row>
    <row r="9" spans="1:15" s="215" customFormat="1" ht="12.75" customHeight="1" x14ac:dyDescent="0.2">
      <c r="A9" s="216"/>
      <c r="B9" s="217"/>
      <c r="C9" s="217"/>
      <c r="D9" s="217"/>
      <c r="E9" s="217"/>
      <c r="F9" s="218" t="s">
        <v>26</v>
      </c>
      <c r="G9" s="219" t="s">
        <v>27</v>
      </c>
      <c r="H9" s="220"/>
      <c r="I9" s="221" t="s">
        <v>28</v>
      </c>
      <c r="J9" s="222"/>
      <c r="K9" s="219" t="s">
        <v>29</v>
      </c>
      <c r="L9" s="223" t="s">
        <v>30</v>
      </c>
    </row>
    <row r="10" spans="1:15" s="215" customFormat="1" ht="11.25" x14ac:dyDescent="0.2">
      <c r="A10" s="223" t="s">
        <v>31</v>
      </c>
      <c r="B10" s="218" t="s">
        <v>3</v>
      </c>
      <c r="C10" s="218" t="s">
        <v>32</v>
      </c>
      <c r="D10" s="218" t="s">
        <v>5</v>
      </c>
      <c r="E10" s="218" t="s">
        <v>6</v>
      </c>
      <c r="F10" s="218" t="s">
        <v>33</v>
      </c>
      <c r="G10" s="219" t="s">
        <v>34</v>
      </c>
      <c r="H10" s="223"/>
      <c r="I10" s="224" t="s">
        <v>35</v>
      </c>
      <c r="J10" s="218" t="s">
        <v>35</v>
      </c>
      <c r="K10" s="225" t="s">
        <v>36</v>
      </c>
      <c r="L10" s="223" t="s">
        <v>37</v>
      </c>
    </row>
    <row r="11" spans="1:15" s="215" customFormat="1" ht="11.25" x14ac:dyDescent="0.2">
      <c r="A11" s="223"/>
      <c r="B11" s="218"/>
      <c r="C11" s="218"/>
      <c r="D11" s="218"/>
      <c r="E11" s="218"/>
      <c r="F11" s="218" t="s">
        <v>231</v>
      </c>
      <c r="G11" s="219">
        <v>2020</v>
      </c>
      <c r="H11" s="223" t="s">
        <v>38</v>
      </c>
      <c r="I11" s="218" t="s">
        <v>39</v>
      </c>
      <c r="J11" s="218" t="s">
        <v>40</v>
      </c>
      <c r="K11" s="226" t="s">
        <v>41</v>
      </c>
      <c r="L11" s="223" t="s">
        <v>42</v>
      </c>
    </row>
    <row r="12" spans="1:15" s="215" customFormat="1" ht="11.25" x14ac:dyDescent="0.2">
      <c r="A12" s="223"/>
      <c r="B12" s="218"/>
      <c r="C12" s="218"/>
      <c r="D12" s="218"/>
      <c r="E12" s="218"/>
      <c r="F12" s="218"/>
      <c r="G12" s="219" t="s">
        <v>43</v>
      </c>
      <c r="H12" s="223" t="s">
        <v>44</v>
      </c>
      <c r="I12" s="218" t="s">
        <v>45</v>
      </c>
      <c r="J12" s="218" t="s">
        <v>46</v>
      </c>
      <c r="K12" s="226" t="s">
        <v>47</v>
      </c>
      <c r="L12" s="223" t="s">
        <v>48</v>
      </c>
    </row>
    <row r="13" spans="1:15" s="215" customFormat="1" ht="11.25" x14ac:dyDescent="0.2">
      <c r="A13" s="223"/>
      <c r="B13" s="218"/>
      <c r="C13" s="218"/>
      <c r="D13" s="218"/>
      <c r="E13" s="218"/>
      <c r="F13" s="218"/>
      <c r="G13" s="219"/>
      <c r="H13" s="223"/>
      <c r="I13" s="218" t="s">
        <v>49</v>
      </c>
      <c r="J13" s="223" t="s">
        <v>50</v>
      </c>
      <c r="K13" s="226" t="s">
        <v>51</v>
      </c>
      <c r="L13" s="223" t="s">
        <v>52</v>
      </c>
    </row>
    <row r="14" spans="1:15" s="215" customFormat="1" ht="11.25" x14ac:dyDescent="0.2">
      <c r="A14" s="227"/>
      <c r="B14" s="228"/>
      <c r="C14" s="229"/>
      <c r="D14" s="229"/>
      <c r="E14" s="229"/>
      <c r="F14" s="229"/>
      <c r="G14" s="219"/>
      <c r="H14" s="230"/>
      <c r="I14" s="229"/>
      <c r="J14" s="229"/>
      <c r="K14" s="226"/>
      <c r="L14" s="223" t="s">
        <v>53</v>
      </c>
    </row>
    <row r="15" spans="1:15" s="3" customFormat="1" ht="11.25" x14ac:dyDescent="0.2">
      <c r="A15" s="231">
        <v>1</v>
      </c>
      <c r="B15" s="231">
        <v>2</v>
      </c>
      <c r="C15" s="231">
        <v>3</v>
      </c>
      <c r="D15" s="231">
        <v>4</v>
      </c>
      <c r="E15" s="231">
        <v>5</v>
      </c>
      <c r="F15" s="231">
        <v>6</v>
      </c>
      <c r="G15" s="232">
        <v>7</v>
      </c>
      <c r="H15" s="231">
        <v>8</v>
      </c>
      <c r="I15" s="233">
        <v>9</v>
      </c>
      <c r="J15" s="234">
        <v>10</v>
      </c>
      <c r="K15" s="235">
        <v>11</v>
      </c>
      <c r="L15" s="231">
        <v>12</v>
      </c>
    </row>
    <row r="16" spans="1:15" s="239" customFormat="1" ht="29.25" customHeight="1" x14ac:dyDescent="0.2">
      <c r="A16" s="236"/>
      <c r="B16" s="236"/>
      <c r="C16" s="236" t="s">
        <v>54</v>
      </c>
      <c r="D16" s="237">
        <v>466000</v>
      </c>
      <c r="E16" s="237">
        <v>0</v>
      </c>
      <c r="F16" s="237">
        <v>392742946</v>
      </c>
      <c r="G16" s="237">
        <v>116160377</v>
      </c>
      <c r="H16" s="237">
        <v>92112472</v>
      </c>
      <c r="I16" s="237">
        <v>14116267</v>
      </c>
      <c r="J16" s="237">
        <v>9931638</v>
      </c>
      <c r="K16" s="237">
        <v>0</v>
      </c>
      <c r="L16" s="238" t="s">
        <v>55</v>
      </c>
      <c r="N16" s="240"/>
    </row>
    <row r="17" spans="1:12" s="3" customFormat="1" ht="22.5" customHeight="1" x14ac:dyDescent="0.2">
      <c r="A17" s="241">
        <v>700</v>
      </c>
      <c r="B17" s="242"/>
      <c r="C17" s="242" t="s">
        <v>56</v>
      </c>
      <c r="D17" s="243">
        <v>60000</v>
      </c>
      <c r="E17" s="156">
        <v>0</v>
      </c>
      <c r="F17" s="244">
        <v>79082947</v>
      </c>
      <c r="G17" s="244">
        <v>7412527</v>
      </c>
      <c r="H17" s="244">
        <v>7177408</v>
      </c>
      <c r="I17" s="244">
        <v>0</v>
      </c>
      <c r="J17" s="244">
        <v>235119</v>
      </c>
      <c r="K17" s="244">
        <v>0</v>
      </c>
      <c r="L17" s="245"/>
    </row>
    <row r="18" spans="1:12" s="3" customFormat="1" ht="22.5" customHeight="1" x14ac:dyDescent="0.2">
      <c r="A18" s="241"/>
      <c r="B18" s="246">
        <v>70005</v>
      </c>
      <c r="C18" s="247" t="s">
        <v>20</v>
      </c>
      <c r="D18" s="156">
        <v>60000</v>
      </c>
      <c r="E18" s="156">
        <v>0</v>
      </c>
      <c r="F18" s="153">
        <v>1827545</v>
      </c>
      <c r="G18" s="153">
        <v>1827545</v>
      </c>
      <c r="H18" s="153">
        <v>1827545</v>
      </c>
      <c r="I18" s="153">
        <v>0</v>
      </c>
      <c r="J18" s="153">
        <v>0</v>
      </c>
      <c r="K18" s="153">
        <v>0</v>
      </c>
      <c r="L18" s="245"/>
    </row>
    <row r="19" spans="1:12" s="3" customFormat="1" ht="24.75" x14ac:dyDescent="0.2">
      <c r="A19" s="248"/>
      <c r="B19" s="249"/>
      <c r="C19" s="10" t="s">
        <v>57</v>
      </c>
      <c r="D19" s="250">
        <v>60000</v>
      </c>
      <c r="E19" s="10"/>
      <c r="F19" s="251">
        <v>1827545</v>
      </c>
      <c r="G19" s="251">
        <v>1827545</v>
      </c>
      <c r="H19" s="11">
        <v>1827545</v>
      </c>
      <c r="I19" s="252" t="s">
        <v>7</v>
      </c>
      <c r="J19" s="253" t="s">
        <v>7</v>
      </c>
      <c r="K19" s="253" t="s">
        <v>7</v>
      </c>
      <c r="L19" s="254" t="s">
        <v>58</v>
      </c>
    </row>
    <row r="20" spans="1:12" s="3" customFormat="1" ht="22.5" customHeight="1" x14ac:dyDescent="0.2">
      <c r="A20" s="255">
        <v>754</v>
      </c>
      <c r="B20" s="256"/>
      <c r="C20" s="257" t="s">
        <v>232</v>
      </c>
      <c r="D20" s="243">
        <v>316000</v>
      </c>
      <c r="E20" s="243">
        <v>0</v>
      </c>
      <c r="F20" s="243">
        <v>715394</v>
      </c>
      <c r="G20" s="243">
        <v>715394</v>
      </c>
      <c r="H20" s="243">
        <v>386971</v>
      </c>
      <c r="I20" s="243">
        <v>328423</v>
      </c>
      <c r="J20" s="243">
        <v>0</v>
      </c>
      <c r="K20" s="243">
        <v>0</v>
      </c>
      <c r="L20" s="245"/>
    </row>
    <row r="21" spans="1:12" s="3" customFormat="1" ht="22.5" customHeight="1" x14ac:dyDescent="0.2">
      <c r="A21" s="255"/>
      <c r="B21" s="154">
        <v>75411</v>
      </c>
      <c r="C21" s="257" t="s">
        <v>233</v>
      </c>
      <c r="D21" s="155">
        <v>316000</v>
      </c>
      <c r="E21" s="155">
        <v>0</v>
      </c>
      <c r="F21" s="155">
        <v>428423</v>
      </c>
      <c r="G21" s="155">
        <v>428423</v>
      </c>
      <c r="H21" s="155">
        <v>100000</v>
      </c>
      <c r="I21" s="155">
        <v>328423</v>
      </c>
      <c r="J21" s="155">
        <v>0</v>
      </c>
      <c r="K21" s="156">
        <v>0</v>
      </c>
      <c r="L21" s="245"/>
    </row>
    <row r="22" spans="1:12" s="3" customFormat="1" ht="13.5" customHeight="1" x14ac:dyDescent="0.2">
      <c r="A22" s="258"/>
      <c r="B22" s="259"/>
      <c r="C22" s="260" t="s">
        <v>234</v>
      </c>
      <c r="D22" s="157"/>
      <c r="E22" s="261"/>
      <c r="F22" s="157"/>
      <c r="G22" s="157"/>
      <c r="H22" s="158"/>
      <c r="I22" s="158"/>
      <c r="J22" s="158"/>
      <c r="K22" s="262"/>
      <c r="L22" s="263"/>
    </row>
    <row r="23" spans="1:12" s="3" customFormat="1" ht="24.75" x14ac:dyDescent="0.2">
      <c r="A23" s="248"/>
      <c r="B23" s="264" t="s">
        <v>235</v>
      </c>
      <c r="C23" s="159" t="s">
        <v>236</v>
      </c>
      <c r="D23" s="160">
        <v>127000</v>
      </c>
      <c r="E23" s="265"/>
      <c r="F23" s="160">
        <v>127000</v>
      </c>
      <c r="G23" s="160">
        <v>127000</v>
      </c>
      <c r="H23" s="11"/>
      <c r="I23" s="11">
        <v>127000</v>
      </c>
      <c r="J23" s="11"/>
      <c r="K23" s="266"/>
      <c r="L23" s="267" t="s">
        <v>12</v>
      </c>
    </row>
    <row r="24" spans="1:12" s="3" customFormat="1" ht="14.25" customHeight="1" x14ac:dyDescent="0.2">
      <c r="A24" s="258"/>
      <c r="B24" s="259"/>
      <c r="C24" s="260" t="s">
        <v>234</v>
      </c>
      <c r="D24" s="157"/>
      <c r="E24" s="261"/>
      <c r="F24" s="157"/>
      <c r="G24" s="157"/>
      <c r="H24" s="158"/>
      <c r="I24" s="158"/>
      <c r="J24" s="158"/>
      <c r="K24" s="262"/>
      <c r="L24" s="263"/>
    </row>
    <row r="25" spans="1:12" s="3" customFormat="1" ht="24.75" x14ac:dyDescent="0.2">
      <c r="A25" s="248"/>
      <c r="B25" s="264" t="s">
        <v>237</v>
      </c>
      <c r="C25" s="10" t="s">
        <v>238</v>
      </c>
      <c r="D25" s="160">
        <v>189000</v>
      </c>
      <c r="E25" s="265"/>
      <c r="F25" s="160">
        <v>189000</v>
      </c>
      <c r="G25" s="160">
        <v>189000</v>
      </c>
      <c r="H25" s="11"/>
      <c r="I25" s="11">
        <v>189000</v>
      </c>
      <c r="J25" s="11"/>
      <c r="K25" s="266"/>
      <c r="L25" s="267" t="s">
        <v>12</v>
      </c>
    </row>
    <row r="26" spans="1:12" s="3" customFormat="1" ht="20.25" customHeight="1" x14ac:dyDescent="0.2">
      <c r="A26" s="255">
        <v>801</v>
      </c>
      <c r="B26" s="255"/>
      <c r="C26" s="268" t="s">
        <v>239</v>
      </c>
      <c r="D26" s="243">
        <v>90000</v>
      </c>
      <c r="E26" s="156">
        <v>0</v>
      </c>
      <c r="F26" s="269">
        <v>44643350</v>
      </c>
      <c r="G26" s="269">
        <v>9872485</v>
      </c>
      <c r="H26" s="269">
        <v>8770032</v>
      </c>
      <c r="I26" s="269">
        <v>102453</v>
      </c>
      <c r="J26" s="269">
        <v>1000000</v>
      </c>
      <c r="K26" s="269">
        <v>0</v>
      </c>
      <c r="L26" s="270"/>
    </row>
    <row r="27" spans="1:12" s="3" customFormat="1" ht="21" customHeight="1" x14ac:dyDescent="0.2">
      <c r="A27" s="255"/>
      <c r="B27" s="154">
        <v>80104</v>
      </c>
      <c r="C27" s="271" t="s">
        <v>10</v>
      </c>
      <c r="D27" s="156">
        <v>90000</v>
      </c>
      <c r="E27" s="156">
        <v>0</v>
      </c>
      <c r="F27" s="156">
        <v>266335</v>
      </c>
      <c r="G27" s="156">
        <v>266335</v>
      </c>
      <c r="H27" s="156">
        <v>266335</v>
      </c>
      <c r="I27" s="156">
        <v>0</v>
      </c>
      <c r="J27" s="156">
        <v>0</v>
      </c>
      <c r="K27" s="156">
        <v>0</v>
      </c>
      <c r="L27" s="245"/>
    </row>
    <row r="28" spans="1:12" s="3" customFormat="1" ht="90" x14ac:dyDescent="0.2">
      <c r="A28" s="248"/>
      <c r="B28" s="249"/>
      <c r="C28" s="272" t="s">
        <v>240</v>
      </c>
      <c r="D28" s="273">
        <v>90000</v>
      </c>
      <c r="E28" s="273"/>
      <c r="F28" s="11">
        <v>216335</v>
      </c>
      <c r="G28" s="251">
        <v>216335</v>
      </c>
      <c r="H28" s="11">
        <v>216335</v>
      </c>
      <c r="I28" s="161" t="s">
        <v>241</v>
      </c>
      <c r="J28" s="161" t="s">
        <v>241</v>
      </c>
      <c r="K28" s="161" t="s">
        <v>241</v>
      </c>
      <c r="L28" s="267" t="s">
        <v>242</v>
      </c>
    </row>
    <row r="29" spans="1:12" s="202" customFormat="1" x14ac:dyDescent="0.2">
      <c r="A29" s="3"/>
      <c r="B29" s="3"/>
      <c r="L29" s="203"/>
    </row>
    <row r="30" spans="1:12" s="202" customFormat="1" x14ac:dyDescent="0.2">
      <c r="A30" s="3"/>
      <c r="B30" s="3" t="s">
        <v>59</v>
      </c>
      <c r="L30" s="203"/>
    </row>
  </sheetData>
  <pageMargins left="0.11811023622047245" right="0.11811023622047245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workbookViewId="0">
      <selection activeCell="A2" sqref="A2"/>
    </sheetView>
  </sheetViews>
  <sheetFormatPr defaultColWidth="10.28515625" defaultRowHeight="11.25" x14ac:dyDescent="0.2"/>
  <cols>
    <col min="1" max="1" width="6.42578125" style="12" customWidth="1"/>
    <col min="2" max="2" width="58.28515625" style="12" customWidth="1"/>
    <col min="3" max="3" width="10.28515625" style="12"/>
    <col min="4" max="4" width="11" style="12" customWidth="1"/>
    <col min="5" max="6" width="9.7109375" style="12" customWidth="1"/>
    <col min="7" max="7" width="10.7109375" style="12" customWidth="1"/>
    <col min="8" max="9" width="11.28515625" style="12" customWidth="1"/>
    <col min="10" max="10" width="17" style="12" customWidth="1"/>
    <col min="11" max="11" width="16.28515625" style="12" customWidth="1"/>
    <col min="12" max="256" width="10.28515625" style="12"/>
    <col min="257" max="257" width="6.42578125" style="12" customWidth="1"/>
    <col min="258" max="258" width="58.28515625" style="12" customWidth="1"/>
    <col min="259" max="259" width="10.28515625" style="12"/>
    <col min="260" max="260" width="11" style="12" customWidth="1"/>
    <col min="261" max="262" width="9.7109375" style="12" customWidth="1"/>
    <col min="263" max="263" width="10.7109375" style="12" customWidth="1"/>
    <col min="264" max="265" width="11.28515625" style="12" customWidth="1"/>
    <col min="266" max="266" width="17" style="12" customWidth="1"/>
    <col min="267" max="267" width="16.28515625" style="12" customWidth="1"/>
    <col min="268" max="512" width="10.28515625" style="12"/>
    <col min="513" max="513" width="6.42578125" style="12" customWidth="1"/>
    <col min="514" max="514" width="58.28515625" style="12" customWidth="1"/>
    <col min="515" max="515" width="10.28515625" style="12"/>
    <col min="516" max="516" width="11" style="12" customWidth="1"/>
    <col min="517" max="518" width="9.7109375" style="12" customWidth="1"/>
    <col min="519" max="519" width="10.7109375" style="12" customWidth="1"/>
    <col min="520" max="521" width="11.28515625" style="12" customWidth="1"/>
    <col min="522" max="522" width="17" style="12" customWidth="1"/>
    <col min="523" max="523" width="16.28515625" style="12" customWidth="1"/>
    <col min="524" max="768" width="10.28515625" style="12"/>
    <col min="769" max="769" width="6.42578125" style="12" customWidth="1"/>
    <col min="770" max="770" width="58.28515625" style="12" customWidth="1"/>
    <col min="771" max="771" width="10.28515625" style="12"/>
    <col min="772" max="772" width="11" style="12" customWidth="1"/>
    <col min="773" max="774" width="9.7109375" style="12" customWidth="1"/>
    <col min="775" max="775" width="10.7109375" style="12" customWidth="1"/>
    <col min="776" max="777" width="11.28515625" style="12" customWidth="1"/>
    <col min="778" max="778" width="17" style="12" customWidth="1"/>
    <col min="779" max="779" width="16.28515625" style="12" customWidth="1"/>
    <col min="780" max="1024" width="10.28515625" style="12"/>
    <col min="1025" max="1025" width="6.42578125" style="12" customWidth="1"/>
    <col min="1026" max="1026" width="58.28515625" style="12" customWidth="1"/>
    <col min="1027" max="1027" width="10.28515625" style="12"/>
    <col min="1028" max="1028" width="11" style="12" customWidth="1"/>
    <col min="1029" max="1030" width="9.7109375" style="12" customWidth="1"/>
    <col min="1031" max="1031" width="10.7109375" style="12" customWidth="1"/>
    <col min="1032" max="1033" width="11.28515625" style="12" customWidth="1"/>
    <col min="1034" max="1034" width="17" style="12" customWidth="1"/>
    <col min="1035" max="1035" width="16.28515625" style="12" customWidth="1"/>
    <col min="1036" max="1280" width="10.28515625" style="12"/>
    <col min="1281" max="1281" width="6.42578125" style="12" customWidth="1"/>
    <col min="1282" max="1282" width="58.28515625" style="12" customWidth="1"/>
    <col min="1283" max="1283" width="10.28515625" style="12"/>
    <col min="1284" max="1284" width="11" style="12" customWidth="1"/>
    <col min="1285" max="1286" width="9.7109375" style="12" customWidth="1"/>
    <col min="1287" max="1287" width="10.7109375" style="12" customWidth="1"/>
    <col min="1288" max="1289" width="11.28515625" style="12" customWidth="1"/>
    <col min="1290" max="1290" width="17" style="12" customWidth="1"/>
    <col min="1291" max="1291" width="16.28515625" style="12" customWidth="1"/>
    <col min="1292" max="1536" width="10.28515625" style="12"/>
    <col min="1537" max="1537" width="6.42578125" style="12" customWidth="1"/>
    <col min="1538" max="1538" width="58.28515625" style="12" customWidth="1"/>
    <col min="1539" max="1539" width="10.28515625" style="12"/>
    <col min="1540" max="1540" width="11" style="12" customWidth="1"/>
    <col min="1541" max="1542" width="9.7109375" style="12" customWidth="1"/>
    <col min="1543" max="1543" width="10.7109375" style="12" customWidth="1"/>
    <col min="1544" max="1545" width="11.28515625" style="12" customWidth="1"/>
    <col min="1546" max="1546" width="17" style="12" customWidth="1"/>
    <col min="1547" max="1547" width="16.28515625" style="12" customWidth="1"/>
    <col min="1548" max="1792" width="10.28515625" style="12"/>
    <col min="1793" max="1793" width="6.42578125" style="12" customWidth="1"/>
    <col min="1794" max="1794" width="58.28515625" style="12" customWidth="1"/>
    <col min="1795" max="1795" width="10.28515625" style="12"/>
    <col min="1796" max="1796" width="11" style="12" customWidth="1"/>
    <col min="1797" max="1798" width="9.7109375" style="12" customWidth="1"/>
    <col min="1799" max="1799" width="10.7109375" style="12" customWidth="1"/>
    <col min="1800" max="1801" width="11.28515625" style="12" customWidth="1"/>
    <col min="1802" max="1802" width="17" style="12" customWidth="1"/>
    <col min="1803" max="1803" width="16.28515625" style="12" customWidth="1"/>
    <col min="1804" max="2048" width="10.28515625" style="12"/>
    <col min="2049" max="2049" width="6.42578125" style="12" customWidth="1"/>
    <col min="2050" max="2050" width="58.28515625" style="12" customWidth="1"/>
    <col min="2051" max="2051" width="10.28515625" style="12"/>
    <col min="2052" max="2052" width="11" style="12" customWidth="1"/>
    <col min="2053" max="2054" width="9.7109375" style="12" customWidth="1"/>
    <col min="2055" max="2055" width="10.7109375" style="12" customWidth="1"/>
    <col min="2056" max="2057" width="11.28515625" style="12" customWidth="1"/>
    <col min="2058" max="2058" width="17" style="12" customWidth="1"/>
    <col min="2059" max="2059" width="16.28515625" style="12" customWidth="1"/>
    <col min="2060" max="2304" width="10.28515625" style="12"/>
    <col min="2305" max="2305" width="6.42578125" style="12" customWidth="1"/>
    <col min="2306" max="2306" width="58.28515625" style="12" customWidth="1"/>
    <col min="2307" max="2307" width="10.28515625" style="12"/>
    <col min="2308" max="2308" width="11" style="12" customWidth="1"/>
    <col min="2309" max="2310" width="9.7109375" style="12" customWidth="1"/>
    <col min="2311" max="2311" width="10.7109375" style="12" customWidth="1"/>
    <col min="2312" max="2313" width="11.28515625" style="12" customWidth="1"/>
    <col min="2314" max="2314" width="17" style="12" customWidth="1"/>
    <col min="2315" max="2315" width="16.28515625" style="12" customWidth="1"/>
    <col min="2316" max="2560" width="10.28515625" style="12"/>
    <col min="2561" max="2561" width="6.42578125" style="12" customWidth="1"/>
    <col min="2562" max="2562" width="58.28515625" style="12" customWidth="1"/>
    <col min="2563" max="2563" width="10.28515625" style="12"/>
    <col min="2564" max="2564" width="11" style="12" customWidth="1"/>
    <col min="2565" max="2566" width="9.7109375" style="12" customWidth="1"/>
    <col min="2567" max="2567" width="10.7109375" style="12" customWidth="1"/>
    <col min="2568" max="2569" width="11.28515625" style="12" customWidth="1"/>
    <col min="2570" max="2570" width="17" style="12" customWidth="1"/>
    <col min="2571" max="2571" width="16.28515625" style="12" customWidth="1"/>
    <col min="2572" max="2816" width="10.28515625" style="12"/>
    <col min="2817" max="2817" width="6.42578125" style="12" customWidth="1"/>
    <col min="2818" max="2818" width="58.28515625" style="12" customWidth="1"/>
    <col min="2819" max="2819" width="10.28515625" style="12"/>
    <col min="2820" max="2820" width="11" style="12" customWidth="1"/>
    <col min="2821" max="2822" width="9.7109375" style="12" customWidth="1"/>
    <col min="2823" max="2823" width="10.7109375" style="12" customWidth="1"/>
    <col min="2824" max="2825" width="11.28515625" style="12" customWidth="1"/>
    <col min="2826" max="2826" width="17" style="12" customWidth="1"/>
    <col min="2827" max="2827" width="16.28515625" style="12" customWidth="1"/>
    <col min="2828" max="3072" width="10.28515625" style="12"/>
    <col min="3073" max="3073" width="6.42578125" style="12" customWidth="1"/>
    <col min="3074" max="3074" width="58.28515625" style="12" customWidth="1"/>
    <col min="3075" max="3075" width="10.28515625" style="12"/>
    <col min="3076" max="3076" width="11" style="12" customWidth="1"/>
    <col min="3077" max="3078" width="9.7109375" style="12" customWidth="1"/>
    <col min="3079" max="3079" width="10.7109375" style="12" customWidth="1"/>
    <col min="3080" max="3081" width="11.28515625" style="12" customWidth="1"/>
    <col min="3082" max="3082" width="17" style="12" customWidth="1"/>
    <col min="3083" max="3083" width="16.28515625" style="12" customWidth="1"/>
    <col min="3084" max="3328" width="10.28515625" style="12"/>
    <col min="3329" max="3329" width="6.42578125" style="12" customWidth="1"/>
    <col min="3330" max="3330" width="58.28515625" style="12" customWidth="1"/>
    <col min="3331" max="3331" width="10.28515625" style="12"/>
    <col min="3332" max="3332" width="11" style="12" customWidth="1"/>
    <col min="3333" max="3334" width="9.7109375" style="12" customWidth="1"/>
    <col min="3335" max="3335" width="10.7109375" style="12" customWidth="1"/>
    <col min="3336" max="3337" width="11.28515625" style="12" customWidth="1"/>
    <col min="3338" max="3338" width="17" style="12" customWidth="1"/>
    <col min="3339" max="3339" width="16.28515625" style="12" customWidth="1"/>
    <col min="3340" max="3584" width="10.28515625" style="12"/>
    <col min="3585" max="3585" width="6.42578125" style="12" customWidth="1"/>
    <col min="3586" max="3586" width="58.28515625" style="12" customWidth="1"/>
    <col min="3587" max="3587" width="10.28515625" style="12"/>
    <col min="3588" max="3588" width="11" style="12" customWidth="1"/>
    <col min="3589" max="3590" width="9.7109375" style="12" customWidth="1"/>
    <col min="3591" max="3591" width="10.7109375" style="12" customWidth="1"/>
    <col min="3592" max="3593" width="11.28515625" style="12" customWidth="1"/>
    <col min="3594" max="3594" width="17" style="12" customWidth="1"/>
    <col min="3595" max="3595" width="16.28515625" style="12" customWidth="1"/>
    <col min="3596" max="3840" width="10.28515625" style="12"/>
    <col min="3841" max="3841" width="6.42578125" style="12" customWidth="1"/>
    <col min="3842" max="3842" width="58.28515625" style="12" customWidth="1"/>
    <col min="3843" max="3843" width="10.28515625" style="12"/>
    <col min="3844" max="3844" width="11" style="12" customWidth="1"/>
    <col min="3845" max="3846" width="9.7109375" style="12" customWidth="1"/>
    <col min="3847" max="3847" width="10.7109375" style="12" customWidth="1"/>
    <col min="3848" max="3849" width="11.28515625" style="12" customWidth="1"/>
    <col min="3850" max="3850" width="17" style="12" customWidth="1"/>
    <col min="3851" max="3851" width="16.28515625" style="12" customWidth="1"/>
    <col min="3852" max="4096" width="10.28515625" style="12"/>
    <col min="4097" max="4097" width="6.42578125" style="12" customWidth="1"/>
    <col min="4098" max="4098" width="58.28515625" style="12" customWidth="1"/>
    <col min="4099" max="4099" width="10.28515625" style="12"/>
    <col min="4100" max="4100" width="11" style="12" customWidth="1"/>
    <col min="4101" max="4102" width="9.7109375" style="12" customWidth="1"/>
    <col min="4103" max="4103" width="10.7109375" style="12" customWidth="1"/>
    <col min="4104" max="4105" width="11.28515625" style="12" customWidth="1"/>
    <col min="4106" max="4106" width="17" style="12" customWidth="1"/>
    <col min="4107" max="4107" width="16.28515625" style="12" customWidth="1"/>
    <col min="4108" max="4352" width="10.28515625" style="12"/>
    <col min="4353" max="4353" width="6.42578125" style="12" customWidth="1"/>
    <col min="4354" max="4354" width="58.28515625" style="12" customWidth="1"/>
    <col min="4355" max="4355" width="10.28515625" style="12"/>
    <col min="4356" max="4356" width="11" style="12" customWidth="1"/>
    <col min="4357" max="4358" width="9.7109375" style="12" customWidth="1"/>
    <col min="4359" max="4359" width="10.7109375" style="12" customWidth="1"/>
    <col min="4360" max="4361" width="11.28515625" style="12" customWidth="1"/>
    <col min="4362" max="4362" width="17" style="12" customWidth="1"/>
    <col min="4363" max="4363" width="16.28515625" style="12" customWidth="1"/>
    <col min="4364" max="4608" width="10.28515625" style="12"/>
    <col min="4609" max="4609" width="6.42578125" style="12" customWidth="1"/>
    <col min="4610" max="4610" width="58.28515625" style="12" customWidth="1"/>
    <col min="4611" max="4611" width="10.28515625" style="12"/>
    <col min="4612" max="4612" width="11" style="12" customWidth="1"/>
    <col min="4613" max="4614" width="9.7109375" style="12" customWidth="1"/>
    <col min="4615" max="4615" width="10.7109375" style="12" customWidth="1"/>
    <col min="4616" max="4617" width="11.28515625" style="12" customWidth="1"/>
    <col min="4618" max="4618" width="17" style="12" customWidth="1"/>
    <col min="4619" max="4619" width="16.28515625" style="12" customWidth="1"/>
    <col min="4620" max="4864" width="10.28515625" style="12"/>
    <col min="4865" max="4865" width="6.42578125" style="12" customWidth="1"/>
    <col min="4866" max="4866" width="58.28515625" style="12" customWidth="1"/>
    <col min="4867" max="4867" width="10.28515625" style="12"/>
    <col min="4868" max="4868" width="11" style="12" customWidth="1"/>
    <col min="4869" max="4870" width="9.7109375" style="12" customWidth="1"/>
    <col min="4871" max="4871" width="10.7109375" style="12" customWidth="1"/>
    <col min="4872" max="4873" width="11.28515625" style="12" customWidth="1"/>
    <col min="4874" max="4874" width="17" style="12" customWidth="1"/>
    <col min="4875" max="4875" width="16.28515625" style="12" customWidth="1"/>
    <col min="4876" max="5120" width="10.28515625" style="12"/>
    <col min="5121" max="5121" width="6.42578125" style="12" customWidth="1"/>
    <col min="5122" max="5122" width="58.28515625" style="12" customWidth="1"/>
    <col min="5123" max="5123" width="10.28515625" style="12"/>
    <col min="5124" max="5124" width="11" style="12" customWidth="1"/>
    <col min="5125" max="5126" width="9.7109375" style="12" customWidth="1"/>
    <col min="5127" max="5127" width="10.7109375" style="12" customWidth="1"/>
    <col min="5128" max="5129" width="11.28515625" style="12" customWidth="1"/>
    <col min="5130" max="5130" width="17" style="12" customWidth="1"/>
    <col min="5131" max="5131" width="16.28515625" style="12" customWidth="1"/>
    <col min="5132" max="5376" width="10.28515625" style="12"/>
    <col min="5377" max="5377" width="6.42578125" style="12" customWidth="1"/>
    <col min="5378" max="5378" width="58.28515625" style="12" customWidth="1"/>
    <col min="5379" max="5379" width="10.28515625" style="12"/>
    <col min="5380" max="5380" width="11" style="12" customWidth="1"/>
    <col min="5381" max="5382" width="9.7109375" style="12" customWidth="1"/>
    <col min="5383" max="5383" width="10.7109375" style="12" customWidth="1"/>
    <col min="5384" max="5385" width="11.28515625" style="12" customWidth="1"/>
    <col min="5386" max="5386" width="17" style="12" customWidth="1"/>
    <col min="5387" max="5387" width="16.28515625" style="12" customWidth="1"/>
    <col min="5388" max="5632" width="10.28515625" style="12"/>
    <col min="5633" max="5633" width="6.42578125" style="12" customWidth="1"/>
    <col min="5634" max="5634" width="58.28515625" style="12" customWidth="1"/>
    <col min="5635" max="5635" width="10.28515625" style="12"/>
    <col min="5636" max="5636" width="11" style="12" customWidth="1"/>
    <col min="5637" max="5638" width="9.7109375" style="12" customWidth="1"/>
    <col min="5639" max="5639" width="10.7109375" style="12" customWidth="1"/>
    <col min="5640" max="5641" width="11.28515625" style="12" customWidth="1"/>
    <col min="5642" max="5642" width="17" style="12" customWidth="1"/>
    <col min="5643" max="5643" width="16.28515625" style="12" customWidth="1"/>
    <col min="5644" max="5888" width="10.28515625" style="12"/>
    <col min="5889" max="5889" width="6.42578125" style="12" customWidth="1"/>
    <col min="5890" max="5890" width="58.28515625" style="12" customWidth="1"/>
    <col min="5891" max="5891" width="10.28515625" style="12"/>
    <col min="5892" max="5892" width="11" style="12" customWidth="1"/>
    <col min="5893" max="5894" width="9.7109375" style="12" customWidth="1"/>
    <col min="5895" max="5895" width="10.7109375" style="12" customWidth="1"/>
    <col min="5896" max="5897" width="11.28515625" style="12" customWidth="1"/>
    <col min="5898" max="5898" width="17" style="12" customWidth="1"/>
    <col min="5899" max="5899" width="16.28515625" style="12" customWidth="1"/>
    <col min="5900" max="6144" width="10.28515625" style="12"/>
    <col min="6145" max="6145" width="6.42578125" style="12" customWidth="1"/>
    <col min="6146" max="6146" width="58.28515625" style="12" customWidth="1"/>
    <col min="6147" max="6147" width="10.28515625" style="12"/>
    <col min="6148" max="6148" width="11" style="12" customWidth="1"/>
    <col min="6149" max="6150" width="9.7109375" style="12" customWidth="1"/>
    <col min="6151" max="6151" width="10.7109375" style="12" customWidth="1"/>
    <col min="6152" max="6153" width="11.28515625" style="12" customWidth="1"/>
    <col min="6154" max="6154" width="17" style="12" customWidth="1"/>
    <col min="6155" max="6155" width="16.28515625" style="12" customWidth="1"/>
    <col min="6156" max="6400" width="10.28515625" style="12"/>
    <col min="6401" max="6401" width="6.42578125" style="12" customWidth="1"/>
    <col min="6402" max="6402" width="58.28515625" style="12" customWidth="1"/>
    <col min="6403" max="6403" width="10.28515625" style="12"/>
    <col min="6404" max="6404" width="11" style="12" customWidth="1"/>
    <col min="6405" max="6406" width="9.7109375" style="12" customWidth="1"/>
    <col min="6407" max="6407" width="10.7109375" style="12" customWidth="1"/>
    <col min="6408" max="6409" width="11.28515625" style="12" customWidth="1"/>
    <col min="6410" max="6410" width="17" style="12" customWidth="1"/>
    <col min="6411" max="6411" width="16.28515625" style="12" customWidth="1"/>
    <col min="6412" max="6656" width="10.28515625" style="12"/>
    <col min="6657" max="6657" width="6.42578125" style="12" customWidth="1"/>
    <col min="6658" max="6658" width="58.28515625" style="12" customWidth="1"/>
    <col min="6659" max="6659" width="10.28515625" style="12"/>
    <col min="6660" max="6660" width="11" style="12" customWidth="1"/>
    <col min="6661" max="6662" width="9.7109375" style="12" customWidth="1"/>
    <col min="6663" max="6663" width="10.7109375" style="12" customWidth="1"/>
    <col min="6664" max="6665" width="11.28515625" style="12" customWidth="1"/>
    <col min="6666" max="6666" width="17" style="12" customWidth="1"/>
    <col min="6667" max="6667" width="16.28515625" style="12" customWidth="1"/>
    <col min="6668" max="6912" width="10.28515625" style="12"/>
    <col min="6913" max="6913" width="6.42578125" style="12" customWidth="1"/>
    <col min="6914" max="6914" width="58.28515625" style="12" customWidth="1"/>
    <col min="6915" max="6915" width="10.28515625" style="12"/>
    <col min="6916" max="6916" width="11" style="12" customWidth="1"/>
    <col min="6917" max="6918" width="9.7109375" style="12" customWidth="1"/>
    <col min="6919" max="6919" width="10.7109375" style="12" customWidth="1"/>
    <col min="6920" max="6921" width="11.28515625" style="12" customWidth="1"/>
    <col min="6922" max="6922" width="17" style="12" customWidth="1"/>
    <col min="6923" max="6923" width="16.28515625" style="12" customWidth="1"/>
    <col min="6924" max="7168" width="10.28515625" style="12"/>
    <col min="7169" max="7169" width="6.42578125" style="12" customWidth="1"/>
    <col min="7170" max="7170" width="58.28515625" style="12" customWidth="1"/>
    <col min="7171" max="7171" width="10.28515625" style="12"/>
    <col min="7172" max="7172" width="11" style="12" customWidth="1"/>
    <col min="7173" max="7174" width="9.7109375" style="12" customWidth="1"/>
    <col min="7175" max="7175" width="10.7109375" style="12" customWidth="1"/>
    <col min="7176" max="7177" width="11.28515625" style="12" customWidth="1"/>
    <col min="7178" max="7178" width="17" style="12" customWidth="1"/>
    <col min="7179" max="7179" width="16.28515625" style="12" customWidth="1"/>
    <col min="7180" max="7424" width="10.28515625" style="12"/>
    <col min="7425" max="7425" width="6.42578125" style="12" customWidth="1"/>
    <col min="7426" max="7426" width="58.28515625" style="12" customWidth="1"/>
    <col min="7427" max="7427" width="10.28515625" style="12"/>
    <col min="7428" max="7428" width="11" style="12" customWidth="1"/>
    <col min="7429" max="7430" width="9.7109375" style="12" customWidth="1"/>
    <col min="7431" max="7431" width="10.7109375" style="12" customWidth="1"/>
    <col min="7432" max="7433" width="11.28515625" style="12" customWidth="1"/>
    <col min="7434" max="7434" width="17" style="12" customWidth="1"/>
    <col min="7435" max="7435" width="16.28515625" style="12" customWidth="1"/>
    <col min="7436" max="7680" width="10.28515625" style="12"/>
    <col min="7681" max="7681" width="6.42578125" style="12" customWidth="1"/>
    <col min="7682" max="7682" width="58.28515625" style="12" customWidth="1"/>
    <col min="7683" max="7683" width="10.28515625" style="12"/>
    <col min="7684" max="7684" width="11" style="12" customWidth="1"/>
    <col min="7685" max="7686" width="9.7109375" style="12" customWidth="1"/>
    <col min="7687" max="7687" width="10.7109375" style="12" customWidth="1"/>
    <col min="7688" max="7689" width="11.28515625" style="12" customWidth="1"/>
    <col min="7690" max="7690" width="17" style="12" customWidth="1"/>
    <col min="7691" max="7691" width="16.28515625" style="12" customWidth="1"/>
    <col min="7692" max="7936" width="10.28515625" style="12"/>
    <col min="7937" max="7937" width="6.42578125" style="12" customWidth="1"/>
    <col min="7938" max="7938" width="58.28515625" style="12" customWidth="1"/>
    <col min="7939" max="7939" width="10.28515625" style="12"/>
    <col min="7940" max="7940" width="11" style="12" customWidth="1"/>
    <col min="7941" max="7942" width="9.7109375" style="12" customWidth="1"/>
    <col min="7943" max="7943" width="10.7109375" style="12" customWidth="1"/>
    <col min="7944" max="7945" width="11.28515625" style="12" customWidth="1"/>
    <col min="7946" max="7946" width="17" style="12" customWidth="1"/>
    <col min="7947" max="7947" width="16.28515625" style="12" customWidth="1"/>
    <col min="7948" max="8192" width="10.28515625" style="12"/>
    <col min="8193" max="8193" width="6.42578125" style="12" customWidth="1"/>
    <col min="8194" max="8194" width="58.28515625" style="12" customWidth="1"/>
    <col min="8195" max="8195" width="10.28515625" style="12"/>
    <col min="8196" max="8196" width="11" style="12" customWidth="1"/>
    <col min="8197" max="8198" width="9.7109375" style="12" customWidth="1"/>
    <col min="8199" max="8199" width="10.7109375" style="12" customWidth="1"/>
    <col min="8200" max="8201" width="11.28515625" style="12" customWidth="1"/>
    <col min="8202" max="8202" width="17" style="12" customWidth="1"/>
    <col min="8203" max="8203" width="16.28515625" style="12" customWidth="1"/>
    <col min="8204" max="8448" width="10.28515625" style="12"/>
    <col min="8449" max="8449" width="6.42578125" style="12" customWidth="1"/>
    <col min="8450" max="8450" width="58.28515625" style="12" customWidth="1"/>
    <col min="8451" max="8451" width="10.28515625" style="12"/>
    <col min="8452" max="8452" width="11" style="12" customWidth="1"/>
    <col min="8453" max="8454" width="9.7109375" style="12" customWidth="1"/>
    <col min="8455" max="8455" width="10.7109375" style="12" customWidth="1"/>
    <col min="8456" max="8457" width="11.28515625" style="12" customWidth="1"/>
    <col min="8458" max="8458" width="17" style="12" customWidth="1"/>
    <col min="8459" max="8459" width="16.28515625" style="12" customWidth="1"/>
    <col min="8460" max="8704" width="10.28515625" style="12"/>
    <col min="8705" max="8705" width="6.42578125" style="12" customWidth="1"/>
    <col min="8706" max="8706" width="58.28515625" style="12" customWidth="1"/>
    <col min="8707" max="8707" width="10.28515625" style="12"/>
    <col min="8708" max="8708" width="11" style="12" customWidth="1"/>
    <col min="8709" max="8710" width="9.7109375" style="12" customWidth="1"/>
    <col min="8711" max="8711" width="10.7109375" style="12" customWidth="1"/>
    <col min="8712" max="8713" width="11.28515625" style="12" customWidth="1"/>
    <col min="8714" max="8714" width="17" style="12" customWidth="1"/>
    <col min="8715" max="8715" width="16.28515625" style="12" customWidth="1"/>
    <col min="8716" max="8960" width="10.28515625" style="12"/>
    <col min="8961" max="8961" width="6.42578125" style="12" customWidth="1"/>
    <col min="8962" max="8962" width="58.28515625" style="12" customWidth="1"/>
    <col min="8963" max="8963" width="10.28515625" style="12"/>
    <col min="8964" max="8964" width="11" style="12" customWidth="1"/>
    <col min="8965" max="8966" width="9.7109375" style="12" customWidth="1"/>
    <col min="8967" max="8967" width="10.7109375" style="12" customWidth="1"/>
    <col min="8968" max="8969" width="11.28515625" style="12" customWidth="1"/>
    <col min="8970" max="8970" width="17" style="12" customWidth="1"/>
    <col min="8971" max="8971" width="16.28515625" style="12" customWidth="1"/>
    <col min="8972" max="9216" width="10.28515625" style="12"/>
    <col min="9217" max="9217" width="6.42578125" style="12" customWidth="1"/>
    <col min="9218" max="9218" width="58.28515625" style="12" customWidth="1"/>
    <col min="9219" max="9219" width="10.28515625" style="12"/>
    <col min="9220" max="9220" width="11" style="12" customWidth="1"/>
    <col min="9221" max="9222" width="9.7109375" style="12" customWidth="1"/>
    <col min="9223" max="9223" width="10.7109375" style="12" customWidth="1"/>
    <col min="9224" max="9225" width="11.28515625" style="12" customWidth="1"/>
    <col min="9226" max="9226" width="17" style="12" customWidth="1"/>
    <col min="9227" max="9227" width="16.28515625" style="12" customWidth="1"/>
    <col min="9228" max="9472" width="10.28515625" style="12"/>
    <col min="9473" max="9473" width="6.42578125" style="12" customWidth="1"/>
    <col min="9474" max="9474" width="58.28515625" style="12" customWidth="1"/>
    <col min="9475" max="9475" width="10.28515625" style="12"/>
    <col min="9476" max="9476" width="11" style="12" customWidth="1"/>
    <col min="9477" max="9478" width="9.7109375" style="12" customWidth="1"/>
    <col min="9479" max="9479" width="10.7109375" style="12" customWidth="1"/>
    <col min="9480" max="9481" width="11.28515625" style="12" customWidth="1"/>
    <col min="9482" max="9482" width="17" style="12" customWidth="1"/>
    <col min="9483" max="9483" width="16.28515625" style="12" customWidth="1"/>
    <col min="9484" max="9728" width="10.28515625" style="12"/>
    <col min="9729" max="9729" width="6.42578125" style="12" customWidth="1"/>
    <col min="9730" max="9730" width="58.28515625" style="12" customWidth="1"/>
    <col min="9731" max="9731" width="10.28515625" style="12"/>
    <col min="9732" max="9732" width="11" style="12" customWidth="1"/>
    <col min="9733" max="9734" width="9.7109375" style="12" customWidth="1"/>
    <col min="9735" max="9735" width="10.7109375" style="12" customWidth="1"/>
    <col min="9736" max="9737" width="11.28515625" style="12" customWidth="1"/>
    <col min="9738" max="9738" width="17" style="12" customWidth="1"/>
    <col min="9739" max="9739" width="16.28515625" style="12" customWidth="1"/>
    <col min="9740" max="9984" width="10.28515625" style="12"/>
    <col min="9985" max="9985" width="6.42578125" style="12" customWidth="1"/>
    <col min="9986" max="9986" width="58.28515625" style="12" customWidth="1"/>
    <col min="9987" max="9987" width="10.28515625" style="12"/>
    <col min="9988" max="9988" width="11" style="12" customWidth="1"/>
    <col min="9989" max="9990" width="9.7109375" style="12" customWidth="1"/>
    <col min="9991" max="9991" width="10.7109375" style="12" customWidth="1"/>
    <col min="9992" max="9993" width="11.28515625" style="12" customWidth="1"/>
    <col min="9994" max="9994" width="17" style="12" customWidth="1"/>
    <col min="9995" max="9995" width="16.28515625" style="12" customWidth="1"/>
    <col min="9996" max="10240" width="10.28515625" style="12"/>
    <col min="10241" max="10241" width="6.42578125" style="12" customWidth="1"/>
    <col min="10242" max="10242" width="58.28515625" style="12" customWidth="1"/>
    <col min="10243" max="10243" width="10.28515625" style="12"/>
    <col min="10244" max="10244" width="11" style="12" customWidth="1"/>
    <col min="10245" max="10246" width="9.7109375" style="12" customWidth="1"/>
    <col min="10247" max="10247" width="10.7109375" style="12" customWidth="1"/>
    <col min="10248" max="10249" width="11.28515625" style="12" customWidth="1"/>
    <col min="10250" max="10250" width="17" style="12" customWidth="1"/>
    <col min="10251" max="10251" width="16.28515625" style="12" customWidth="1"/>
    <col min="10252" max="10496" width="10.28515625" style="12"/>
    <col min="10497" max="10497" width="6.42578125" style="12" customWidth="1"/>
    <col min="10498" max="10498" width="58.28515625" style="12" customWidth="1"/>
    <col min="10499" max="10499" width="10.28515625" style="12"/>
    <col min="10500" max="10500" width="11" style="12" customWidth="1"/>
    <col min="10501" max="10502" width="9.7109375" style="12" customWidth="1"/>
    <col min="10503" max="10503" width="10.7109375" style="12" customWidth="1"/>
    <col min="10504" max="10505" width="11.28515625" style="12" customWidth="1"/>
    <col min="10506" max="10506" width="17" style="12" customWidth="1"/>
    <col min="10507" max="10507" width="16.28515625" style="12" customWidth="1"/>
    <col min="10508" max="10752" width="10.28515625" style="12"/>
    <col min="10753" max="10753" width="6.42578125" style="12" customWidth="1"/>
    <col min="10754" max="10754" width="58.28515625" style="12" customWidth="1"/>
    <col min="10755" max="10755" width="10.28515625" style="12"/>
    <col min="10756" max="10756" width="11" style="12" customWidth="1"/>
    <col min="10757" max="10758" width="9.7109375" style="12" customWidth="1"/>
    <col min="10759" max="10759" width="10.7109375" style="12" customWidth="1"/>
    <col min="10760" max="10761" width="11.28515625" style="12" customWidth="1"/>
    <col min="10762" max="10762" width="17" style="12" customWidth="1"/>
    <col min="10763" max="10763" width="16.28515625" style="12" customWidth="1"/>
    <col min="10764" max="11008" width="10.28515625" style="12"/>
    <col min="11009" max="11009" width="6.42578125" style="12" customWidth="1"/>
    <col min="11010" max="11010" width="58.28515625" style="12" customWidth="1"/>
    <col min="11011" max="11011" width="10.28515625" style="12"/>
    <col min="11012" max="11012" width="11" style="12" customWidth="1"/>
    <col min="11013" max="11014" width="9.7109375" style="12" customWidth="1"/>
    <col min="11015" max="11015" width="10.7109375" style="12" customWidth="1"/>
    <col min="11016" max="11017" width="11.28515625" style="12" customWidth="1"/>
    <col min="11018" max="11018" width="17" style="12" customWidth="1"/>
    <col min="11019" max="11019" width="16.28515625" style="12" customWidth="1"/>
    <col min="11020" max="11264" width="10.28515625" style="12"/>
    <col min="11265" max="11265" width="6.42578125" style="12" customWidth="1"/>
    <col min="11266" max="11266" width="58.28515625" style="12" customWidth="1"/>
    <col min="11267" max="11267" width="10.28515625" style="12"/>
    <col min="11268" max="11268" width="11" style="12" customWidth="1"/>
    <col min="11269" max="11270" width="9.7109375" style="12" customWidth="1"/>
    <col min="11271" max="11271" width="10.7109375" style="12" customWidth="1"/>
    <col min="11272" max="11273" width="11.28515625" style="12" customWidth="1"/>
    <col min="11274" max="11274" width="17" style="12" customWidth="1"/>
    <col min="11275" max="11275" width="16.28515625" style="12" customWidth="1"/>
    <col min="11276" max="11520" width="10.28515625" style="12"/>
    <col min="11521" max="11521" width="6.42578125" style="12" customWidth="1"/>
    <col min="11522" max="11522" width="58.28515625" style="12" customWidth="1"/>
    <col min="11523" max="11523" width="10.28515625" style="12"/>
    <col min="11524" max="11524" width="11" style="12" customWidth="1"/>
    <col min="11525" max="11526" width="9.7109375" style="12" customWidth="1"/>
    <col min="11527" max="11527" width="10.7109375" style="12" customWidth="1"/>
    <col min="11528" max="11529" width="11.28515625" style="12" customWidth="1"/>
    <col min="11530" max="11530" width="17" style="12" customWidth="1"/>
    <col min="11531" max="11531" width="16.28515625" style="12" customWidth="1"/>
    <col min="11532" max="11776" width="10.28515625" style="12"/>
    <col min="11777" max="11777" width="6.42578125" style="12" customWidth="1"/>
    <col min="11778" max="11778" width="58.28515625" style="12" customWidth="1"/>
    <col min="11779" max="11779" width="10.28515625" style="12"/>
    <col min="11780" max="11780" width="11" style="12" customWidth="1"/>
    <col min="11781" max="11782" width="9.7109375" style="12" customWidth="1"/>
    <col min="11783" max="11783" width="10.7109375" style="12" customWidth="1"/>
    <col min="11784" max="11785" width="11.28515625" style="12" customWidth="1"/>
    <col min="11786" max="11786" width="17" style="12" customWidth="1"/>
    <col min="11787" max="11787" width="16.28515625" style="12" customWidth="1"/>
    <col min="11788" max="12032" width="10.28515625" style="12"/>
    <col min="12033" max="12033" width="6.42578125" style="12" customWidth="1"/>
    <col min="12034" max="12034" width="58.28515625" style="12" customWidth="1"/>
    <col min="12035" max="12035" width="10.28515625" style="12"/>
    <col min="12036" max="12036" width="11" style="12" customWidth="1"/>
    <col min="12037" max="12038" width="9.7109375" style="12" customWidth="1"/>
    <col min="12039" max="12039" width="10.7109375" style="12" customWidth="1"/>
    <col min="12040" max="12041" width="11.28515625" style="12" customWidth="1"/>
    <col min="12042" max="12042" width="17" style="12" customWidth="1"/>
    <col min="12043" max="12043" width="16.28515625" style="12" customWidth="1"/>
    <col min="12044" max="12288" width="10.28515625" style="12"/>
    <col min="12289" max="12289" width="6.42578125" style="12" customWidth="1"/>
    <col min="12290" max="12290" width="58.28515625" style="12" customWidth="1"/>
    <col min="12291" max="12291" width="10.28515625" style="12"/>
    <col min="12292" max="12292" width="11" style="12" customWidth="1"/>
    <col min="12293" max="12294" width="9.7109375" style="12" customWidth="1"/>
    <col min="12295" max="12295" width="10.7109375" style="12" customWidth="1"/>
    <col min="12296" max="12297" width="11.28515625" style="12" customWidth="1"/>
    <col min="12298" max="12298" width="17" style="12" customWidth="1"/>
    <col min="12299" max="12299" width="16.28515625" style="12" customWidth="1"/>
    <col min="12300" max="12544" width="10.28515625" style="12"/>
    <col min="12545" max="12545" width="6.42578125" style="12" customWidth="1"/>
    <col min="12546" max="12546" width="58.28515625" style="12" customWidth="1"/>
    <col min="12547" max="12547" width="10.28515625" style="12"/>
    <col min="12548" max="12548" width="11" style="12" customWidth="1"/>
    <col min="12549" max="12550" width="9.7109375" style="12" customWidth="1"/>
    <col min="12551" max="12551" width="10.7109375" style="12" customWidth="1"/>
    <col min="12552" max="12553" width="11.28515625" style="12" customWidth="1"/>
    <col min="12554" max="12554" width="17" style="12" customWidth="1"/>
    <col min="12555" max="12555" width="16.28515625" style="12" customWidth="1"/>
    <col min="12556" max="12800" width="10.28515625" style="12"/>
    <col min="12801" max="12801" width="6.42578125" style="12" customWidth="1"/>
    <col min="12802" max="12802" width="58.28515625" style="12" customWidth="1"/>
    <col min="12803" max="12803" width="10.28515625" style="12"/>
    <col min="12804" max="12804" width="11" style="12" customWidth="1"/>
    <col min="12805" max="12806" width="9.7109375" style="12" customWidth="1"/>
    <col min="12807" max="12807" width="10.7109375" style="12" customWidth="1"/>
    <col min="12808" max="12809" width="11.28515625" style="12" customWidth="1"/>
    <col min="12810" max="12810" width="17" style="12" customWidth="1"/>
    <col min="12811" max="12811" width="16.28515625" style="12" customWidth="1"/>
    <col min="12812" max="13056" width="10.28515625" style="12"/>
    <col min="13057" max="13057" width="6.42578125" style="12" customWidth="1"/>
    <col min="13058" max="13058" width="58.28515625" style="12" customWidth="1"/>
    <col min="13059" max="13059" width="10.28515625" style="12"/>
    <col min="13060" max="13060" width="11" style="12" customWidth="1"/>
    <col min="13061" max="13062" width="9.7109375" style="12" customWidth="1"/>
    <col min="13063" max="13063" width="10.7109375" style="12" customWidth="1"/>
    <col min="13064" max="13065" width="11.28515625" style="12" customWidth="1"/>
    <col min="13066" max="13066" width="17" style="12" customWidth="1"/>
    <col min="13067" max="13067" width="16.28515625" style="12" customWidth="1"/>
    <col min="13068" max="13312" width="10.28515625" style="12"/>
    <col min="13313" max="13313" width="6.42578125" style="12" customWidth="1"/>
    <col min="13314" max="13314" width="58.28515625" style="12" customWidth="1"/>
    <col min="13315" max="13315" width="10.28515625" style="12"/>
    <col min="13316" max="13316" width="11" style="12" customWidth="1"/>
    <col min="13317" max="13318" width="9.7109375" style="12" customWidth="1"/>
    <col min="13319" max="13319" width="10.7109375" style="12" customWidth="1"/>
    <col min="13320" max="13321" width="11.28515625" style="12" customWidth="1"/>
    <col min="13322" max="13322" width="17" style="12" customWidth="1"/>
    <col min="13323" max="13323" width="16.28515625" style="12" customWidth="1"/>
    <col min="13324" max="13568" width="10.28515625" style="12"/>
    <col min="13569" max="13569" width="6.42578125" style="12" customWidth="1"/>
    <col min="13570" max="13570" width="58.28515625" style="12" customWidth="1"/>
    <col min="13571" max="13571" width="10.28515625" style="12"/>
    <col min="13572" max="13572" width="11" style="12" customWidth="1"/>
    <col min="13573" max="13574" width="9.7109375" style="12" customWidth="1"/>
    <col min="13575" max="13575" width="10.7109375" style="12" customWidth="1"/>
    <col min="13576" max="13577" width="11.28515625" style="12" customWidth="1"/>
    <col min="13578" max="13578" width="17" style="12" customWidth="1"/>
    <col min="13579" max="13579" width="16.28515625" style="12" customWidth="1"/>
    <col min="13580" max="13824" width="10.28515625" style="12"/>
    <col min="13825" max="13825" width="6.42578125" style="12" customWidth="1"/>
    <col min="13826" max="13826" width="58.28515625" style="12" customWidth="1"/>
    <col min="13827" max="13827" width="10.28515625" style="12"/>
    <col min="13828" max="13828" width="11" style="12" customWidth="1"/>
    <col min="13829" max="13830" width="9.7109375" style="12" customWidth="1"/>
    <col min="13831" max="13831" width="10.7109375" style="12" customWidth="1"/>
    <col min="13832" max="13833" width="11.28515625" style="12" customWidth="1"/>
    <col min="13834" max="13834" width="17" style="12" customWidth="1"/>
    <col min="13835" max="13835" width="16.28515625" style="12" customWidth="1"/>
    <col min="13836" max="14080" width="10.28515625" style="12"/>
    <col min="14081" max="14081" width="6.42578125" style="12" customWidth="1"/>
    <col min="14082" max="14082" width="58.28515625" style="12" customWidth="1"/>
    <col min="14083" max="14083" width="10.28515625" style="12"/>
    <col min="14084" max="14084" width="11" style="12" customWidth="1"/>
    <col min="14085" max="14086" width="9.7109375" style="12" customWidth="1"/>
    <col min="14087" max="14087" width="10.7109375" style="12" customWidth="1"/>
    <col min="14088" max="14089" width="11.28515625" style="12" customWidth="1"/>
    <col min="14090" max="14090" width="17" style="12" customWidth="1"/>
    <col min="14091" max="14091" width="16.28515625" style="12" customWidth="1"/>
    <col min="14092" max="14336" width="10.28515625" style="12"/>
    <col min="14337" max="14337" width="6.42578125" style="12" customWidth="1"/>
    <col min="14338" max="14338" width="58.28515625" style="12" customWidth="1"/>
    <col min="14339" max="14339" width="10.28515625" style="12"/>
    <col min="14340" max="14340" width="11" style="12" customWidth="1"/>
    <col min="14341" max="14342" width="9.7109375" style="12" customWidth="1"/>
    <col min="14343" max="14343" width="10.7109375" style="12" customWidth="1"/>
    <col min="14344" max="14345" width="11.28515625" style="12" customWidth="1"/>
    <col min="14346" max="14346" width="17" style="12" customWidth="1"/>
    <col min="14347" max="14347" width="16.28515625" style="12" customWidth="1"/>
    <col min="14348" max="14592" width="10.28515625" style="12"/>
    <col min="14593" max="14593" width="6.42578125" style="12" customWidth="1"/>
    <col min="14594" max="14594" width="58.28515625" style="12" customWidth="1"/>
    <col min="14595" max="14595" width="10.28515625" style="12"/>
    <col min="14596" max="14596" width="11" style="12" customWidth="1"/>
    <col min="14597" max="14598" width="9.7109375" style="12" customWidth="1"/>
    <col min="14599" max="14599" width="10.7109375" style="12" customWidth="1"/>
    <col min="14600" max="14601" width="11.28515625" style="12" customWidth="1"/>
    <col min="14602" max="14602" width="17" style="12" customWidth="1"/>
    <col min="14603" max="14603" width="16.28515625" style="12" customWidth="1"/>
    <col min="14604" max="14848" width="10.28515625" style="12"/>
    <col min="14849" max="14849" width="6.42578125" style="12" customWidth="1"/>
    <col min="14850" max="14850" width="58.28515625" style="12" customWidth="1"/>
    <col min="14851" max="14851" width="10.28515625" style="12"/>
    <col min="14852" max="14852" width="11" style="12" customWidth="1"/>
    <col min="14853" max="14854" width="9.7109375" style="12" customWidth="1"/>
    <col min="14855" max="14855" width="10.7109375" style="12" customWidth="1"/>
    <col min="14856" max="14857" width="11.28515625" style="12" customWidth="1"/>
    <col min="14858" max="14858" width="17" style="12" customWidth="1"/>
    <col min="14859" max="14859" width="16.28515625" style="12" customWidth="1"/>
    <col min="14860" max="15104" width="10.28515625" style="12"/>
    <col min="15105" max="15105" width="6.42578125" style="12" customWidth="1"/>
    <col min="15106" max="15106" width="58.28515625" style="12" customWidth="1"/>
    <col min="15107" max="15107" width="10.28515625" style="12"/>
    <col min="15108" max="15108" width="11" style="12" customWidth="1"/>
    <col min="15109" max="15110" width="9.7109375" style="12" customWidth="1"/>
    <col min="15111" max="15111" width="10.7109375" style="12" customWidth="1"/>
    <col min="15112" max="15113" width="11.28515625" style="12" customWidth="1"/>
    <col min="15114" max="15114" width="17" style="12" customWidth="1"/>
    <col min="15115" max="15115" width="16.28515625" style="12" customWidth="1"/>
    <col min="15116" max="15360" width="10.28515625" style="12"/>
    <col min="15361" max="15361" width="6.42578125" style="12" customWidth="1"/>
    <col min="15362" max="15362" width="58.28515625" style="12" customWidth="1"/>
    <col min="15363" max="15363" width="10.28515625" style="12"/>
    <col min="15364" max="15364" width="11" style="12" customWidth="1"/>
    <col min="15365" max="15366" width="9.7109375" style="12" customWidth="1"/>
    <col min="15367" max="15367" width="10.7109375" style="12" customWidth="1"/>
    <col min="15368" max="15369" width="11.28515625" style="12" customWidth="1"/>
    <col min="15370" max="15370" width="17" style="12" customWidth="1"/>
    <col min="15371" max="15371" width="16.28515625" style="12" customWidth="1"/>
    <col min="15372" max="15616" width="10.28515625" style="12"/>
    <col min="15617" max="15617" width="6.42578125" style="12" customWidth="1"/>
    <col min="15618" max="15618" width="58.28515625" style="12" customWidth="1"/>
    <col min="15619" max="15619" width="10.28515625" style="12"/>
    <col min="15620" max="15620" width="11" style="12" customWidth="1"/>
    <col min="15621" max="15622" width="9.7109375" style="12" customWidth="1"/>
    <col min="15623" max="15623" width="10.7109375" style="12" customWidth="1"/>
    <col min="15624" max="15625" width="11.28515625" style="12" customWidth="1"/>
    <col min="15626" max="15626" width="17" style="12" customWidth="1"/>
    <col min="15627" max="15627" width="16.28515625" style="12" customWidth="1"/>
    <col min="15628" max="15872" width="10.28515625" style="12"/>
    <col min="15873" max="15873" width="6.42578125" style="12" customWidth="1"/>
    <col min="15874" max="15874" width="58.28515625" style="12" customWidth="1"/>
    <col min="15875" max="15875" width="10.28515625" style="12"/>
    <col min="15876" max="15876" width="11" style="12" customWidth="1"/>
    <col min="15877" max="15878" width="9.7109375" style="12" customWidth="1"/>
    <col min="15879" max="15879" width="10.7109375" style="12" customWidth="1"/>
    <col min="15880" max="15881" width="11.28515625" style="12" customWidth="1"/>
    <col min="15882" max="15882" width="17" style="12" customWidth="1"/>
    <col min="15883" max="15883" width="16.28515625" style="12" customWidth="1"/>
    <col min="15884" max="16128" width="10.28515625" style="12"/>
    <col min="16129" max="16129" width="6.42578125" style="12" customWidth="1"/>
    <col min="16130" max="16130" width="58.28515625" style="12" customWidth="1"/>
    <col min="16131" max="16131" width="10.28515625" style="12"/>
    <col min="16132" max="16132" width="11" style="12" customWidth="1"/>
    <col min="16133" max="16134" width="9.7109375" style="12" customWidth="1"/>
    <col min="16135" max="16135" width="10.7109375" style="12" customWidth="1"/>
    <col min="16136" max="16137" width="11.28515625" style="12" customWidth="1"/>
    <col min="16138" max="16138" width="17" style="12" customWidth="1"/>
    <col min="16139" max="16139" width="16.28515625" style="12" customWidth="1"/>
    <col min="16140" max="16384" width="10.28515625" style="12"/>
  </cols>
  <sheetData>
    <row r="1" spans="1:9" ht="14.25" x14ac:dyDescent="0.2">
      <c r="A1" s="274"/>
      <c r="C1" s="1"/>
      <c r="D1" s="1"/>
      <c r="E1" s="1"/>
      <c r="F1" s="1"/>
      <c r="H1" s="1" t="s">
        <v>60</v>
      </c>
    </row>
    <row r="2" spans="1:9" x14ac:dyDescent="0.2">
      <c r="C2" s="1"/>
      <c r="D2" s="1"/>
      <c r="E2" s="1"/>
      <c r="F2" s="1"/>
      <c r="H2" s="2" t="s">
        <v>243</v>
      </c>
    </row>
    <row r="3" spans="1:9" x14ac:dyDescent="0.2">
      <c r="C3" s="1"/>
      <c r="D3" s="1"/>
      <c r="E3" s="1"/>
      <c r="F3" s="1"/>
      <c r="H3" s="2" t="s">
        <v>0</v>
      </c>
    </row>
    <row r="4" spans="1:9" x14ac:dyDescent="0.2">
      <c r="B4" s="1"/>
      <c r="C4" s="2"/>
      <c r="D4" s="1"/>
      <c r="E4" s="2"/>
      <c r="F4" s="1"/>
      <c r="H4" s="1" t="s">
        <v>244</v>
      </c>
    </row>
    <row r="5" spans="1:9" x14ac:dyDescent="0.2">
      <c r="B5" s="1"/>
      <c r="C5" s="2"/>
      <c r="D5" s="1"/>
      <c r="E5" s="2"/>
      <c r="F5" s="1"/>
      <c r="G5" s="2"/>
      <c r="H5" s="1"/>
    </row>
    <row r="6" spans="1:9" x14ac:dyDescent="0.2">
      <c r="B6" s="1"/>
      <c r="C6" s="2"/>
      <c r="D6" s="1"/>
      <c r="E6" s="2"/>
      <c r="F6" s="1"/>
      <c r="G6" s="1"/>
      <c r="H6" s="1"/>
    </row>
    <row r="7" spans="1:9" ht="12.75" customHeight="1" x14ac:dyDescent="0.2">
      <c r="A7" s="475" t="s">
        <v>61</v>
      </c>
      <c r="B7" s="475"/>
      <c r="C7" s="475"/>
      <c r="D7" s="475"/>
      <c r="E7" s="475"/>
      <c r="F7" s="475"/>
      <c r="G7" s="475"/>
      <c r="H7" s="475"/>
      <c r="I7" s="475"/>
    </row>
    <row r="8" spans="1:9" ht="12.75" customHeight="1" x14ac:dyDescent="0.2">
      <c r="A8" s="152"/>
      <c r="B8" s="152"/>
      <c r="C8" s="152"/>
      <c r="D8" s="152"/>
      <c r="E8" s="152"/>
      <c r="F8" s="152"/>
      <c r="G8" s="152"/>
      <c r="H8" s="152"/>
      <c r="I8" s="152"/>
    </row>
    <row r="9" spans="1:9" ht="12.75" customHeight="1" x14ac:dyDescent="0.2">
      <c r="A9" s="152"/>
      <c r="B9" s="152"/>
      <c r="C9" s="152"/>
      <c r="D9" s="152"/>
      <c r="E9" s="152"/>
      <c r="F9" s="152"/>
      <c r="G9" s="152"/>
      <c r="H9" s="152"/>
      <c r="I9" s="152"/>
    </row>
    <row r="10" spans="1:9" ht="11.25" customHeight="1" x14ac:dyDescent="0.2">
      <c r="I10" s="12" t="s">
        <v>1</v>
      </c>
    </row>
    <row r="11" spans="1:9" ht="22.5" x14ac:dyDescent="0.2">
      <c r="A11" s="136"/>
      <c r="B11" s="136"/>
      <c r="C11" s="133" t="s">
        <v>209</v>
      </c>
      <c r="D11" s="139" t="s">
        <v>193</v>
      </c>
      <c r="E11" s="146" t="s">
        <v>64</v>
      </c>
      <c r="F11" s="147"/>
      <c r="G11" s="146"/>
      <c r="H11" s="142" t="s">
        <v>23</v>
      </c>
      <c r="I11" s="148"/>
    </row>
    <row r="12" spans="1:9" ht="11.25" customHeight="1" x14ac:dyDescent="0.2">
      <c r="A12" s="137"/>
      <c r="B12" s="137"/>
      <c r="C12" s="134"/>
      <c r="D12" s="140" t="s">
        <v>210</v>
      </c>
      <c r="E12" s="149"/>
      <c r="F12" s="149"/>
      <c r="G12" s="146"/>
      <c r="H12" s="143" t="s">
        <v>65</v>
      </c>
      <c r="I12" s="147"/>
    </row>
    <row r="13" spans="1:9" ht="11.25" customHeight="1" x14ac:dyDescent="0.2">
      <c r="A13" s="137"/>
      <c r="B13" s="137"/>
      <c r="C13" s="134" t="s">
        <v>211</v>
      </c>
      <c r="D13" s="140" t="s">
        <v>212</v>
      </c>
      <c r="E13" s="134" t="s">
        <v>213</v>
      </c>
      <c r="F13" s="134" t="s">
        <v>213</v>
      </c>
      <c r="G13" s="150"/>
      <c r="H13" s="150"/>
      <c r="I13" s="150"/>
    </row>
    <row r="14" spans="1:9" x14ac:dyDescent="0.2">
      <c r="A14" s="137" t="s">
        <v>62</v>
      </c>
      <c r="B14" s="137" t="s">
        <v>63</v>
      </c>
      <c r="C14" s="134" t="s">
        <v>214</v>
      </c>
      <c r="D14" s="140" t="s">
        <v>215</v>
      </c>
      <c r="E14" s="134" t="s">
        <v>216</v>
      </c>
      <c r="F14" s="134" t="s">
        <v>217</v>
      </c>
      <c r="G14" s="134" t="s">
        <v>218</v>
      </c>
      <c r="H14" s="151" t="s">
        <v>219</v>
      </c>
      <c r="I14" s="151" t="s">
        <v>219</v>
      </c>
    </row>
    <row r="15" spans="1:9" x14ac:dyDescent="0.2">
      <c r="A15" s="137"/>
      <c r="B15" s="137"/>
      <c r="C15" s="134" t="s">
        <v>220</v>
      </c>
      <c r="D15" s="140" t="s">
        <v>221</v>
      </c>
      <c r="E15" s="134" t="s">
        <v>222</v>
      </c>
      <c r="F15" s="134" t="s">
        <v>223</v>
      </c>
      <c r="G15" s="134" t="s">
        <v>224</v>
      </c>
      <c r="H15" s="151" t="s">
        <v>225</v>
      </c>
      <c r="I15" s="151" t="s">
        <v>226</v>
      </c>
    </row>
    <row r="16" spans="1:9" ht="15" x14ac:dyDescent="0.2">
      <c r="A16" s="137"/>
      <c r="B16" s="137"/>
      <c r="C16" s="134"/>
      <c r="D16" s="140" t="s">
        <v>227</v>
      </c>
      <c r="E16" s="150"/>
      <c r="F16" s="134"/>
      <c r="G16" s="150"/>
      <c r="H16" s="151" t="s">
        <v>228</v>
      </c>
      <c r="I16" s="275"/>
    </row>
    <row r="17" spans="1:12" ht="15" x14ac:dyDescent="0.2">
      <c r="A17" s="137"/>
      <c r="B17" s="137"/>
      <c r="C17" s="134"/>
      <c r="D17" s="140" t="s">
        <v>229</v>
      </c>
      <c r="E17" s="150"/>
      <c r="F17" s="134"/>
      <c r="G17" s="150"/>
      <c r="H17" s="151"/>
      <c r="I17" s="275"/>
    </row>
    <row r="18" spans="1:12" ht="15" x14ac:dyDescent="0.2">
      <c r="A18" s="138"/>
      <c r="B18" s="138"/>
      <c r="C18" s="135"/>
      <c r="D18" s="141" t="s">
        <v>230</v>
      </c>
      <c r="E18" s="135"/>
      <c r="F18" s="135"/>
      <c r="G18" s="135"/>
      <c r="H18" s="276"/>
      <c r="I18" s="276"/>
    </row>
    <row r="19" spans="1:12" ht="11.25" customHeight="1" x14ac:dyDescent="0.2">
      <c r="A19" s="13">
        <v>1</v>
      </c>
      <c r="B19" s="13">
        <v>2</v>
      </c>
      <c r="C19" s="13">
        <v>3</v>
      </c>
      <c r="D19" s="13">
        <v>4</v>
      </c>
      <c r="E19" s="13">
        <v>5</v>
      </c>
      <c r="F19" s="13">
        <v>6</v>
      </c>
      <c r="G19" s="14">
        <v>7</v>
      </c>
      <c r="H19" s="13">
        <v>8</v>
      </c>
      <c r="I19" s="13">
        <v>9</v>
      </c>
    </row>
    <row r="20" spans="1:12" s="20" customFormat="1" ht="12.75" x14ac:dyDescent="0.2">
      <c r="A20" s="15"/>
      <c r="B20" s="16" t="s">
        <v>66</v>
      </c>
      <c r="C20" s="142"/>
      <c r="D20" s="17">
        <v>108362258</v>
      </c>
      <c r="E20" s="17">
        <v>35404438</v>
      </c>
      <c r="F20" s="17">
        <v>72957820</v>
      </c>
      <c r="G20" s="18">
        <v>32503731</v>
      </c>
      <c r="H20" s="17">
        <v>8818218</v>
      </c>
      <c r="I20" s="17">
        <v>23685513</v>
      </c>
      <c r="J20" s="19"/>
      <c r="K20" s="19"/>
    </row>
    <row r="21" spans="1:12" s="20" customFormat="1" ht="12.75" x14ac:dyDescent="0.2">
      <c r="A21" s="21"/>
      <c r="B21" s="277" t="s">
        <v>67</v>
      </c>
      <c r="C21" s="278"/>
      <c r="D21" s="279">
        <v>34555519</v>
      </c>
      <c r="E21" s="279">
        <v>4129720</v>
      </c>
      <c r="F21" s="279">
        <v>30425799</v>
      </c>
      <c r="G21" s="280">
        <v>15324034</v>
      </c>
      <c r="H21" s="280">
        <v>1570159</v>
      </c>
      <c r="I21" s="280">
        <v>13753875</v>
      </c>
      <c r="J21" s="19"/>
      <c r="K21" s="22"/>
      <c r="L21" s="22"/>
    </row>
    <row r="22" spans="1:12" s="20" customFormat="1" ht="12.75" x14ac:dyDescent="0.2">
      <c r="A22" s="21"/>
      <c r="B22" s="281" t="s">
        <v>68</v>
      </c>
      <c r="C22" s="145"/>
      <c r="D22" s="282">
        <v>73806739</v>
      </c>
      <c r="E22" s="282">
        <v>31274718</v>
      </c>
      <c r="F22" s="282">
        <v>42532021</v>
      </c>
      <c r="G22" s="283">
        <v>17179697</v>
      </c>
      <c r="H22" s="282">
        <v>7248059</v>
      </c>
      <c r="I22" s="282">
        <v>9931638</v>
      </c>
      <c r="J22" s="19"/>
      <c r="K22" s="22"/>
    </row>
    <row r="23" spans="1:12" ht="23.25" thickBot="1" x14ac:dyDescent="0.25">
      <c r="A23" s="23" t="s">
        <v>246</v>
      </c>
      <c r="B23" s="162" t="s">
        <v>247</v>
      </c>
      <c r="C23" s="163"/>
      <c r="D23" s="164">
        <v>84088790</v>
      </c>
      <c r="E23" s="164">
        <v>24368924</v>
      </c>
      <c r="F23" s="164">
        <v>59719866</v>
      </c>
      <c r="G23" s="164">
        <v>23832047</v>
      </c>
      <c r="H23" s="164">
        <v>5285925</v>
      </c>
      <c r="I23" s="165">
        <v>18546122</v>
      </c>
    </row>
    <row r="24" spans="1:12" ht="15" x14ac:dyDescent="0.2">
      <c r="A24" s="24" t="s">
        <v>248</v>
      </c>
      <c r="B24" s="166" t="s">
        <v>249</v>
      </c>
      <c r="C24" s="284"/>
      <c r="D24" s="285"/>
      <c r="E24" s="285"/>
      <c r="F24" s="286"/>
      <c r="G24" s="285"/>
      <c r="H24" s="285"/>
      <c r="I24" s="286"/>
    </row>
    <row r="25" spans="1:12" ht="15" x14ac:dyDescent="0.25">
      <c r="A25" s="167"/>
      <c r="B25" s="25" t="s">
        <v>64</v>
      </c>
      <c r="C25" s="287"/>
      <c r="D25" s="288"/>
      <c r="E25" s="288"/>
      <c r="F25" s="289"/>
      <c r="G25" s="288"/>
      <c r="H25" s="288"/>
      <c r="I25" s="289"/>
    </row>
    <row r="26" spans="1:12" ht="11.25" customHeight="1" x14ac:dyDescent="0.2">
      <c r="A26" s="168"/>
      <c r="B26" s="169" t="s">
        <v>250</v>
      </c>
      <c r="C26" s="170" t="s">
        <v>251</v>
      </c>
      <c r="D26" s="171">
        <v>41246</v>
      </c>
      <c r="E26" s="171">
        <v>0</v>
      </c>
      <c r="F26" s="171">
        <v>41246</v>
      </c>
      <c r="G26" s="172"/>
      <c r="H26" s="171"/>
      <c r="I26" s="171"/>
    </row>
    <row r="27" spans="1:12" x14ac:dyDescent="0.2">
      <c r="A27" s="145"/>
      <c r="B27" s="28" t="s">
        <v>69</v>
      </c>
      <c r="C27" s="173" t="s">
        <v>252</v>
      </c>
      <c r="D27" s="174"/>
      <c r="E27" s="174"/>
      <c r="F27" s="174"/>
      <c r="G27" s="175">
        <v>41246</v>
      </c>
      <c r="H27" s="174">
        <v>0</v>
      </c>
      <c r="I27" s="174">
        <v>41246</v>
      </c>
    </row>
    <row r="28" spans="1:12" ht="15" x14ac:dyDescent="0.2">
      <c r="A28" s="24" t="s">
        <v>253</v>
      </c>
      <c r="B28" s="166" t="s">
        <v>254</v>
      </c>
      <c r="C28" s="284"/>
      <c r="D28" s="285"/>
      <c r="E28" s="285"/>
      <c r="F28" s="286"/>
      <c r="G28" s="285"/>
      <c r="H28" s="285"/>
      <c r="I28" s="286"/>
    </row>
    <row r="29" spans="1:12" ht="15" x14ac:dyDescent="0.25">
      <c r="A29" s="167"/>
      <c r="B29" s="25" t="s">
        <v>64</v>
      </c>
      <c r="C29" s="287"/>
      <c r="D29" s="288"/>
      <c r="E29" s="288"/>
      <c r="F29" s="289"/>
      <c r="G29" s="288"/>
      <c r="H29" s="288"/>
      <c r="I29" s="289"/>
    </row>
    <row r="30" spans="1:12" x14ac:dyDescent="0.2">
      <c r="A30" s="168"/>
      <c r="B30" s="169" t="s">
        <v>255</v>
      </c>
      <c r="C30" s="170" t="s">
        <v>251</v>
      </c>
      <c r="D30" s="171">
        <v>38846</v>
      </c>
      <c r="E30" s="171">
        <v>0</v>
      </c>
      <c r="F30" s="171">
        <v>38846</v>
      </c>
      <c r="G30" s="172"/>
      <c r="H30" s="171"/>
      <c r="I30" s="171"/>
    </row>
    <row r="31" spans="1:12" x14ac:dyDescent="0.2">
      <c r="A31" s="145"/>
      <c r="B31" s="28" t="s">
        <v>69</v>
      </c>
      <c r="C31" s="173" t="s">
        <v>252</v>
      </c>
      <c r="D31" s="174"/>
      <c r="E31" s="174"/>
      <c r="F31" s="174"/>
      <c r="G31" s="175">
        <v>38846</v>
      </c>
      <c r="H31" s="174">
        <v>0</v>
      </c>
      <c r="I31" s="174">
        <v>38846</v>
      </c>
    </row>
    <row r="32" spans="1:12" ht="15" x14ac:dyDescent="0.2">
      <c r="A32" s="24" t="s">
        <v>256</v>
      </c>
      <c r="B32" s="166" t="s">
        <v>257</v>
      </c>
      <c r="C32" s="284"/>
      <c r="D32" s="285"/>
      <c r="E32" s="285"/>
      <c r="F32" s="286"/>
      <c r="G32" s="285"/>
      <c r="H32" s="285"/>
      <c r="I32" s="286"/>
    </row>
    <row r="33" spans="1:9" ht="15" x14ac:dyDescent="0.25">
      <c r="A33" s="167"/>
      <c r="B33" s="25" t="s">
        <v>64</v>
      </c>
      <c r="C33" s="287"/>
      <c r="D33" s="288"/>
      <c r="E33" s="288"/>
      <c r="F33" s="289"/>
      <c r="G33" s="288"/>
      <c r="H33" s="288"/>
      <c r="I33" s="289"/>
    </row>
    <row r="34" spans="1:9" x14ac:dyDescent="0.2">
      <c r="A34" s="168"/>
      <c r="B34" s="169" t="s">
        <v>258</v>
      </c>
      <c r="C34" s="170" t="s">
        <v>251</v>
      </c>
      <c r="D34" s="171">
        <v>39844</v>
      </c>
      <c r="E34" s="171">
        <v>0</v>
      </c>
      <c r="F34" s="171">
        <v>39844</v>
      </c>
      <c r="G34" s="172"/>
      <c r="H34" s="171"/>
      <c r="I34" s="171"/>
    </row>
    <row r="35" spans="1:9" x14ac:dyDescent="0.2">
      <c r="A35" s="145"/>
      <c r="B35" s="28" t="s">
        <v>69</v>
      </c>
      <c r="C35" s="173" t="s">
        <v>252</v>
      </c>
      <c r="D35" s="174"/>
      <c r="E35" s="174"/>
      <c r="F35" s="174"/>
      <c r="G35" s="175">
        <v>39844</v>
      </c>
      <c r="H35" s="174">
        <v>0</v>
      </c>
      <c r="I35" s="174">
        <v>39844</v>
      </c>
    </row>
    <row r="36" spans="1:9" x14ac:dyDescent="0.2">
      <c r="A36" s="30"/>
      <c r="C36" s="26"/>
      <c r="D36" s="27"/>
      <c r="E36" s="27"/>
      <c r="F36" s="27"/>
      <c r="G36" s="27"/>
      <c r="H36" s="27"/>
      <c r="I36" s="27"/>
    </row>
    <row r="37" spans="1:9" x14ac:dyDescent="0.2">
      <c r="A37" s="12" t="s">
        <v>70</v>
      </c>
      <c r="D37" s="27"/>
      <c r="E37" s="27"/>
      <c r="F37" s="27"/>
      <c r="G37" s="27"/>
      <c r="H37" s="27"/>
      <c r="I37" s="27"/>
    </row>
    <row r="38" spans="1:9" x14ac:dyDescent="0.2">
      <c r="A38" s="30"/>
      <c r="D38" s="27"/>
      <c r="E38" s="27"/>
      <c r="F38" s="27"/>
      <c r="G38" s="27"/>
      <c r="H38" s="27"/>
      <c r="I38" s="27"/>
    </row>
    <row r="39" spans="1:9" x14ac:dyDescent="0.2">
      <c r="A39" s="30"/>
      <c r="D39" s="27"/>
      <c r="E39" s="27"/>
      <c r="F39" s="27"/>
      <c r="G39" s="27"/>
      <c r="H39" s="27"/>
      <c r="I39" s="27"/>
    </row>
    <row r="40" spans="1:9" x14ac:dyDescent="0.2">
      <c r="A40" s="30"/>
      <c r="D40" s="27"/>
      <c r="E40" s="27"/>
      <c r="F40" s="27"/>
      <c r="G40" s="27"/>
      <c r="H40" s="27"/>
      <c r="I40" s="27"/>
    </row>
    <row r="41" spans="1:9" x14ac:dyDescent="0.2">
      <c r="A41" s="30"/>
      <c r="D41" s="27"/>
      <c r="E41" s="27"/>
      <c r="F41" s="27"/>
      <c r="G41" s="27"/>
      <c r="H41" s="27"/>
      <c r="I41" s="27"/>
    </row>
    <row r="42" spans="1:9" x14ac:dyDescent="0.2">
      <c r="A42" s="30"/>
      <c r="D42" s="27"/>
      <c r="E42" s="27"/>
      <c r="F42" s="27"/>
      <c r="G42" s="27"/>
      <c r="H42" s="27"/>
      <c r="I42" s="27"/>
    </row>
    <row r="43" spans="1:9" x14ac:dyDescent="0.2">
      <c r="A43" s="30"/>
      <c r="D43" s="27"/>
      <c r="E43" s="27"/>
      <c r="F43" s="27"/>
      <c r="G43" s="27"/>
      <c r="H43" s="27"/>
      <c r="I43" s="27"/>
    </row>
    <row r="44" spans="1:9" x14ac:dyDescent="0.2">
      <c r="A44" s="30"/>
      <c r="D44" s="27"/>
      <c r="E44" s="27"/>
      <c r="F44" s="27"/>
      <c r="G44" s="27"/>
      <c r="H44" s="27"/>
      <c r="I44" s="27"/>
    </row>
    <row r="45" spans="1:9" x14ac:dyDescent="0.2">
      <c r="A45" s="30"/>
      <c r="D45" s="27"/>
      <c r="E45" s="27"/>
      <c r="F45" s="27"/>
      <c r="G45" s="27"/>
      <c r="H45" s="27"/>
      <c r="I45" s="27"/>
    </row>
    <row r="46" spans="1:9" x14ac:dyDescent="0.2">
      <c r="A46" s="30"/>
      <c r="D46" s="27"/>
      <c r="E46" s="27"/>
      <c r="F46" s="27"/>
      <c r="G46" s="27"/>
      <c r="H46" s="27"/>
      <c r="I46" s="27"/>
    </row>
    <row r="47" spans="1:9" x14ac:dyDescent="0.2">
      <c r="A47" s="30"/>
      <c r="D47" s="27"/>
      <c r="E47" s="27"/>
      <c r="F47" s="27"/>
      <c r="G47" s="27"/>
      <c r="H47" s="27"/>
      <c r="I47" s="27"/>
    </row>
    <row r="48" spans="1:9" x14ac:dyDescent="0.2">
      <c r="A48" s="30"/>
      <c r="D48" s="27"/>
      <c r="E48" s="27"/>
      <c r="F48" s="27"/>
      <c r="G48" s="27"/>
      <c r="H48" s="27"/>
      <c r="I48" s="27"/>
    </row>
    <row r="49" spans="1:9" x14ac:dyDescent="0.2">
      <c r="A49" s="30"/>
      <c r="D49" s="27"/>
      <c r="E49" s="27"/>
      <c r="F49" s="27"/>
      <c r="G49" s="27"/>
      <c r="H49" s="27"/>
      <c r="I49" s="27"/>
    </row>
    <row r="50" spans="1:9" x14ac:dyDescent="0.2">
      <c r="A50" s="30"/>
      <c r="D50" s="27"/>
      <c r="E50" s="27"/>
      <c r="F50" s="27"/>
      <c r="G50" s="27"/>
      <c r="H50" s="27"/>
      <c r="I50" s="27"/>
    </row>
    <row r="51" spans="1:9" x14ac:dyDescent="0.2">
      <c r="A51" s="30"/>
      <c r="D51" s="27"/>
      <c r="E51" s="27"/>
      <c r="F51" s="27"/>
      <c r="G51" s="27"/>
      <c r="H51" s="27"/>
      <c r="I51" s="27"/>
    </row>
    <row r="52" spans="1:9" x14ac:dyDescent="0.2">
      <c r="A52" s="30"/>
      <c r="D52" s="27"/>
      <c r="E52" s="27"/>
      <c r="F52" s="27"/>
      <c r="G52" s="27"/>
      <c r="H52" s="27"/>
      <c r="I52" s="27"/>
    </row>
    <row r="53" spans="1:9" x14ac:dyDescent="0.2">
      <c r="A53" s="29"/>
      <c r="D53" s="31"/>
      <c r="E53" s="31"/>
      <c r="F53" s="31"/>
      <c r="G53" s="31"/>
      <c r="H53" s="31"/>
      <c r="I53" s="31"/>
    </row>
    <row r="54" spans="1:9" x14ac:dyDescent="0.2">
      <c r="A54" s="29"/>
    </row>
    <row r="55" spans="1:9" x14ac:dyDescent="0.2">
      <c r="A55" s="2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V24"/>
  <sheetViews>
    <sheetView workbookViewId="0">
      <selection activeCell="A2" sqref="A2"/>
    </sheetView>
  </sheetViews>
  <sheetFormatPr defaultRowHeight="15" x14ac:dyDescent="0.25"/>
  <cols>
    <col min="1" max="1" width="4.28515625" style="35" customWidth="1"/>
    <col min="2" max="2" width="8.7109375" style="35" customWidth="1"/>
    <col min="3" max="3" width="5.5703125" style="35" customWidth="1"/>
    <col min="4" max="5" width="10.5703125" style="35" customWidth="1"/>
    <col min="6" max="6" width="10.28515625" style="35" customWidth="1"/>
    <col min="7" max="7" width="14" style="35" customWidth="1"/>
    <col min="8" max="8" width="12.7109375" customWidth="1"/>
    <col min="9" max="9" width="10" customWidth="1"/>
    <col min="75" max="256" width="9.140625" style="35"/>
    <col min="257" max="257" width="4.28515625" style="35" customWidth="1"/>
    <col min="258" max="258" width="8.7109375" style="35" customWidth="1"/>
    <col min="259" max="259" width="5.5703125" style="35" customWidth="1"/>
    <col min="260" max="261" width="10.5703125" style="35" customWidth="1"/>
    <col min="262" max="262" width="10.28515625" style="35" customWidth="1"/>
    <col min="263" max="263" width="14" style="35" customWidth="1"/>
    <col min="264" max="264" width="12.7109375" style="35" customWidth="1"/>
    <col min="265" max="265" width="10" style="35" customWidth="1"/>
    <col min="266" max="512" width="9.140625" style="35"/>
    <col min="513" max="513" width="4.28515625" style="35" customWidth="1"/>
    <col min="514" max="514" width="8.7109375" style="35" customWidth="1"/>
    <col min="515" max="515" width="5.5703125" style="35" customWidth="1"/>
    <col min="516" max="517" width="10.5703125" style="35" customWidth="1"/>
    <col min="518" max="518" width="10.28515625" style="35" customWidth="1"/>
    <col min="519" max="519" width="14" style="35" customWidth="1"/>
    <col min="520" max="520" width="12.7109375" style="35" customWidth="1"/>
    <col min="521" max="521" width="10" style="35" customWidth="1"/>
    <col min="522" max="768" width="9.140625" style="35"/>
    <col min="769" max="769" width="4.28515625" style="35" customWidth="1"/>
    <col min="770" max="770" width="8.7109375" style="35" customWidth="1"/>
    <col min="771" max="771" width="5.5703125" style="35" customWidth="1"/>
    <col min="772" max="773" width="10.5703125" style="35" customWidth="1"/>
    <col min="774" max="774" width="10.28515625" style="35" customWidth="1"/>
    <col min="775" max="775" width="14" style="35" customWidth="1"/>
    <col min="776" max="776" width="12.7109375" style="35" customWidth="1"/>
    <col min="777" max="777" width="10" style="35" customWidth="1"/>
    <col min="778" max="1024" width="9.140625" style="35"/>
    <col min="1025" max="1025" width="4.28515625" style="35" customWidth="1"/>
    <col min="1026" max="1026" width="8.7109375" style="35" customWidth="1"/>
    <col min="1027" max="1027" width="5.5703125" style="35" customWidth="1"/>
    <col min="1028" max="1029" width="10.5703125" style="35" customWidth="1"/>
    <col min="1030" max="1030" width="10.28515625" style="35" customWidth="1"/>
    <col min="1031" max="1031" width="14" style="35" customWidth="1"/>
    <col min="1032" max="1032" width="12.7109375" style="35" customWidth="1"/>
    <col min="1033" max="1033" width="10" style="35" customWidth="1"/>
    <col min="1034" max="1280" width="9.140625" style="35"/>
    <col min="1281" max="1281" width="4.28515625" style="35" customWidth="1"/>
    <col min="1282" max="1282" width="8.7109375" style="35" customWidth="1"/>
    <col min="1283" max="1283" width="5.5703125" style="35" customWidth="1"/>
    <col min="1284" max="1285" width="10.5703125" style="35" customWidth="1"/>
    <col min="1286" max="1286" width="10.28515625" style="35" customWidth="1"/>
    <col min="1287" max="1287" width="14" style="35" customWidth="1"/>
    <col min="1288" max="1288" width="12.7109375" style="35" customWidth="1"/>
    <col min="1289" max="1289" width="10" style="35" customWidth="1"/>
    <col min="1290" max="1536" width="9.140625" style="35"/>
    <col min="1537" max="1537" width="4.28515625" style="35" customWidth="1"/>
    <col min="1538" max="1538" width="8.7109375" style="35" customWidth="1"/>
    <col min="1539" max="1539" width="5.5703125" style="35" customWidth="1"/>
    <col min="1540" max="1541" width="10.5703125" style="35" customWidth="1"/>
    <col min="1542" max="1542" width="10.28515625" style="35" customWidth="1"/>
    <col min="1543" max="1543" width="14" style="35" customWidth="1"/>
    <col min="1544" max="1544" width="12.7109375" style="35" customWidth="1"/>
    <col min="1545" max="1545" width="10" style="35" customWidth="1"/>
    <col min="1546" max="1792" width="9.140625" style="35"/>
    <col min="1793" max="1793" width="4.28515625" style="35" customWidth="1"/>
    <col min="1794" max="1794" width="8.7109375" style="35" customWidth="1"/>
    <col min="1795" max="1795" width="5.5703125" style="35" customWidth="1"/>
    <col min="1796" max="1797" width="10.5703125" style="35" customWidth="1"/>
    <col min="1798" max="1798" width="10.28515625" style="35" customWidth="1"/>
    <col min="1799" max="1799" width="14" style="35" customWidth="1"/>
    <col min="1800" max="1800" width="12.7109375" style="35" customWidth="1"/>
    <col min="1801" max="1801" width="10" style="35" customWidth="1"/>
    <col min="1802" max="2048" width="9.140625" style="35"/>
    <col min="2049" max="2049" width="4.28515625" style="35" customWidth="1"/>
    <col min="2050" max="2050" width="8.7109375" style="35" customWidth="1"/>
    <col min="2051" max="2051" width="5.5703125" style="35" customWidth="1"/>
    <col min="2052" max="2053" width="10.5703125" style="35" customWidth="1"/>
    <col min="2054" max="2054" width="10.28515625" style="35" customWidth="1"/>
    <col min="2055" max="2055" width="14" style="35" customWidth="1"/>
    <col min="2056" max="2056" width="12.7109375" style="35" customWidth="1"/>
    <col min="2057" max="2057" width="10" style="35" customWidth="1"/>
    <col min="2058" max="2304" width="9.140625" style="35"/>
    <col min="2305" max="2305" width="4.28515625" style="35" customWidth="1"/>
    <col min="2306" max="2306" width="8.7109375" style="35" customWidth="1"/>
    <col min="2307" max="2307" width="5.5703125" style="35" customWidth="1"/>
    <col min="2308" max="2309" width="10.5703125" style="35" customWidth="1"/>
    <col min="2310" max="2310" width="10.28515625" style="35" customWidth="1"/>
    <col min="2311" max="2311" width="14" style="35" customWidth="1"/>
    <col min="2312" max="2312" width="12.7109375" style="35" customWidth="1"/>
    <col min="2313" max="2313" width="10" style="35" customWidth="1"/>
    <col min="2314" max="2560" width="9.140625" style="35"/>
    <col min="2561" max="2561" width="4.28515625" style="35" customWidth="1"/>
    <col min="2562" max="2562" width="8.7109375" style="35" customWidth="1"/>
    <col min="2563" max="2563" width="5.5703125" style="35" customWidth="1"/>
    <col min="2564" max="2565" width="10.5703125" style="35" customWidth="1"/>
    <col min="2566" max="2566" width="10.28515625" style="35" customWidth="1"/>
    <col min="2567" max="2567" width="14" style="35" customWidth="1"/>
    <col min="2568" max="2568" width="12.7109375" style="35" customWidth="1"/>
    <col min="2569" max="2569" width="10" style="35" customWidth="1"/>
    <col min="2570" max="2816" width="9.140625" style="35"/>
    <col min="2817" max="2817" width="4.28515625" style="35" customWidth="1"/>
    <col min="2818" max="2818" width="8.7109375" style="35" customWidth="1"/>
    <col min="2819" max="2819" width="5.5703125" style="35" customWidth="1"/>
    <col min="2820" max="2821" width="10.5703125" style="35" customWidth="1"/>
    <col min="2822" max="2822" width="10.28515625" style="35" customWidth="1"/>
    <col min="2823" max="2823" width="14" style="35" customWidth="1"/>
    <col min="2824" max="2824" width="12.7109375" style="35" customWidth="1"/>
    <col min="2825" max="2825" width="10" style="35" customWidth="1"/>
    <col min="2826" max="3072" width="9.140625" style="35"/>
    <col min="3073" max="3073" width="4.28515625" style="35" customWidth="1"/>
    <col min="3074" max="3074" width="8.7109375" style="35" customWidth="1"/>
    <col min="3075" max="3075" width="5.5703125" style="35" customWidth="1"/>
    <col min="3076" max="3077" width="10.5703125" style="35" customWidth="1"/>
    <col min="3078" max="3078" width="10.28515625" style="35" customWidth="1"/>
    <col min="3079" max="3079" width="14" style="35" customWidth="1"/>
    <col min="3080" max="3080" width="12.7109375" style="35" customWidth="1"/>
    <col min="3081" max="3081" width="10" style="35" customWidth="1"/>
    <col min="3082" max="3328" width="9.140625" style="35"/>
    <col min="3329" max="3329" width="4.28515625" style="35" customWidth="1"/>
    <col min="3330" max="3330" width="8.7109375" style="35" customWidth="1"/>
    <col min="3331" max="3331" width="5.5703125" style="35" customWidth="1"/>
    <col min="3332" max="3333" width="10.5703125" style="35" customWidth="1"/>
    <col min="3334" max="3334" width="10.28515625" style="35" customWidth="1"/>
    <col min="3335" max="3335" width="14" style="35" customWidth="1"/>
    <col min="3336" max="3336" width="12.7109375" style="35" customWidth="1"/>
    <col min="3337" max="3337" width="10" style="35" customWidth="1"/>
    <col min="3338" max="3584" width="9.140625" style="35"/>
    <col min="3585" max="3585" width="4.28515625" style="35" customWidth="1"/>
    <col min="3586" max="3586" width="8.7109375" style="35" customWidth="1"/>
    <col min="3587" max="3587" width="5.5703125" style="35" customWidth="1"/>
    <col min="3588" max="3589" width="10.5703125" style="35" customWidth="1"/>
    <col min="3590" max="3590" width="10.28515625" style="35" customWidth="1"/>
    <col min="3591" max="3591" width="14" style="35" customWidth="1"/>
    <col min="3592" max="3592" width="12.7109375" style="35" customWidth="1"/>
    <col min="3593" max="3593" width="10" style="35" customWidth="1"/>
    <col min="3594" max="3840" width="9.140625" style="35"/>
    <col min="3841" max="3841" width="4.28515625" style="35" customWidth="1"/>
    <col min="3842" max="3842" width="8.7109375" style="35" customWidth="1"/>
    <col min="3843" max="3843" width="5.5703125" style="35" customWidth="1"/>
    <col min="3844" max="3845" width="10.5703125" style="35" customWidth="1"/>
    <col min="3846" max="3846" width="10.28515625" style="35" customWidth="1"/>
    <col min="3847" max="3847" width="14" style="35" customWidth="1"/>
    <col min="3848" max="3848" width="12.7109375" style="35" customWidth="1"/>
    <col min="3849" max="3849" width="10" style="35" customWidth="1"/>
    <col min="3850" max="4096" width="9.140625" style="35"/>
    <col min="4097" max="4097" width="4.28515625" style="35" customWidth="1"/>
    <col min="4098" max="4098" width="8.7109375" style="35" customWidth="1"/>
    <col min="4099" max="4099" width="5.5703125" style="35" customWidth="1"/>
    <col min="4100" max="4101" width="10.5703125" style="35" customWidth="1"/>
    <col min="4102" max="4102" width="10.28515625" style="35" customWidth="1"/>
    <col min="4103" max="4103" width="14" style="35" customWidth="1"/>
    <col min="4104" max="4104" width="12.7109375" style="35" customWidth="1"/>
    <col min="4105" max="4105" width="10" style="35" customWidth="1"/>
    <col min="4106" max="4352" width="9.140625" style="35"/>
    <col min="4353" max="4353" width="4.28515625" style="35" customWidth="1"/>
    <col min="4354" max="4354" width="8.7109375" style="35" customWidth="1"/>
    <col min="4355" max="4355" width="5.5703125" style="35" customWidth="1"/>
    <col min="4356" max="4357" width="10.5703125" style="35" customWidth="1"/>
    <col min="4358" max="4358" width="10.28515625" style="35" customWidth="1"/>
    <col min="4359" max="4359" width="14" style="35" customWidth="1"/>
    <col min="4360" max="4360" width="12.7109375" style="35" customWidth="1"/>
    <col min="4361" max="4361" width="10" style="35" customWidth="1"/>
    <col min="4362" max="4608" width="9.140625" style="35"/>
    <col min="4609" max="4609" width="4.28515625" style="35" customWidth="1"/>
    <col min="4610" max="4610" width="8.7109375" style="35" customWidth="1"/>
    <col min="4611" max="4611" width="5.5703125" style="35" customWidth="1"/>
    <col min="4612" max="4613" width="10.5703125" style="35" customWidth="1"/>
    <col min="4614" max="4614" width="10.28515625" style="35" customWidth="1"/>
    <col min="4615" max="4615" width="14" style="35" customWidth="1"/>
    <col min="4616" max="4616" width="12.7109375" style="35" customWidth="1"/>
    <col min="4617" max="4617" width="10" style="35" customWidth="1"/>
    <col min="4618" max="4864" width="9.140625" style="35"/>
    <col min="4865" max="4865" width="4.28515625" style="35" customWidth="1"/>
    <col min="4866" max="4866" width="8.7109375" style="35" customWidth="1"/>
    <col min="4867" max="4867" width="5.5703125" style="35" customWidth="1"/>
    <col min="4868" max="4869" width="10.5703125" style="35" customWidth="1"/>
    <col min="4870" max="4870" width="10.28515625" style="35" customWidth="1"/>
    <col min="4871" max="4871" width="14" style="35" customWidth="1"/>
    <col min="4872" max="4872" width="12.7109375" style="35" customWidth="1"/>
    <col min="4873" max="4873" width="10" style="35" customWidth="1"/>
    <col min="4874" max="5120" width="9.140625" style="35"/>
    <col min="5121" max="5121" width="4.28515625" style="35" customWidth="1"/>
    <col min="5122" max="5122" width="8.7109375" style="35" customWidth="1"/>
    <col min="5123" max="5123" width="5.5703125" style="35" customWidth="1"/>
    <col min="5124" max="5125" width="10.5703125" style="35" customWidth="1"/>
    <col min="5126" max="5126" width="10.28515625" style="35" customWidth="1"/>
    <col min="5127" max="5127" width="14" style="35" customWidth="1"/>
    <col min="5128" max="5128" width="12.7109375" style="35" customWidth="1"/>
    <col min="5129" max="5129" width="10" style="35" customWidth="1"/>
    <col min="5130" max="5376" width="9.140625" style="35"/>
    <col min="5377" max="5377" width="4.28515625" style="35" customWidth="1"/>
    <col min="5378" max="5378" width="8.7109375" style="35" customWidth="1"/>
    <col min="5379" max="5379" width="5.5703125" style="35" customWidth="1"/>
    <col min="5380" max="5381" width="10.5703125" style="35" customWidth="1"/>
    <col min="5382" max="5382" width="10.28515625" style="35" customWidth="1"/>
    <col min="5383" max="5383" width="14" style="35" customWidth="1"/>
    <col min="5384" max="5384" width="12.7109375" style="35" customWidth="1"/>
    <col min="5385" max="5385" width="10" style="35" customWidth="1"/>
    <col min="5386" max="5632" width="9.140625" style="35"/>
    <col min="5633" max="5633" width="4.28515625" style="35" customWidth="1"/>
    <col min="5634" max="5634" width="8.7109375" style="35" customWidth="1"/>
    <col min="5635" max="5635" width="5.5703125" style="35" customWidth="1"/>
    <col min="5636" max="5637" width="10.5703125" style="35" customWidth="1"/>
    <col min="5638" max="5638" width="10.28515625" style="35" customWidth="1"/>
    <col min="5639" max="5639" width="14" style="35" customWidth="1"/>
    <col min="5640" max="5640" width="12.7109375" style="35" customWidth="1"/>
    <col min="5641" max="5641" width="10" style="35" customWidth="1"/>
    <col min="5642" max="5888" width="9.140625" style="35"/>
    <col min="5889" max="5889" width="4.28515625" style="35" customWidth="1"/>
    <col min="5890" max="5890" width="8.7109375" style="35" customWidth="1"/>
    <col min="5891" max="5891" width="5.5703125" style="35" customWidth="1"/>
    <col min="5892" max="5893" width="10.5703125" style="35" customWidth="1"/>
    <col min="5894" max="5894" width="10.28515625" style="35" customWidth="1"/>
    <col min="5895" max="5895" width="14" style="35" customWidth="1"/>
    <col min="5896" max="5896" width="12.7109375" style="35" customWidth="1"/>
    <col min="5897" max="5897" width="10" style="35" customWidth="1"/>
    <col min="5898" max="6144" width="9.140625" style="35"/>
    <col min="6145" max="6145" width="4.28515625" style="35" customWidth="1"/>
    <col min="6146" max="6146" width="8.7109375" style="35" customWidth="1"/>
    <col min="6147" max="6147" width="5.5703125" style="35" customWidth="1"/>
    <col min="6148" max="6149" width="10.5703125" style="35" customWidth="1"/>
    <col min="6150" max="6150" width="10.28515625" style="35" customWidth="1"/>
    <col min="6151" max="6151" width="14" style="35" customWidth="1"/>
    <col min="6152" max="6152" width="12.7109375" style="35" customWidth="1"/>
    <col min="6153" max="6153" width="10" style="35" customWidth="1"/>
    <col min="6154" max="6400" width="9.140625" style="35"/>
    <col min="6401" max="6401" width="4.28515625" style="35" customWidth="1"/>
    <col min="6402" max="6402" width="8.7109375" style="35" customWidth="1"/>
    <col min="6403" max="6403" width="5.5703125" style="35" customWidth="1"/>
    <col min="6404" max="6405" width="10.5703125" style="35" customWidth="1"/>
    <col min="6406" max="6406" width="10.28515625" style="35" customWidth="1"/>
    <col min="6407" max="6407" width="14" style="35" customWidth="1"/>
    <col min="6408" max="6408" width="12.7109375" style="35" customWidth="1"/>
    <col min="6409" max="6409" width="10" style="35" customWidth="1"/>
    <col min="6410" max="6656" width="9.140625" style="35"/>
    <col min="6657" max="6657" width="4.28515625" style="35" customWidth="1"/>
    <col min="6658" max="6658" width="8.7109375" style="35" customWidth="1"/>
    <col min="6659" max="6659" width="5.5703125" style="35" customWidth="1"/>
    <col min="6660" max="6661" width="10.5703125" style="35" customWidth="1"/>
    <col min="6662" max="6662" width="10.28515625" style="35" customWidth="1"/>
    <col min="6663" max="6663" width="14" style="35" customWidth="1"/>
    <col min="6664" max="6664" width="12.7109375" style="35" customWidth="1"/>
    <col min="6665" max="6665" width="10" style="35" customWidth="1"/>
    <col min="6666" max="6912" width="9.140625" style="35"/>
    <col min="6913" max="6913" width="4.28515625" style="35" customWidth="1"/>
    <col min="6914" max="6914" width="8.7109375" style="35" customWidth="1"/>
    <col min="6915" max="6915" width="5.5703125" style="35" customWidth="1"/>
    <col min="6916" max="6917" width="10.5703125" style="35" customWidth="1"/>
    <col min="6918" max="6918" width="10.28515625" style="35" customWidth="1"/>
    <col min="6919" max="6919" width="14" style="35" customWidth="1"/>
    <col min="6920" max="6920" width="12.7109375" style="35" customWidth="1"/>
    <col min="6921" max="6921" width="10" style="35" customWidth="1"/>
    <col min="6922" max="7168" width="9.140625" style="35"/>
    <col min="7169" max="7169" width="4.28515625" style="35" customWidth="1"/>
    <col min="7170" max="7170" width="8.7109375" style="35" customWidth="1"/>
    <col min="7171" max="7171" width="5.5703125" style="35" customWidth="1"/>
    <col min="7172" max="7173" width="10.5703125" style="35" customWidth="1"/>
    <col min="7174" max="7174" width="10.28515625" style="35" customWidth="1"/>
    <col min="7175" max="7175" width="14" style="35" customWidth="1"/>
    <col min="7176" max="7176" width="12.7109375" style="35" customWidth="1"/>
    <col min="7177" max="7177" width="10" style="35" customWidth="1"/>
    <col min="7178" max="7424" width="9.140625" style="35"/>
    <col min="7425" max="7425" width="4.28515625" style="35" customWidth="1"/>
    <col min="7426" max="7426" width="8.7109375" style="35" customWidth="1"/>
    <col min="7427" max="7427" width="5.5703125" style="35" customWidth="1"/>
    <col min="7428" max="7429" width="10.5703125" style="35" customWidth="1"/>
    <col min="7430" max="7430" width="10.28515625" style="35" customWidth="1"/>
    <col min="7431" max="7431" width="14" style="35" customWidth="1"/>
    <col min="7432" max="7432" width="12.7109375" style="35" customWidth="1"/>
    <col min="7433" max="7433" width="10" style="35" customWidth="1"/>
    <col min="7434" max="7680" width="9.140625" style="35"/>
    <col min="7681" max="7681" width="4.28515625" style="35" customWidth="1"/>
    <col min="7682" max="7682" width="8.7109375" style="35" customWidth="1"/>
    <col min="7683" max="7683" width="5.5703125" style="35" customWidth="1"/>
    <col min="7684" max="7685" width="10.5703125" style="35" customWidth="1"/>
    <col min="7686" max="7686" width="10.28515625" style="35" customWidth="1"/>
    <col min="7687" max="7687" width="14" style="35" customWidth="1"/>
    <col min="7688" max="7688" width="12.7109375" style="35" customWidth="1"/>
    <col min="7689" max="7689" width="10" style="35" customWidth="1"/>
    <col min="7690" max="7936" width="9.140625" style="35"/>
    <col min="7937" max="7937" width="4.28515625" style="35" customWidth="1"/>
    <col min="7938" max="7938" width="8.7109375" style="35" customWidth="1"/>
    <col min="7939" max="7939" width="5.5703125" style="35" customWidth="1"/>
    <col min="7940" max="7941" width="10.5703125" style="35" customWidth="1"/>
    <col min="7942" max="7942" width="10.28515625" style="35" customWidth="1"/>
    <col min="7943" max="7943" width="14" style="35" customWidth="1"/>
    <col min="7944" max="7944" width="12.7109375" style="35" customWidth="1"/>
    <col min="7945" max="7945" width="10" style="35" customWidth="1"/>
    <col min="7946" max="8192" width="9.140625" style="35"/>
    <col min="8193" max="8193" width="4.28515625" style="35" customWidth="1"/>
    <col min="8194" max="8194" width="8.7109375" style="35" customWidth="1"/>
    <col min="8195" max="8195" width="5.5703125" style="35" customWidth="1"/>
    <col min="8196" max="8197" width="10.5703125" style="35" customWidth="1"/>
    <col min="8198" max="8198" width="10.28515625" style="35" customWidth="1"/>
    <col min="8199" max="8199" width="14" style="35" customWidth="1"/>
    <col min="8200" max="8200" width="12.7109375" style="35" customWidth="1"/>
    <col min="8201" max="8201" width="10" style="35" customWidth="1"/>
    <col min="8202" max="8448" width="9.140625" style="35"/>
    <col min="8449" max="8449" width="4.28515625" style="35" customWidth="1"/>
    <col min="8450" max="8450" width="8.7109375" style="35" customWidth="1"/>
    <col min="8451" max="8451" width="5.5703125" style="35" customWidth="1"/>
    <col min="8452" max="8453" width="10.5703125" style="35" customWidth="1"/>
    <col min="8454" max="8454" width="10.28515625" style="35" customWidth="1"/>
    <col min="8455" max="8455" width="14" style="35" customWidth="1"/>
    <col min="8456" max="8456" width="12.7109375" style="35" customWidth="1"/>
    <col min="8457" max="8457" width="10" style="35" customWidth="1"/>
    <col min="8458" max="8704" width="9.140625" style="35"/>
    <col min="8705" max="8705" width="4.28515625" style="35" customWidth="1"/>
    <col min="8706" max="8706" width="8.7109375" style="35" customWidth="1"/>
    <col min="8707" max="8707" width="5.5703125" style="35" customWidth="1"/>
    <col min="8708" max="8709" width="10.5703125" style="35" customWidth="1"/>
    <col min="8710" max="8710" width="10.28515625" style="35" customWidth="1"/>
    <col min="8711" max="8711" width="14" style="35" customWidth="1"/>
    <col min="8712" max="8712" width="12.7109375" style="35" customWidth="1"/>
    <col min="8713" max="8713" width="10" style="35" customWidth="1"/>
    <col min="8714" max="8960" width="9.140625" style="35"/>
    <col min="8961" max="8961" width="4.28515625" style="35" customWidth="1"/>
    <col min="8962" max="8962" width="8.7109375" style="35" customWidth="1"/>
    <col min="8963" max="8963" width="5.5703125" style="35" customWidth="1"/>
    <col min="8964" max="8965" width="10.5703125" style="35" customWidth="1"/>
    <col min="8966" max="8966" width="10.28515625" style="35" customWidth="1"/>
    <col min="8967" max="8967" width="14" style="35" customWidth="1"/>
    <col min="8968" max="8968" width="12.7109375" style="35" customWidth="1"/>
    <col min="8969" max="8969" width="10" style="35" customWidth="1"/>
    <col min="8970" max="9216" width="9.140625" style="35"/>
    <col min="9217" max="9217" width="4.28515625" style="35" customWidth="1"/>
    <col min="9218" max="9218" width="8.7109375" style="35" customWidth="1"/>
    <col min="9219" max="9219" width="5.5703125" style="35" customWidth="1"/>
    <col min="9220" max="9221" width="10.5703125" style="35" customWidth="1"/>
    <col min="9222" max="9222" width="10.28515625" style="35" customWidth="1"/>
    <col min="9223" max="9223" width="14" style="35" customWidth="1"/>
    <col min="9224" max="9224" width="12.7109375" style="35" customWidth="1"/>
    <col min="9225" max="9225" width="10" style="35" customWidth="1"/>
    <col min="9226" max="9472" width="9.140625" style="35"/>
    <col min="9473" max="9473" width="4.28515625" style="35" customWidth="1"/>
    <col min="9474" max="9474" width="8.7109375" style="35" customWidth="1"/>
    <col min="9475" max="9475" width="5.5703125" style="35" customWidth="1"/>
    <col min="9476" max="9477" width="10.5703125" style="35" customWidth="1"/>
    <col min="9478" max="9478" width="10.28515625" style="35" customWidth="1"/>
    <col min="9479" max="9479" width="14" style="35" customWidth="1"/>
    <col min="9480" max="9480" width="12.7109375" style="35" customWidth="1"/>
    <col min="9481" max="9481" width="10" style="35" customWidth="1"/>
    <col min="9482" max="9728" width="9.140625" style="35"/>
    <col min="9729" max="9729" width="4.28515625" style="35" customWidth="1"/>
    <col min="9730" max="9730" width="8.7109375" style="35" customWidth="1"/>
    <col min="9731" max="9731" width="5.5703125" style="35" customWidth="1"/>
    <col min="9732" max="9733" width="10.5703125" style="35" customWidth="1"/>
    <col min="9734" max="9734" width="10.28515625" style="35" customWidth="1"/>
    <col min="9735" max="9735" width="14" style="35" customWidth="1"/>
    <col min="9736" max="9736" width="12.7109375" style="35" customWidth="1"/>
    <col min="9737" max="9737" width="10" style="35" customWidth="1"/>
    <col min="9738" max="9984" width="9.140625" style="35"/>
    <col min="9985" max="9985" width="4.28515625" style="35" customWidth="1"/>
    <col min="9986" max="9986" width="8.7109375" style="35" customWidth="1"/>
    <col min="9987" max="9987" width="5.5703125" style="35" customWidth="1"/>
    <col min="9988" max="9989" width="10.5703125" style="35" customWidth="1"/>
    <col min="9990" max="9990" width="10.28515625" style="35" customWidth="1"/>
    <col min="9991" max="9991" width="14" style="35" customWidth="1"/>
    <col min="9992" max="9992" width="12.7109375" style="35" customWidth="1"/>
    <col min="9993" max="9993" width="10" style="35" customWidth="1"/>
    <col min="9994" max="10240" width="9.140625" style="35"/>
    <col min="10241" max="10241" width="4.28515625" style="35" customWidth="1"/>
    <col min="10242" max="10242" width="8.7109375" style="35" customWidth="1"/>
    <col min="10243" max="10243" width="5.5703125" style="35" customWidth="1"/>
    <col min="10244" max="10245" width="10.5703125" style="35" customWidth="1"/>
    <col min="10246" max="10246" width="10.28515625" style="35" customWidth="1"/>
    <col min="10247" max="10247" width="14" style="35" customWidth="1"/>
    <col min="10248" max="10248" width="12.7109375" style="35" customWidth="1"/>
    <col min="10249" max="10249" width="10" style="35" customWidth="1"/>
    <col min="10250" max="10496" width="9.140625" style="35"/>
    <col min="10497" max="10497" width="4.28515625" style="35" customWidth="1"/>
    <col min="10498" max="10498" width="8.7109375" style="35" customWidth="1"/>
    <col min="10499" max="10499" width="5.5703125" style="35" customWidth="1"/>
    <col min="10500" max="10501" width="10.5703125" style="35" customWidth="1"/>
    <col min="10502" max="10502" width="10.28515625" style="35" customWidth="1"/>
    <col min="10503" max="10503" width="14" style="35" customWidth="1"/>
    <col min="10504" max="10504" width="12.7109375" style="35" customWidth="1"/>
    <col min="10505" max="10505" width="10" style="35" customWidth="1"/>
    <col min="10506" max="10752" width="9.140625" style="35"/>
    <col min="10753" max="10753" width="4.28515625" style="35" customWidth="1"/>
    <col min="10754" max="10754" width="8.7109375" style="35" customWidth="1"/>
    <col min="10755" max="10755" width="5.5703125" style="35" customWidth="1"/>
    <col min="10756" max="10757" width="10.5703125" style="35" customWidth="1"/>
    <col min="10758" max="10758" width="10.28515625" style="35" customWidth="1"/>
    <col min="10759" max="10759" width="14" style="35" customWidth="1"/>
    <col min="10760" max="10760" width="12.7109375" style="35" customWidth="1"/>
    <col min="10761" max="10761" width="10" style="35" customWidth="1"/>
    <col min="10762" max="11008" width="9.140625" style="35"/>
    <col min="11009" max="11009" width="4.28515625" style="35" customWidth="1"/>
    <col min="11010" max="11010" width="8.7109375" style="35" customWidth="1"/>
    <col min="11011" max="11011" width="5.5703125" style="35" customWidth="1"/>
    <col min="11012" max="11013" width="10.5703125" style="35" customWidth="1"/>
    <col min="11014" max="11014" width="10.28515625" style="35" customWidth="1"/>
    <col min="11015" max="11015" width="14" style="35" customWidth="1"/>
    <col min="11016" max="11016" width="12.7109375" style="35" customWidth="1"/>
    <col min="11017" max="11017" width="10" style="35" customWidth="1"/>
    <col min="11018" max="11264" width="9.140625" style="35"/>
    <col min="11265" max="11265" width="4.28515625" style="35" customWidth="1"/>
    <col min="11266" max="11266" width="8.7109375" style="35" customWidth="1"/>
    <col min="11267" max="11267" width="5.5703125" style="35" customWidth="1"/>
    <col min="11268" max="11269" width="10.5703125" style="35" customWidth="1"/>
    <col min="11270" max="11270" width="10.28515625" style="35" customWidth="1"/>
    <col min="11271" max="11271" width="14" style="35" customWidth="1"/>
    <col min="11272" max="11272" width="12.7109375" style="35" customWidth="1"/>
    <col min="11273" max="11273" width="10" style="35" customWidth="1"/>
    <col min="11274" max="11520" width="9.140625" style="35"/>
    <col min="11521" max="11521" width="4.28515625" style="35" customWidth="1"/>
    <col min="11522" max="11522" width="8.7109375" style="35" customWidth="1"/>
    <col min="11523" max="11523" width="5.5703125" style="35" customWidth="1"/>
    <col min="11524" max="11525" width="10.5703125" style="35" customWidth="1"/>
    <col min="11526" max="11526" width="10.28515625" style="35" customWidth="1"/>
    <col min="11527" max="11527" width="14" style="35" customWidth="1"/>
    <col min="11528" max="11528" width="12.7109375" style="35" customWidth="1"/>
    <col min="11529" max="11529" width="10" style="35" customWidth="1"/>
    <col min="11530" max="11776" width="9.140625" style="35"/>
    <col min="11777" max="11777" width="4.28515625" style="35" customWidth="1"/>
    <col min="11778" max="11778" width="8.7109375" style="35" customWidth="1"/>
    <col min="11779" max="11779" width="5.5703125" style="35" customWidth="1"/>
    <col min="11780" max="11781" width="10.5703125" style="35" customWidth="1"/>
    <col min="11782" max="11782" width="10.28515625" style="35" customWidth="1"/>
    <col min="11783" max="11783" width="14" style="35" customWidth="1"/>
    <col min="11784" max="11784" width="12.7109375" style="35" customWidth="1"/>
    <col min="11785" max="11785" width="10" style="35" customWidth="1"/>
    <col min="11786" max="12032" width="9.140625" style="35"/>
    <col min="12033" max="12033" width="4.28515625" style="35" customWidth="1"/>
    <col min="12034" max="12034" width="8.7109375" style="35" customWidth="1"/>
    <col min="12035" max="12035" width="5.5703125" style="35" customWidth="1"/>
    <col min="12036" max="12037" width="10.5703125" style="35" customWidth="1"/>
    <col min="12038" max="12038" width="10.28515625" style="35" customWidth="1"/>
    <col min="12039" max="12039" width="14" style="35" customWidth="1"/>
    <col min="12040" max="12040" width="12.7109375" style="35" customWidth="1"/>
    <col min="12041" max="12041" width="10" style="35" customWidth="1"/>
    <col min="12042" max="12288" width="9.140625" style="35"/>
    <col min="12289" max="12289" width="4.28515625" style="35" customWidth="1"/>
    <col min="12290" max="12290" width="8.7109375" style="35" customWidth="1"/>
    <col min="12291" max="12291" width="5.5703125" style="35" customWidth="1"/>
    <col min="12292" max="12293" width="10.5703125" style="35" customWidth="1"/>
    <col min="12294" max="12294" width="10.28515625" style="35" customWidth="1"/>
    <col min="12295" max="12295" width="14" style="35" customWidth="1"/>
    <col min="12296" max="12296" width="12.7109375" style="35" customWidth="1"/>
    <col min="12297" max="12297" width="10" style="35" customWidth="1"/>
    <col min="12298" max="12544" width="9.140625" style="35"/>
    <col min="12545" max="12545" width="4.28515625" style="35" customWidth="1"/>
    <col min="12546" max="12546" width="8.7109375" style="35" customWidth="1"/>
    <col min="12547" max="12547" width="5.5703125" style="35" customWidth="1"/>
    <col min="12548" max="12549" width="10.5703125" style="35" customWidth="1"/>
    <col min="12550" max="12550" width="10.28515625" style="35" customWidth="1"/>
    <col min="12551" max="12551" width="14" style="35" customWidth="1"/>
    <col min="12552" max="12552" width="12.7109375" style="35" customWidth="1"/>
    <col min="12553" max="12553" width="10" style="35" customWidth="1"/>
    <col min="12554" max="12800" width="9.140625" style="35"/>
    <col min="12801" max="12801" width="4.28515625" style="35" customWidth="1"/>
    <col min="12802" max="12802" width="8.7109375" style="35" customWidth="1"/>
    <col min="12803" max="12803" width="5.5703125" style="35" customWidth="1"/>
    <col min="12804" max="12805" width="10.5703125" style="35" customWidth="1"/>
    <col min="12806" max="12806" width="10.28515625" style="35" customWidth="1"/>
    <col min="12807" max="12807" width="14" style="35" customWidth="1"/>
    <col min="12808" max="12808" width="12.7109375" style="35" customWidth="1"/>
    <col min="12809" max="12809" width="10" style="35" customWidth="1"/>
    <col min="12810" max="13056" width="9.140625" style="35"/>
    <col min="13057" max="13057" width="4.28515625" style="35" customWidth="1"/>
    <col min="13058" max="13058" width="8.7109375" style="35" customWidth="1"/>
    <col min="13059" max="13059" width="5.5703125" style="35" customWidth="1"/>
    <col min="13060" max="13061" width="10.5703125" style="35" customWidth="1"/>
    <col min="13062" max="13062" width="10.28515625" style="35" customWidth="1"/>
    <col min="13063" max="13063" width="14" style="35" customWidth="1"/>
    <col min="13064" max="13064" width="12.7109375" style="35" customWidth="1"/>
    <col min="13065" max="13065" width="10" style="35" customWidth="1"/>
    <col min="13066" max="13312" width="9.140625" style="35"/>
    <col min="13313" max="13313" width="4.28515625" style="35" customWidth="1"/>
    <col min="13314" max="13314" width="8.7109375" style="35" customWidth="1"/>
    <col min="13315" max="13315" width="5.5703125" style="35" customWidth="1"/>
    <col min="13316" max="13317" width="10.5703125" style="35" customWidth="1"/>
    <col min="13318" max="13318" width="10.28515625" style="35" customWidth="1"/>
    <col min="13319" max="13319" width="14" style="35" customWidth="1"/>
    <col min="13320" max="13320" width="12.7109375" style="35" customWidth="1"/>
    <col min="13321" max="13321" width="10" style="35" customWidth="1"/>
    <col min="13322" max="13568" width="9.140625" style="35"/>
    <col min="13569" max="13569" width="4.28515625" style="35" customWidth="1"/>
    <col min="13570" max="13570" width="8.7109375" style="35" customWidth="1"/>
    <col min="13571" max="13571" width="5.5703125" style="35" customWidth="1"/>
    <col min="13572" max="13573" width="10.5703125" style="35" customWidth="1"/>
    <col min="13574" max="13574" width="10.28515625" style="35" customWidth="1"/>
    <col min="13575" max="13575" width="14" style="35" customWidth="1"/>
    <col min="13576" max="13576" width="12.7109375" style="35" customWidth="1"/>
    <col min="13577" max="13577" width="10" style="35" customWidth="1"/>
    <col min="13578" max="13824" width="9.140625" style="35"/>
    <col min="13825" max="13825" width="4.28515625" style="35" customWidth="1"/>
    <col min="13826" max="13826" width="8.7109375" style="35" customWidth="1"/>
    <col min="13827" max="13827" width="5.5703125" style="35" customWidth="1"/>
    <col min="13828" max="13829" width="10.5703125" style="35" customWidth="1"/>
    <col min="13830" max="13830" width="10.28515625" style="35" customWidth="1"/>
    <col min="13831" max="13831" width="14" style="35" customWidth="1"/>
    <col min="13832" max="13832" width="12.7109375" style="35" customWidth="1"/>
    <col min="13833" max="13833" width="10" style="35" customWidth="1"/>
    <col min="13834" max="14080" width="9.140625" style="35"/>
    <col min="14081" max="14081" width="4.28515625" style="35" customWidth="1"/>
    <col min="14082" max="14082" width="8.7109375" style="35" customWidth="1"/>
    <col min="14083" max="14083" width="5.5703125" style="35" customWidth="1"/>
    <col min="14084" max="14085" width="10.5703125" style="35" customWidth="1"/>
    <col min="14086" max="14086" width="10.28515625" style="35" customWidth="1"/>
    <col min="14087" max="14087" width="14" style="35" customWidth="1"/>
    <col min="14088" max="14088" width="12.7109375" style="35" customWidth="1"/>
    <col min="14089" max="14089" width="10" style="35" customWidth="1"/>
    <col min="14090" max="14336" width="9.140625" style="35"/>
    <col min="14337" max="14337" width="4.28515625" style="35" customWidth="1"/>
    <col min="14338" max="14338" width="8.7109375" style="35" customWidth="1"/>
    <col min="14339" max="14339" width="5.5703125" style="35" customWidth="1"/>
    <col min="14340" max="14341" width="10.5703125" style="35" customWidth="1"/>
    <col min="14342" max="14342" width="10.28515625" style="35" customWidth="1"/>
    <col min="14343" max="14343" width="14" style="35" customWidth="1"/>
    <col min="14344" max="14344" width="12.7109375" style="35" customWidth="1"/>
    <col min="14345" max="14345" width="10" style="35" customWidth="1"/>
    <col min="14346" max="14592" width="9.140625" style="35"/>
    <col min="14593" max="14593" width="4.28515625" style="35" customWidth="1"/>
    <col min="14594" max="14594" width="8.7109375" style="35" customWidth="1"/>
    <col min="14595" max="14595" width="5.5703125" style="35" customWidth="1"/>
    <col min="14596" max="14597" width="10.5703125" style="35" customWidth="1"/>
    <col min="14598" max="14598" width="10.28515625" style="35" customWidth="1"/>
    <col min="14599" max="14599" width="14" style="35" customWidth="1"/>
    <col min="14600" max="14600" width="12.7109375" style="35" customWidth="1"/>
    <col min="14601" max="14601" width="10" style="35" customWidth="1"/>
    <col min="14602" max="14848" width="9.140625" style="35"/>
    <col min="14849" max="14849" width="4.28515625" style="35" customWidth="1"/>
    <col min="14850" max="14850" width="8.7109375" style="35" customWidth="1"/>
    <col min="14851" max="14851" width="5.5703125" style="35" customWidth="1"/>
    <col min="14852" max="14853" width="10.5703125" style="35" customWidth="1"/>
    <col min="14854" max="14854" width="10.28515625" style="35" customWidth="1"/>
    <col min="14855" max="14855" width="14" style="35" customWidth="1"/>
    <col min="14856" max="14856" width="12.7109375" style="35" customWidth="1"/>
    <col min="14857" max="14857" width="10" style="35" customWidth="1"/>
    <col min="14858" max="15104" width="9.140625" style="35"/>
    <col min="15105" max="15105" width="4.28515625" style="35" customWidth="1"/>
    <col min="15106" max="15106" width="8.7109375" style="35" customWidth="1"/>
    <col min="15107" max="15107" width="5.5703125" style="35" customWidth="1"/>
    <col min="15108" max="15109" width="10.5703125" style="35" customWidth="1"/>
    <col min="15110" max="15110" width="10.28515625" style="35" customWidth="1"/>
    <col min="15111" max="15111" width="14" style="35" customWidth="1"/>
    <col min="15112" max="15112" width="12.7109375" style="35" customWidth="1"/>
    <col min="15113" max="15113" width="10" style="35" customWidth="1"/>
    <col min="15114" max="15360" width="9.140625" style="35"/>
    <col min="15361" max="15361" width="4.28515625" style="35" customWidth="1"/>
    <col min="15362" max="15362" width="8.7109375" style="35" customWidth="1"/>
    <col min="15363" max="15363" width="5.5703125" style="35" customWidth="1"/>
    <col min="15364" max="15365" width="10.5703125" style="35" customWidth="1"/>
    <col min="15366" max="15366" width="10.28515625" style="35" customWidth="1"/>
    <col min="15367" max="15367" width="14" style="35" customWidth="1"/>
    <col min="15368" max="15368" width="12.7109375" style="35" customWidth="1"/>
    <col min="15369" max="15369" width="10" style="35" customWidth="1"/>
    <col min="15370" max="15616" width="9.140625" style="35"/>
    <col min="15617" max="15617" width="4.28515625" style="35" customWidth="1"/>
    <col min="15618" max="15618" width="8.7109375" style="35" customWidth="1"/>
    <col min="15619" max="15619" width="5.5703125" style="35" customWidth="1"/>
    <col min="15620" max="15621" width="10.5703125" style="35" customWidth="1"/>
    <col min="15622" max="15622" width="10.28515625" style="35" customWidth="1"/>
    <col min="15623" max="15623" width="14" style="35" customWidth="1"/>
    <col min="15624" max="15624" width="12.7109375" style="35" customWidth="1"/>
    <col min="15625" max="15625" width="10" style="35" customWidth="1"/>
    <col min="15626" max="15872" width="9.140625" style="35"/>
    <col min="15873" max="15873" width="4.28515625" style="35" customWidth="1"/>
    <col min="15874" max="15874" width="8.7109375" style="35" customWidth="1"/>
    <col min="15875" max="15875" width="5.5703125" style="35" customWidth="1"/>
    <col min="15876" max="15877" width="10.5703125" style="35" customWidth="1"/>
    <col min="15878" max="15878" width="10.28515625" style="35" customWidth="1"/>
    <col min="15879" max="15879" width="14" style="35" customWidth="1"/>
    <col min="15880" max="15880" width="12.7109375" style="35" customWidth="1"/>
    <col min="15881" max="15881" width="10" style="35" customWidth="1"/>
    <col min="15882" max="16128" width="9.140625" style="35"/>
    <col min="16129" max="16129" width="4.28515625" style="35" customWidth="1"/>
    <col min="16130" max="16130" width="8.7109375" style="35" customWidth="1"/>
    <col min="16131" max="16131" width="5.5703125" style="35" customWidth="1"/>
    <col min="16132" max="16133" width="10.5703125" style="35" customWidth="1"/>
    <col min="16134" max="16134" width="10.28515625" style="35" customWidth="1"/>
    <col min="16135" max="16135" width="14" style="35" customWidth="1"/>
    <col min="16136" max="16136" width="12.7109375" style="35" customWidth="1"/>
    <col min="16137" max="16137" width="10" style="35" customWidth="1"/>
    <col min="16138" max="16384" width="9.140625" style="35"/>
  </cols>
  <sheetData>
    <row r="1" spans="1:74" s="290" customFormat="1" x14ac:dyDescent="0.25"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291"/>
      <c r="AV1" s="291"/>
      <c r="AW1" s="291"/>
      <c r="AX1" s="291"/>
      <c r="AY1" s="291"/>
      <c r="AZ1" s="291"/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</row>
    <row r="2" spans="1:74" s="290" customFormat="1" x14ac:dyDescent="0.25"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  <c r="AD2" s="291"/>
      <c r="AE2" s="291"/>
      <c r="AF2" s="291"/>
      <c r="AG2" s="291"/>
      <c r="AH2" s="291"/>
      <c r="AI2" s="291"/>
      <c r="AJ2" s="291"/>
      <c r="AK2" s="291"/>
      <c r="AL2" s="291"/>
      <c r="AM2" s="291"/>
      <c r="AN2" s="291"/>
      <c r="AO2" s="291"/>
      <c r="AP2" s="291"/>
      <c r="AQ2" s="291"/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H2" s="291"/>
      <c r="BI2" s="291"/>
      <c r="BJ2" s="291"/>
      <c r="BK2" s="291"/>
      <c r="BL2" s="291"/>
      <c r="BM2" s="291"/>
      <c r="BN2" s="291"/>
      <c r="BO2" s="291"/>
      <c r="BP2" s="291"/>
      <c r="BQ2" s="291"/>
      <c r="BR2" s="291"/>
      <c r="BS2" s="291"/>
      <c r="BT2" s="291"/>
      <c r="BU2" s="291"/>
      <c r="BV2" s="291"/>
    </row>
    <row r="3" spans="1:74" s="290" customFormat="1" x14ac:dyDescent="0.25">
      <c r="G3" s="2"/>
      <c r="H3" s="2" t="s">
        <v>71</v>
      </c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291"/>
      <c r="AO3" s="291"/>
      <c r="AP3" s="291"/>
      <c r="AQ3" s="291"/>
      <c r="AR3" s="291"/>
      <c r="AS3" s="291"/>
      <c r="AT3" s="291"/>
      <c r="AU3" s="291"/>
      <c r="AV3" s="291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291"/>
      <c r="BI3" s="291"/>
      <c r="BJ3" s="291"/>
      <c r="BK3" s="291"/>
      <c r="BL3" s="291"/>
      <c r="BM3" s="291"/>
      <c r="BN3" s="291"/>
      <c r="BO3" s="291"/>
      <c r="BP3" s="291"/>
      <c r="BQ3" s="291"/>
      <c r="BR3" s="291"/>
      <c r="BS3" s="291"/>
      <c r="BT3" s="291"/>
      <c r="BU3" s="291"/>
      <c r="BV3" s="291"/>
    </row>
    <row r="4" spans="1:74" s="290" customFormat="1" x14ac:dyDescent="0.25">
      <c r="G4" s="2"/>
      <c r="H4" s="2" t="s">
        <v>243</v>
      </c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1"/>
      <c r="BQ4" s="291"/>
      <c r="BR4" s="291"/>
      <c r="BS4" s="291"/>
      <c r="BT4" s="291"/>
      <c r="BU4" s="291"/>
      <c r="BV4" s="291"/>
    </row>
    <row r="5" spans="1:74" s="290" customFormat="1" x14ac:dyDescent="0.25">
      <c r="G5" s="2"/>
      <c r="H5" s="2" t="s">
        <v>0</v>
      </c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91"/>
      <c r="AQ5" s="291"/>
      <c r="AR5" s="291"/>
      <c r="AS5" s="291"/>
      <c r="AT5" s="291"/>
      <c r="AU5" s="291"/>
      <c r="AV5" s="291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291"/>
      <c r="BI5" s="291"/>
      <c r="BJ5" s="291"/>
      <c r="BK5" s="291"/>
      <c r="BL5" s="291"/>
      <c r="BM5" s="291"/>
      <c r="BN5" s="291"/>
      <c r="BO5" s="291"/>
      <c r="BP5" s="291"/>
      <c r="BQ5" s="291"/>
      <c r="BR5" s="291"/>
      <c r="BS5" s="291"/>
      <c r="BT5" s="291"/>
      <c r="BU5" s="291"/>
      <c r="BV5" s="291"/>
    </row>
    <row r="6" spans="1:74" s="290" customFormat="1" x14ac:dyDescent="0.25">
      <c r="G6" s="2"/>
      <c r="H6" s="2" t="s">
        <v>244</v>
      </c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91"/>
      <c r="AQ6" s="291"/>
      <c r="AR6" s="291"/>
      <c r="AS6" s="291"/>
      <c r="AT6" s="291"/>
      <c r="AU6" s="291"/>
      <c r="AV6" s="291"/>
      <c r="AW6" s="291"/>
      <c r="AX6" s="291"/>
      <c r="AY6" s="291"/>
      <c r="AZ6" s="291"/>
      <c r="BA6" s="291"/>
      <c r="BB6" s="291"/>
      <c r="BC6" s="291"/>
      <c r="BD6" s="291"/>
      <c r="BE6" s="291"/>
      <c r="BF6" s="291"/>
      <c r="BG6" s="291"/>
      <c r="BH6" s="291"/>
      <c r="BI6" s="291"/>
      <c r="BJ6" s="291"/>
      <c r="BK6" s="291"/>
      <c r="BL6" s="291"/>
      <c r="BM6" s="291"/>
      <c r="BN6" s="291"/>
      <c r="BO6" s="291"/>
      <c r="BP6" s="291"/>
      <c r="BQ6" s="291"/>
      <c r="BR6" s="291"/>
      <c r="BS6" s="291"/>
      <c r="BT6" s="291"/>
      <c r="BU6" s="291"/>
      <c r="BV6" s="291"/>
    </row>
    <row r="7" spans="1:74" s="290" customFormat="1" x14ac:dyDescent="0.25">
      <c r="H7" s="7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1"/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</row>
    <row r="8" spans="1:74" s="290" customFormat="1" x14ac:dyDescent="0.25"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1"/>
      <c r="AC8" s="291"/>
      <c r="AD8" s="291"/>
      <c r="AE8" s="291"/>
      <c r="AF8" s="291"/>
      <c r="AG8" s="291"/>
      <c r="AH8" s="291"/>
      <c r="AI8" s="291"/>
      <c r="AJ8" s="291"/>
      <c r="AK8" s="291"/>
      <c r="AL8" s="291"/>
      <c r="AM8" s="291"/>
      <c r="AN8" s="291"/>
      <c r="AO8" s="291"/>
      <c r="AP8" s="291"/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</row>
    <row r="9" spans="1:74" s="290" customFormat="1" x14ac:dyDescent="0.25"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91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291"/>
      <c r="AK9" s="291"/>
      <c r="AL9" s="291"/>
      <c r="AM9" s="291"/>
      <c r="AN9" s="291"/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</row>
    <row r="10" spans="1:74" s="290" customFormat="1" ht="32.25" customHeight="1" x14ac:dyDescent="0.25">
      <c r="A10" s="33" t="s">
        <v>259</v>
      </c>
      <c r="B10" s="33"/>
      <c r="C10" s="33"/>
      <c r="D10" s="33"/>
      <c r="E10" s="33"/>
      <c r="F10" s="33"/>
      <c r="G10" s="33"/>
      <c r="H10" s="33"/>
      <c r="I10" s="33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291"/>
      <c r="AI10" s="291"/>
      <c r="AJ10" s="291"/>
      <c r="AK10" s="291"/>
      <c r="AL10" s="291"/>
      <c r="AM10" s="291"/>
      <c r="AN10" s="291"/>
      <c r="AO10" s="291"/>
      <c r="AP10" s="291"/>
      <c r="AQ10" s="291"/>
      <c r="AR10" s="291"/>
      <c r="AS10" s="291"/>
      <c r="AT10" s="291"/>
      <c r="AU10" s="291"/>
      <c r="AV10" s="291"/>
      <c r="AW10" s="291"/>
      <c r="AX10" s="291"/>
      <c r="AY10" s="291"/>
      <c r="AZ10" s="291"/>
      <c r="BA10" s="291"/>
      <c r="BB10" s="291"/>
      <c r="BC10" s="291"/>
      <c r="BD10" s="291"/>
      <c r="BE10" s="291"/>
      <c r="BF10" s="291"/>
      <c r="BG10" s="291"/>
      <c r="BH10" s="291"/>
      <c r="BI10" s="291"/>
      <c r="BJ10" s="291"/>
      <c r="BK10" s="291"/>
      <c r="BL10" s="291"/>
      <c r="BM10" s="291"/>
      <c r="BN10" s="291"/>
      <c r="BO10" s="291"/>
      <c r="BP10" s="291"/>
      <c r="BQ10" s="291"/>
      <c r="BR10" s="291"/>
      <c r="BS10" s="291"/>
      <c r="BT10" s="291"/>
      <c r="BU10" s="291"/>
      <c r="BV10" s="291"/>
    </row>
    <row r="11" spans="1:74" s="290" customFormat="1" x14ac:dyDescent="0.25">
      <c r="A11" s="176"/>
      <c r="B11" s="176"/>
      <c r="C11" s="176"/>
      <c r="D11" s="176"/>
      <c r="E11" s="176"/>
      <c r="F11" s="176"/>
      <c r="G11" s="176"/>
      <c r="H11" s="176"/>
      <c r="I11" s="176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291"/>
      <c r="BD11" s="291"/>
      <c r="BE11" s="291"/>
      <c r="BF11" s="291"/>
      <c r="BG11" s="291"/>
      <c r="BH11" s="291"/>
      <c r="BI11" s="291"/>
      <c r="BJ11" s="291"/>
      <c r="BK11" s="291"/>
      <c r="BL11" s="291"/>
      <c r="BM11" s="291"/>
      <c r="BN11" s="291"/>
      <c r="BO11" s="291"/>
      <c r="BP11" s="291"/>
      <c r="BQ11" s="291"/>
      <c r="BR11" s="291"/>
      <c r="BS11" s="291"/>
      <c r="BT11" s="291"/>
      <c r="BU11" s="291"/>
      <c r="BV11" s="291"/>
    </row>
    <row r="12" spans="1:74" s="290" customFormat="1" x14ac:dyDescent="0.25">
      <c r="H12" s="291"/>
      <c r="I12" s="177" t="s">
        <v>1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</row>
    <row r="13" spans="1:74" s="183" customFormat="1" ht="12" x14ac:dyDescent="0.2">
      <c r="A13" s="178"/>
      <c r="B13" s="178"/>
      <c r="C13" s="178"/>
      <c r="D13" s="179"/>
      <c r="E13" s="179"/>
      <c r="F13" s="180" t="s">
        <v>260</v>
      </c>
      <c r="G13" s="181"/>
      <c r="H13" s="181"/>
      <c r="I13" s="182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</row>
    <row r="14" spans="1:74" s="183" customFormat="1" ht="36" customHeight="1" x14ac:dyDescent="0.2">
      <c r="A14" s="184" t="s">
        <v>31</v>
      </c>
      <c r="B14" s="184" t="s">
        <v>73</v>
      </c>
      <c r="C14" s="184" t="s">
        <v>4</v>
      </c>
      <c r="D14" s="185" t="s">
        <v>261</v>
      </c>
      <c r="E14" s="185" t="s">
        <v>262</v>
      </c>
      <c r="F14" s="179"/>
      <c r="G14" s="180" t="s">
        <v>64</v>
      </c>
      <c r="H14" s="182"/>
      <c r="I14" s="179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</row>
    <row r="15" spans="1:74" s="183" customFormat="1" ht="36" x14ac:dyDescent="0.2">
      <c r="A15" s="186"/>
      <c r="B15" s="186"/>
      <c r="C15" s="186"/>
      <c r="D15" s="186"/>
      <c r="E15" s="187"/>
      <c r="F15" s="188" t="s">
        <v>263</v>
      </c>
      <c r="G15" s="189" t="s">
        <v>264</v>
      </c>
      <c r="H15" s="189" t="s">
        <v>265</v>
      </c>
      <c r="I15" s="188" t="s">
        <v>266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</row>
    <row r="16" spans="1:74" s="290" customFormat="1" x14ac:dyDescent="0.25">
      <c r="A16" s="37">
        <v>1</v>
      </c>
      <c r="B16" s="37">
        <v>2</v>
      </c>
      <c r="C16" s="37">
        <v>3</v>
      </c>
      <c r="D16" s="37">
        <v>4</v>
      </c>
      <c r="E16" s="37">
        <v>5</v>
      </c>
      <c r="F16" s="37">
        <v>6</v>
      </c>
      <c r="G16" s="37">
        <v>7</v>
      </c>
      <c r="H16" s="37">
        <v>8</v>
      </c>
      <c r="I16" s="37">
        <v>9</v>
      </c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</row>
    <row r="17" spans="1:74" s="192" customFormat="1" ht="21.6" customHeight="1" x14ac:dyDescent="0.2">
      <c r="A17" s="190">
        <v>710</v>
      </c>
      <c r="B17" s="190">
        <v>71035</v>
      </c>
      <c r="C17" s="190">
        <v>2020</v>
      </c>
      <c r="D17" s="191">
        <v>9000</v>
      </c>
      <c r="E17" s="191">
        <f>SUM(F17,I17)</f>
        <v>9000</v>
      </c>
      <c r="F17" s="191">
        <v>9000</v>
      </c>
      <c r="G17" s="191">
        <v>0</v>
      </c>
      <c r="H17" s="191">
        <v>0</v>
      </c>
      <c r="I17" s="191">
        <v>0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</row>
    <row r="18" spans="1:74" s="192" customFormat="1" ht="21.6" customHeight="1" x14ac:dyDescent="0.2">
      <c r="A18" s="190">
        <v>750</v>
      </c>
      <c r="B18" s="190">
        <v>75045</v>
      </c>
      <c r="C18" s="193">
        <v>2120</v>
      </c>
      <c r="D18" s="194">
        <v>13650</v>
      </c>
      <c r="E18" s="191">
        <f>SUM(F18,I18)</f>
        <v>13650</v>
      </c>
      <c r="F18" s="191">
        <v>13650</v>
      </c>
      <c r="G18" s="191">
        <v>13650</v>
      </c>
      <c r="H18" s="191"/>
      <c r="I18" s="191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</row>
    <row r="19" spans="1:74" s="192" customFormat="1" ht="21.6" customHeight="1" x14ac:dyDescent="0.2">
      <c r="A19" s="190">
        <v>801</v>
      </c>
      <c r="B19" s="190">
        <v>80146</v>
      </c>
      <c r="C19" s="193">
        <v>2020</v>
      </c>
      <c r="D19" s="194">
        <v>228774</v>
      </c>
      <c r="E19" s="191">
        <f>SUM(F19,I19)</f>
        <v>228774</v>
      </c>
      <c r="F19" s="191">
        <v>228774</v>
      </c>
      <c r="G19" s="191">
        <v>220608</v>
      </c>
      <c r="H19" s="191"/>
      <c r="I19" s="191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</row>
    <row r="20" spans="1:74" s="192" customFormat="1" ht="21.6" customHeight="1" x14ac:dyDescent="0.2">
      <c r="A20" s="190">
        <v>801</v>
      </c>
      <c r="B20" s="190">
        <v>80146</v>
      </c>
      <c r="C20" s="193">
        <v>2120</v>
      </c>
      <c r="D20" s="194">
        <v>246063</v>
      </c>
      <c r="E20" s="191">
        <f>SUM(F20,I20)</f>
        <v>246063</v>
      </c>
      <c r="F20" s="191">
        <v>246063</v>
      </c>
      <c r="G20" s="191">
        <v>237210</v>
      </c>
      <c r="H20" s="191"/>
      <c r="I20" s="191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</row>
    <row r="21" spans="1:74" s="192" customFormat="1" ht="21.6" customHeight="1" x14ac:dyDescent="0.2">
      <c r="A21" s="190">
        <v>801</v>
      </c>
      <c r="B21" s="190">
        <v>80195</v>
      </c>
      <c r="C21" s="193">
        <v>2120</v>
      </c>
      <c r="D21" s="194">
        <v>218400</v>
      </c>
      <c r="E21" s="191">
        <f>SUM(F21,I21)</f>
        <v>218400</v>
      </c>
      <c r="F21" s="191">
        <v>218400</v>
      </c>
      <c r="G21" s="191">
        <v>218400</v>
      </c>
      <c r="H21" s="191">
        <v>0</v>
      </c>
      <c r="I21" s="191">
        <v>0</v>
      </c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</row>
    <row r="22" spans="1:74" s="192" customFormat="1" ht="21.6" customHeight="1" x14ac:dyDescent="0.2">
      <c r="A22" s="476" t="s">
        <v>79</v>
      </c>
      <c r="B22" s="477"/>
      <c r="C22" s="478"/>
      <c r="D22" s="292">
        <f t="shared" ref="D22:I22" si="0">SUM(D17:D21)</f>
        <v>715887</v>
      </c>
      <c r="E22" s="292">
        <f t="shared" si="0"/>
        <v>715887</v>
      </c>
      <c r="F22" s="292">
        <f t="shared" si="0"/>
        <v>715887</v>
      </c>
      <c r="G22" s="292">
        <f t="shared" si="0"/>
        <v>689868</v>
      </c>
      <c r="H22" s="292">
        <f t="shared" si="0"/>
        <v>0</v>
      </c>
      <c r="I22" s="292">
        <f t="shared" si="0"/>
        <v>0</v>
      </c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</row>
    <row r="24" spans="1:74" x14ac:dyDescent="0.25">
      <c r="D24" s="195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9"/>
  <sheetViews>
    <sheetView topLeftCell="A124" zoomScale="110" zoomScaleNormal="110" workbookViewId="0"/>
  </sheetViews>
  <sheetFormatPr defaultColWidth="4" defaultRowHeight="15" x14ac:dyDescent="0.25"/>
  <cols>
    <col min="2" max="2" width="5.5703125" customWidth="1"/>
    <col min="3" max="3" width="8.42578125" customWidth="1"/>
    <col min="4" max="4" width="51.28515625" customWidth="1"/>
    <col min="5" max="5" width="21.28515625" customWidth="1"/>
    <col min="6" max="255" width="9.140625" customWidth="1"/>
    <col min="258" max="258" width="5.5703125" customWidth="1"/>
    <col min="259" max="259" width="8.42578125" customWidth="1"/>
    <col min="260" max="260" width="51.28515625" customWidth="1"/>
    <col min="261" max="261" width="21.28515625" customWidth="1"/>
    <col min="262" max="511" width="9.140625" customWidth="1"/>
    <col min="514" max="514" width="5.5703125" customWidth="1"/>
    <col min="515" max="515" width="8.42578125" customWidth="1"/>
    <col min="516" max="516" width="51.28515625" customWidth="1"/>
    <col min="517" max="517" width="21.28515625" customWidth="1"/>
    <col min="518" max="767" width="9.140625" customWidth="1"/>
    <col min="770" max="770" width="5.5703125" customWidth="1"/>
    <col min="771" max="771" width="8.42578125" customWidth="1"/>
    <col min="772" max="772" width="51.28515625" customWidth="1"/>
    <col min="773" max="773" width="21.28515625" customWidth="1"/>
    <col min="774" max="1023" width="9.140625" customWidth="1"/>
    <col min="1026" max="1026" width="5.5703125" customWidth="1"/>
    <col min="1027" max="1027" width="8.42578125" customWidth="1"/>
    <col min="1028" max="1028" width="51.28515625" customWidth="1"/>
    <col min="1029" max="1029" width="21.28515625" customWidth="1"/>
    <col min="1030" max="1279" width="9.140625" customWidth="1"/>
    <col min="1282" max="1282" width="5.5703125" customWidth="1"/>
    <col min="1283" max="1283" width="8.42578125" customWidth="1"/>
    <col min="1284" max="1284" width="51.28515625" customWidth="1"/>
    <col min="1285" max="1285" width="21.28515625" customWidth="1"/>
    <col min="1286" max="1535" width="9.140625" customWidth="1"/>
    <col min="1538" max="1538" width="5.5703125" customWidth="1"/>
    <col min="1539" max="1539" width="8.42578125" customWidth="1"/>
    <col min="1540" max="1540" width="51.28515625" customWidth="1"/>
    <col min="1541" max="1541" width="21.28515625" customWidth="1"/>
    <col min="1542" max="1791" width="9.140625" customWidth="1"/>
    <col min="1794" max="1794" width="5.5703125" customWidth="1"/>
    <col min="1795" max="1795" width="8.42578125" customWidth="1"/>
    <col min="1796" max="1796" width="51.28515625" customWidth="1"/>
    <col min="1797" max="1797" width="21.28515625" customWidth="1"/>
    <col min="1798" max="2047" width="9.140625" customWidth="1"/>
    <col min="2050" max="2050" width="5.5703125" customWidth="1"/>
    <col min="2051" max="2051" width="8.42578125" customWidth="1"/>
    <col min="2052" max="2052" width="51.28515625" customWidth="1"/>
    <col min="2053" max="2053" width="21.28515625" customWidth="1"/>
    <col min="2054" max="2303" width="9.140625" customWidth="1"/>
    <col min="2306" max="2306" width="5.5703125" customWidth="1"/>
    <col min="2307" max="2307" width="8.42578125" customWidth="1"/>
    <col min="2308" max="2308" width="51.28515625" customWidth="1"/>
    <col min="2309" max="2309" width="21.28515625" customWidth="1"/>
    <col min="2310" max="2559" width="9.140625" customWidth="1"/>
    <col min="2562" max="2562" width="5.5703125" customWidth="1"/>
    <col min="2563" max="2563" width="8.42578125" customWidth="1"/>
    <col min="2564" max="2564" width="51.28515625" customWidth="1"/>
    <col min="2565" max="2565" width="21.28515625" customWidth="1"/>
    <col min="2566" max="2815" width="9.140625" customWidth="1"/>
    <col min="2818" max="2818" width="5.5703125" customWidth="1"/>
    <col min="2819" max="2819" width="8.42578125" customWidth="1"/>
    <col min="2820" max="2820" width="51.28515625" customWidth="1"/>
    <col min="2821" max="2821" width="21.28515625" customWidth="1"/>
    <col min="2822" max="3071" width="9.140625" customWidth="1"/>
    <col min="3074" max="3074" width="5.5703125" customWidth="1"/>
    <col min="3075" max="3075" width="8.42578125" customWidth="1"/>
    <col min="3076" max="3076" width="51.28515625" customWidth="1"/>
    <col min="3077" max="3077" width="21.28515625" customWidth="1"/>
    <col min="3078" max="3327" width="9.140625" customWidth="1"/>
    <col min="3330" max="3330" width="5.5703125" customWidth="1"/>
    <col min="3331" max="3331" width="8.42578125" customWidth="1"/>
    <col min="3332" max="3332" width="51.28515625" customWidth="1"/>
    <col min="3333" max="3333" width="21.28515625" customWidth="1"/>
    <col min="3334" max="3583" width="9.140625" customWidth="1"/>
    <col min="3586" max="3586" width="5.5703125" customWidth="1"/>
    <col min="3587" max="3587" width="8.42578125" customWidth="1"/>
    <col min="3588" max="3588" width="51.28515625" customWidth="1"/>
    <col min="3589" max="3589" width="21.28515625" customWidth="1"/>
    <col min="3590" max="3839" width="9.140625" customWidth="1"/>
    <col min="3842" max="3842" width="5.5703125" customWidth="1"/>
    <col min="3843" max="3843" width="8.42578125" customWidth="1"/>
    <col min="3844" max="3844" width="51.28515625" customWidth="1"/>
    <col min="3845" max="3845" width="21.28515625" customWidth="1"/>
    <col min="3846" max="4095" width="9.140625" customWidth="1"/>
    <col min="4098" max="4098" width="5.5703125" customWidth="1"/>
    <col min="4099" max="4099" width="8.42578125" customWidth="1"/>
    <col min="4100" max="4100" width="51.28515625" customWidth="1"/>
    <col min="4101" max="4101" width="21.28515625" customWidth="1"/>
    <col min="4102" max="4351" width="9.140625" customWidth="1"/>
    <col min="4354" max="4354" width="5.5703125" customWidth="1"/>
    <col min="4355" max="4355" width="8.42578125" customWidth="1"/>
    <col min="4356" max="4356" width="51.28515625" customWidth="1"/>
    <col min="4357" max="4357" width="21.28515625" customWidth="1"/>
    <col min="4358" max="4607" width="9.140625" customWidth="1"/>
    <col min="4610" max="4610" width="5.5703125" customWidth="1"/>
    <col min="4611" max="4611" width="8.42578125" customWidth="1"/>
    <col min="4612" max="4612" width="51.28515625" customWidth="1"/>
    <col min="4613" max="4613" width="21.28515625" customWidth="1"/>
    <col min="4614" max="4863" width="9.140625" customWidth="1"/>
    <col min="4866" max="4866" width="5.5703125" customWidth="1"/>
    <col min="4867" max="4867" width="8.42578125" customWidth="1"/>
    <col min="4868" max="4868" width="51.28515625" customWidth="1"/>
    <col min="4869" max="4869" width="21.28515625" customWidth="1"/>
    <col min="4870" max="5119" width="9.140625" customWidth="1"/>
    <col min="5122" max="5122" width="5.5703125" customWidth="1"/>
    <col min="5123" max="5123" width="8.42578125" customWidth="1"/>
    <col min="5124" max="5124" width="51.28515625" customWidth="1"/>
    <col min="5125" max="5125" width="21.28515625" customWidth="1"/>
    <col min="5126" max="5375" width="9.140625" customWidth="1"/>
    <col min="5378" max="5378" width="5.5703125" customWidth="1"/>
    <col min="5379" max="5379" width="8.42578125" customWidth="1"/>
    <col min="5380" max="5380" width="51.28515625" customWidth="1"/>
    <col min="5381" max="5381" width="21.28515625" customWidth="1"/>
    <col min="5382" max="5631" width="9.140625" customWidth="1"/>
    <col min="5634" max="5634" width="5.5703125" customWidth="1"/>
    <col min="5635" max="5635" width="8.42578125" customWidth="1"/>
    <col min="5636" max="5636" width="51.28515625" customWidth="1"/>
    <col min="5637" max="5637" width="21.28515625" customWidth="1"/>
    <col min="5638" max="5887" width="9.140625" customWidth="1"/>
    <col min="5890" max="5890" width="5.5703125" customWidth="1"/>
    <col min="5891" max="5891" width="8.42578125" customWidth="1"/>
    <col min="5892" max="5892" width="51.28515625" customWidth="1"/>
    <col min="5893" max="5893" width="21.28515625" customWidth="1"/>
    <col min="5894" max="6143" width="9.140625" customWidth="1"/>
    <col min="6146" max="6146" width="5.5703125" customWidth="1"/>
    <col min="6147" max="6147" width="8.42578125" customWidth="1"/>
    <col min="6148" max="6148" width="51.28515625" customWidth="1"/>
    <col min="6149" max="6149" width="21.28515625" customWidth="1"/>
    <col min="6150" max="6399" width="9.140625" customWidth="1"/>
    <col min="6402" max="6402" width="5.5703125" customWidth="1"/>
    <col min="6403" max="6403" width="8.42578125" customWidth="1"/>
    <col min="6404" max="6404" width="51.28515625" customWidth="1"/>
    <col min="6405" max="6405" width="21.28515625" customWidth="1"/>
    <col min="6406" max="6655" width="9.140625" customWidth="1"/>
    <col min="6658" max="6658" width="5.5703125" customWidth="1"/>
    <col min="6659" max="6659" width="8.42578125" customWidth="1"/>
    <col min="6660" max="6660" width="51.28515625" customWidth="1"/>
    <col min="6661" max="6661" width="21.28515625" customWidth="1"/>
    <col min="6662" max="6911" width="9.140625" customWidth="1"/>
    <col min="6914" max="6914" width="5.5703125" customWidth="1"/>
    <col min="6915" max="6915" width="8.42578125" customWidth="1"/>
    <col min="6916" max="6916" width="51.28515625" customWidth="1"/>
    <col min="6917" max="6917" width="21.28515625" customWidth="1"/>
    <col min="6918" max="7167" width="9.140625" customWidth="1"/>
    <col min="7170" max="7170" width="5.5703125" customWidth="1"/>
    <col min="7171" max="7171" width="8.42578125" customWidth="1"/>
    <col min="7172" max="7172" width="51.28515625" customWidth="1"/>
    <col min="7173" max="7173" width="21.28515625" customWidth="1"/>
    <col min="7174" max="7423" width="9.140625" customWidth="1"/>
    <col min="7426" max="7426" width="5.5703125" customWidth="1"/>
    <col min="7427" max="7427" width="8.42578125" customWidth="1"/>
    <col min="7428" max="7428" width="51.28515625" customWidth="1"/>
    <col min="7429" max="7429" width="21.28515625" customWidth="1"/>
    <col min="7430" max="7679" width="9.140625" customWidth="1"/>
    <col min="7682" max="7682" width="5.5703125" customWidth="1"/>
    <col min="7683" max="7683" width="8.42578125" customWidth="1"/>
    <col min="7684" max="7684" width="51.28515625" customWidth="1"/>
    <col min="7685" max="7685" width="21.28515625" customWidth="1"/>
    <col min="7686" max="7935" width="9.140625" customWidth="1"/>
    <col min="7938" max="7938" width="5.5703125" customWidth="1"/>
    <col min="7939" max="7939" width="8.42578125" customWidth="1"/>
    <col min="7940" max="7940" width="51.28515625" customWidth="1"/>
    <col min="7941" max="7941" width="21.28515625" customWidth="1"/>
    <col min="7942" max="8191" width="9.140625" customWidth="1"/>
    <col min="8194" max="8194" width="5.5703125" customWidth="1"/>
    <col min="8195" max="8195" width="8.42578125" customWidth="1"/>
    <col min="8196" max="8196" width="51.28515625" customWidth="1"/>
    <col min="8197" max="8197" width="21.28515625" customWidth="1"/>
    <col min="8198" max="8447" width="9.140625" customWidth="1"/>
    <col min="8450" max="8450" width="5.5703125" customWidth="1"/>
    <col min="8451" max="8451" width="8.42578125" customWidth="1"/>
    <col min="8452" max="8452" width="51.28515625" customWidth="1"/>
    <col min="8453" max="8453" width="21.28515625" customWidth="1"/>
    <col min="8454" max="8703" width="9.140625" customWidth="1"/>
    <col min="8706" max="8706" width="5.5703125" customWidth="1"/>
    <col min="8707" max="8707" width="8.42578125" customWidth="1"/>
    <col min="8708" max="8708" width="51.28515625" customWidth="1"/>
    <col min="8709" max="8709" width="21.28515625" customWidth="1"/>
    <col min="8710" max="8959" width="9.140625" customWidth="1"/>
    <col min="8962" max="8962" width="5.5703125" customWidth="1"/>
    <col min="8963" max="8963" width="8.42578125" customWidth="1"/>
    <col min="8964" max="8964" width="51.28515625" customWidth="1"/>
    <col min="8965" max="8965" width="21.28515625" customWidth="1"/>
    <col min="8966" max="9215" width="9.140625" customWidth="1"/>
    <col min="9218" max="9218" width="5.5703125" customWidth="1"/>
    <col min="9219" max="9219" width="8.42578125" customWidth="1"/>
    <col min="9220" max="9220" width="51.28515625" customWidth="1"/>
    <col min="9221" max="9221" width="21.28515625" customWidth="1"/>
    <col min="9222" max="9471" width="9.140625" customWidth="1"/>
    <col min="9474" max="9474" width="5.5703125" customWidth="1"/>
    <col min="9475" max="9475" width="8.42578125" customWidth="1"/>
    <col min="9476" max="9476" width="51.28515625" customWidth="1"/>
    <col min="9477" max="9477" width="21.28515625" customWidth="1"/>
    <col min="9478" max="9727" width="9.140625" customWidth="1"/>
    <col min="9730" max="9730" width="5.5703125" customWidth="1"/>
    <col min="9731" max="9731" width="8.42578125" customWidth="1"/>
    <col min="9732" max="9732" width="51.28515625" customWidth="1"/>
    <col min="9733" max="9733" width="21.28515625" customWidth="1"/>
    <col min="9734" max="9983" width="9.140625" customWidth="1"/>
    <col min="9986" max="9986" width="5.5703125" customWidth="1"/>
    <col min="9987" max="9987" width="8.42578125" customWidth="1"/>
    <col min="9988" max="9988" width="51.28515625" customWidth="1"/>
    <col min="9989" max="9989" width="21.28515625" customWidth="1"/>
    <col min="9990" max="10239" width="9.140625" customWidth="1"/>
    <col min="10242" max="10242" width="5.5703125" customWidth="1"/>
    <col min="10243" max="10243" width="8.42578125" customWidth="1"/>
    <col min="10244" max="10244" width="51.28515625" customWidth="1"/>
    <col min="10245" max="10245" width="21.28515625" customWidth="1"/>
    <col min="10246" max="10495" width="9.140625" customWidth="1"/>
    <col min="10498" max="10498" width="5.5703125" customWidth="1"/>
    <col min="10499" max="10499" width="8.42578125" customWidth="1"/>
    <col min="10500" max="10500" width="51.28515625" customWidth="1"/>
    <col min="10501" max="10501" width="21.28515625" customWidth="1"/>
    <col min="10502" max="10751" width="9.140625" customWidth="1"/>
    <col min="10754" max="10754" width="5.5703125" customWidth="1"/>
    <col min="10755" max="10755" width="8.42578125" customWidth="1"/>
    <col min="10756" max="10756" width="51.28515625" customWidth="1"/>
    <col min="10757" max="10757" width="21.28515625" customWidth="1"/>
    <col min="10758" max="11007" width="9.140625" customWidth="1"/>
    <col min="11010" max="11010" width="5.5703125" customWidth="1"/>
    <col min="11011" max="11011" width="8.42578125" customWidth="1"/>
    <col min="11012" max="11012" width="51.28515625" customWidth="1"/>
    <col min="11013" max="11013" width="21.28515625" customWidth="1"/>
    <col min="11014" max="11263" width="9.140625" customWidth="1"/>
    <col min="11266" max="11266" width="5.5703125" customWidth="1"/>
    <col min="11267" max="11267" width="8.42578125" customWidth="1"/>
    <col min="11268" max="11268" width="51.28515625" customWidth="1"/>
    <col min="11269" max="11269" width="21.28515625" customWidth="1"/>
    <col min="11270" max="11519" width="9.140625" customWidth="1"/>
    <col min="11522" max="11522" width="5.5703125" customWidth="1"/>
    <col min="11523" max="11523" width="8.42578125" customWidth="1"/>
    <col min="11524" max="11524" width="51.28515625" customWidth="1"/>
    <col min="11525" max="11525" width="21.28515625" customWidth="1"/>
    <col min="11526" max="11775" width="9.140625" customWidth="1"/>
    <col min="11778" max="11778" width="5.5703125" customWidth="1"/>
    <col min="11779" max="11779" width="8.42578125" customWidth="1"/>
    <col min="11780" max="11780" width="51.28515625" customWidth="1"/>
    <col min="11781" max="11781" width="21.28515625" customWidth="1"/>
    <col min="11782" max="12031" width="9.140625" customWidth="1"/>
    <col min="12034" max="12034" width="5.5703125" customWidth="1"/>
    <col min="12035" max="12035" width="8.42578125" customWidth="1"/>
    <col min="12036" max="12036" width="51.28515625" customWidth="1"/>
    <col min="12037" max="12037" width="21.28515625" customWidth="1"/>
    <col min="12038" max="12287" width="9.140625" customWidth="1"/>
    <col min="12290" max="12290" width="5.5703125" customWidth="1"/>
    <col min="12291" max="12291" width="8.42578125" customWidth="1"/>
    <col min="12292" max="12292" width="51.28515625" customWidth="1"/>
    <col min="12293" max="12293" width="21.28515625" customWidth="1"/>
    <col min="12294" max="12543" width="9.140625" customWidth="1"/>
    <col min="12546" max="12546" width="5.5703125" customWidth="1"/>
    <col min="12547" max="12547" width="8.42578125" customWidth="1"/>
    <col min="12548" max="12548" width="51.28515625" customWidth="1"/>
    <col min="12549" max="12549" width="21.28515625" customWidth="1"/>
    <col min="12550" max="12799" width="9.140625" customWidth="1"/>
    <col min="12802" max="12802" width="5.5703125" customWidth="1"/>
    <col min="12803" max="12803" width="8.42578125" customWidth="1"/>
    <col min="12804" max="12804" width="51.28515625" customWidth="1"/>
    <col min="12805" max="12805" width="21.28515625" customWidth="1"/>
    <col min="12806" max="13055" width="9.140625" customWidth="1"/>
    <col min="13058" max="13058" width="5.5703125" customWidth="1"/>
    <col min="13059" max="13059" width="8.42578125" customWidth="1"/>
    <col min="13060" max="13060" width="51.28515625" customWidth="1"/>
    <col min="13061" max="13061" width="21.28515625" customWidth="1"/>
    <col min="13062" max="13311" width="9.140625" customWidth="1"/>
    <col min="13314" max="13314" width="5.5703125" customWidth="1"/>
    <col min="13315" max="13315" width="8.42578125" customWidth="1"/>
    <col min="13316" max="13316" width="51.28515625" customWidth="1"/>
    <col min="13317" max="13317" width="21.28515625" customWidth="1"/>
    <col min="13318" max="13567" width="9.140625" customWidth="1"/>
    <col min="13570" max="13570" width="5.5703125" customWidth="1"/>
    <col min="13571" max="13571" width="8.42578125" customWidth="1"/>
    <col min="13572" max="13572" width="51.28515625" customWidth="1"/>
    <col min="13573" max="13573" width="21.28515625" customWidth="1"/>
    <col min="13574" max="13823" width="9.140625" customWidth="1"/>
    <col min="13826" max="13826" width="5.5703125" customWidth="1"/>
    <col min="13827" max="13827" width="8.42578125" customWidth="1"/>
    <col min="13828" max="13828" width="51.28515625" customWidth="1"/>
    <col min="13829" max="13829" width="21.28515625" customWidth="1"/>
    <col min="13830" max="14079" width="9.140625" customWidth="1"/>
    <col min="14082" max="14082" width="5.5703125" customWidth="1"/>
    <col min="14083" max="14083" width="8.42578125" customWidth="1"/>
    <col min="14084" max="14084" width="51.28515625" customWidth="1"/>
    <col min="14085" max="14085" width="21.28515625" customWidth="1"/>
    <col min="14086" max="14335" width="9.140625" customWidth="1"/>
    <col min="14338" max="14338" width="5.5703125" customWidth="1"/>
    <col min="14339" max="14339" width="8.42578125" customWidth="1"/>
    <col min="14340" max="14340" width="51.28515625" customWidth="1"/>
    <col min="14341" max="14341" width="21.28515625" customWidth="1"/>
    <col min="14342" max="14591" width="9.140625" customWidth="1"/>
    <col min="14594" max="14594" width="5.5703125" customWidth="1"/>
    <col min="14595" max="14595" width="8.42578125" customWidth="1"/>
    <col min="14596" max="14596" width="51.28515625" customWidth="1"/>
    <col min="14597" max="14597" width="21.28515625" customWidth="1"/>
    <col min="14598" max="14847" width="9.140625" customWidth="1"/>
    <col min="14850" max="14850" width="5.5703125" customWidth="1"/>
    <col min="14851" max="14851" width="8.42578125" customWidth="1"/>
    <col min="14852" max="14852" width="51.28515625" customWidth="1"/>
    <col min="14853" max="14853" width="21.28515625" customWidth="1"/>
    <col min="14854" max="15103" width="9.140625" customWidth="1"/>
    <col min="15106" max="15106" width="5.5703125" customWidth="1"/>
    <col min="15107" max="15107" width="8.42578125" customWidth="1"/>
    <col min="15108" max="15108" width="51.28515625" customWidth="1"/>
    <col min="15109" max="15109" width="21.28515625" customWidth="1"/>
    <col min="15110" max="15359" width="9.140625" customWidth="1"/>
    <col min="15362" max="15362" width="5.5703125" customWidth="1"/>
    <col min="15363" max="15363" width="8.42578125" customWidth="1"/>
    <col min="15364" max="15364" width="51.28515625" customWidth="1"/>
    <col min="15365" max="15365" width="21.28515625" customWidth="1"/>
    <col min="15366" max="15615" width="9.140625" customWidth="1"/>
    <col min="15618" max="15618" width="5.5703125" customWidth="1"/>
    <col min="15619" max="15619" width="8.42578125" customWidth="1"/>
    <col min="15620" max="15620" width="51.28515625" customWidth="1"/>
    <col min="15621" max="15621" width="21.28515625" customWidth="1"/>
    <col min="15622" max="15871" width="9.140625" customWidth="1"/>
    <col min="15874" max="15874" width="5.5703125" customWidth="1"/>
    <col min="15875" max="15875" width="8.42578125" customWidth="1"/>
    <col min="15876" max="15876" width="51.28515625" customWidth="1"/>
    <col min="15877" max="15877" width="21.28515625" customWidth="1"/>
    <col min="15878" max="16127" width="9.140625" customWidth="1"/>
    <col min="16130" max="16130" width="5.5703125" customWidth="1"/>
    <col min="16131" max="16131" width="8.42578125" customWidth="1"/>
    <col min="16132" max="16132" width="51.28515625" customWidth="1"/>
    <col min="16133" max="16133" width="21.28515625" customWidth="1"/>
    <col min="16134" max="16383" width="9.140625" customWidth="1"/>
  </cols>
  <sheetData>
    <row r="1" spans="1:6" x14ac:dyDescent="0.25">
      <c r="A1" s="32"/>
      <c r="D1" s="1"/>
      <c r="E1" s="32" t="s">
        <v>267</v>
      </c>
      <c r="F1" s="196"/>
    </row>
    <row r="2" spans="1:6" x14ac:dyDescent="0.25">
      <c r="D2" s="1"/>
      <c r="E2" s="32" t="s">
        <v>243</v>
      </c>
    </row>
    <row r="3" spans="1:6" x14ac:dyDescent="0.25">
      <c r="D3" s="1"/>
      <c r="E3" s="32" t="s">
        <v>245</v>
      </c>
    </row>
    <row r="4" spans="1:6" x14ac:dyDescent="0.25">
      <c r="D4" s="2"/>
      <c r="E4" s="32" t="s">
        <v>244</v>
      </c>
    </row>
    <row r="5" spans="1:6" ht="17.25" customHeight="1" x14ac:dyDescent="0.25">
      <c r="D5" s="2"/>
    </row>
    <row r="6" spans="1:6" ht="15.75" customHeight="1" x14ac:dyDescent="0.25">
      <c r="A6" s="33" t="s">
        <v>72</v>
      </c>
      <c r="B6" s="33"/>
      <c r="C6" s="33"/>
      <c r="D6" s="33"/>
      <c r="E6" s="33"/>
    </row>
    <row r="7" spans="1:6" ht="15.75" customHeight="1" x14ac:dyDescent="0.25">
      <c r="A7" s="33" t="s">
        <v>80</v>
      </c>
      <c r="B7" s="33"/>
      <c r="C7" s="33"/>
      <c r="D7" s="33"/>
      <c r="E7" s="33"/>
    </row>
    <row r="8" spans="1:6" ht="18" customHeight="1" x14ac:dyDescent="0.25">
      <c r="E8" s="34"/>
    </row>
    <row r="9" spans="1:6" ht="12.75" customHeight="1" x14ac:dyDescent="0.25">
      <c r="E9" s="55" t="s">
        <v>1</v>
      </c>
    </row>
    <row r="10" spans="1:6" ht="20.25" customHeight="1" x14ac:dyDescent="0.25">
      <c r="A10" s="36" t="s">
        <v>62</v>
      </c>
      <c r="B10" s="36" t="s">
        <v>31</v>
      </c>
      <c r="C10" s="36" t="s">
        <v>73</v>
      </c>
      <c r="D10" s="56" t="s">
        <v>74</v>
      </c>
      <c r="E10" s="36" t="s">
        <v>75</v>
      </c>
    </row>
    <row r="11" spans="1:6" s="38" customFormat="1" ht="10.5" customHeight="1" x14ac:dyDescent="0.15">
      <c r="A11" s="37">
        <v>1</v>
      </c>
      <c r="B11" s="37">
        <v>2</v>
      </c>
      <c r="C11" s="37">
        <v>3</v>
      </c>
      <c r="D11" s="57">
        <v>4</v>
      </c>
      <c r="E11" s="37">
        <v>5</v>
      </c>
    </row>
    <row r="12" spans="1:6" ht="17.25" customHeight="1" x14ac:dyDescent="0.25">
      <c r="A12" s="197" t="s">
        <v>76</v>
      </c>
      <c r="B12" s="198"/>
      <c r="C12" s="198"/>
      <c r="D12" s="198"/>
      <c r="E12" s="199"/>
    </row>
    <row r="13" spans="1:6" s="49" customFormat="1" ht="17.25" customHeight="1" x14ac:dyDescent="0.2">
      <c r="A13" s="58">
        <v>1</v>
      </c>
      <c r="B13" s="58">
        <v>700</v>
      </c>
      <c r="C13" s="58">
        <v>70095</v>
      </c>
      <c r="D13" s="59" t="s">
        <v>81</v>
      </c>
      <c r="E13" s="43">
        <v>1437890</v>
      </c>
    </row>
    <row r="14" spans="1:6" ht="28.5" customHeight="1" x14ac:dyDescent="0.25">
      <c r="A14" s="39">
        <v>2</v>
      </c>
      <c r="B14" s="39">
        <v>750</v>
      </c>
      <c r="C14" s="39">
        <v>75095</v>
      </c>
      <c r="D14" s="60" t="s">
        <v>82</v>
      </c>
      <c r="E14" s="43">
        <v>80000</v>
      </c>
    </row>
    <row r="15" spans="1:6" ht="15.75" customHeight="1" x14ac:dyDescent="0.25">
      <c r="A15" s="39">
        <v>3</v>
      </c>
      <c r="B15" s="39">
        <v>755</v>
      </c>
      <c r="C15" s="39">
        <v>75515</v>
      </c>
      <c r="D15" s="60" t="s">
        <v>83</v>
      </c>
      <c r="E15" s="43">
        <v>128040</v>
      </c>
    </row>
    <row r="16" spans="1:6" ht="51.75" customHeight="1" x14ac:dyDescent="0.25">
      <c r="A16" s="61">
        <v>4</v>
      </c>
      <c r="B16" s="61">
        <v>801</v>
      </c>
      <c r="C16" s="61">
        <v>80153</v>
      </c>
      <c r="D16" s="60" t="s">
        <v>84</v>
      </c>
      <c r="E16" s="43">
        <v>85572</v>
      </c>
    </row>
    <row r="17" spans="1:5" ht="15.75" customHeight="1" x14ac:dyDescent="0.25">
      <c r="A17" s="41"/>
      <c r="B17" s="41"/>
      <c r="C17" s="41"/>
      <c r="D17" s="62" t="s">
        <v>85</v>
      </c>
      <c r="E17" s="63"/>
    </row>
    <row r="18" spans="1:5" ht="15.75" customHeight="1" x14ac:dyDescent="0.25">
      <c r="A18" s="64"/>
      <c r="B18" s="64"/>
      <c r="C18" s="64"/>
      <c r="D18" s="65" t="s">
        <v>86</v>
      </c>
      <c r="E18" s="66"/>
    </row>
    <row r="19" spans="1:5" ht="15.75" customHeight="1" x14ac:dyDescent="0.25">
      <c r="A19" s="64"/>
      <c r="B19" s="64"/>
      <c r="C19" s="64"/>
      <c r="D19" s="65" t="s">
        <v>87</v>
      </c>
      <c r="E19" s="66"/>
    </row>
    <row r="20" spans="1:5" ht="15.75" customHeight="1" x14ac:dyDescent="0.25">
      <c r="A20" s="67"/>
      <c r="B20" s="67"/>
      <c r="C20" s="67"/>
      <c r="D20" s="68" t="s">
        <v>88</v>
      </c>
      <c r="E20" s="69"/>
    </row>
    <row r="21" spans="1:5" ht="15" customHeight="1" x14ac:dyDescent="0.25">
      <c r="A21" s="42">
        <v>5</v>
      </c>
      <c r="B21" s="42">
        <v>851</v>
      </c>
      <c r="C21" s="42">
        <v>85153</v>
      </c>
      <c r="D21" s="45" t="s">
        <v>89</v>
      </c>
      <c r="E21" s="69">
        <v>45000</v>
      </c>
    </row>
    <row r="22" spans="1:5" ht="39.75" customHeight="1" x14ac:dyDescent="0.25">
      <c r="A22" s="39">
        <v>6</v>
      </c>
      <c r="B22" s="39">
        <v>851</v>
      </c>
      <c r="C22" s="39">
        <v>85154</v>
      </c>
      <c r="D22" s="60" t="s">
        <v>90</v>
      </c>
      <c r="E22" s="43">
        <v>500000</v>
      </c>
    </row>
    <row r="23" spans="1:5" ht="17.25" customHeight="1" x14ac:dyDescent="0.25">
      <c r="A23" s="70">
        <v>7</v>
      </c>
      <c r="B23" s="70">
        <v>851</v>
      </c>
      <c r="C23" s="70">
        <v>85195</v>
      </c>
      <c r="D23" s="71" t="s">
        <v>91</v>
      </c>
      <c r="E23" s="72">
        <v>81500</v>
      </c>
    </row>
    <row r="24" spans="1:5" ht="25.5" customHeight="1" x14ac:dyDescent="0.25">
      <c r="A24" s="73">
        <v>8</v>
      </c>
      <c r="B24" s="73">
        <v>852</v>
      </c>
      <c r="C24" s="74">
        <v>85228</v>
      </c>
      <c r="D24" s="71" t="s">
        <v>92</v>
      </c>
      <c r="E24" s="43">
        <v>6275835</v>
      </c>
    </row>
    <row r="25" spans="1:5" ht="25.5" customHeight="1" x14ac:dyDescent="0.25">
      <c r="A25" s="67"/>
      <c r="B25" s="67"/>
      <c r="C25" s="75"/>
      <c r="D25" s="76" t="s">
        <v>93</v>
      </c>
      <c r="E25" s="69">
        <v>2480108</v>
      </c>
    </row>
    <row r="26" spans="1:5" ht="25.5" customHeight="1" x14ac:dyDescent="0.25">
      <c r="A26" s="39">
        <v>9</v>
      </c>
      <c r="B26" s="39">
        <v>852</v>
      </c>
      <c r="C26" s="39">
        <v>85295</v>
      </c>
      <c r="D26" s="60" t="s">
        <v>94</v>
      </c>
      <c r="E26" s="43">
        <v>845980</v>
      </c>
    </row>
    <row r="27" spans="1:5" ht="16.5" customHeight="1" x14ac:dyDescent="0.25">
      <c r="A27" s="39">
        <v>10</v>
      </c>
      <c r="B27" s="39">
        <v>852</v>
      </c>
      <c r="C27" s="39">
        <v>85295</v>
      </c>
      <c r="D27" s="60" t="s">
        <v>95</v>
      </c>
      <c r="E27" s="43">
        <v>142792</v>
      </c>
    </row>
    <row r="28" spans="1:5" ht="26.25" customHeight="1" x14ac:dyDescent="0.25">
      <c r="A28" s="39">
        <v>11</v>
      </c>
      <c r="B28" s="39">
        <v>852</v>
      </c>
      <c r="C28" s="39">
        <v>85295</v>
      </c>
      <c r="D28" s="60" t="s">
        <v>96</v>
      </c>
      <c r="E28" s="43">
        <v>111707</v>
      </c>
    </row>
    <row r="29" spans="1:5" ht="24.75" customHeight="1" x14ac:dyDescent="0.25">
      <c r="A29" s="39">
        <v>12</v>
      </c>
      <c r="B29" s="39">
        <v>852</v>
      </c>
      <c r="C29" s="39">
        <v>85295</v>
      </c>
      <c r="D29" s="60" t="s">
        <v>97</v>
      </c>
      <c r="E29" s="43">
        <v>100440</v>
      </c>
    </row>
    <row r="30" spans="1:5" ht="36.75" customHeight="1" x14ac:dyDescent="0.25">
      <c r="A30" s="58">
        <v>13</v>
      </c>
      <c r="B30" s="58">
        <v>853</v>
      </c>
      <c r="C30" s="58">
        <v>85326</v>
      </c>
      <c r="D30" s="77" t="s">
        <v>98</v>
      </c>
      <c r="E30" s="40">
        <v>42000</v>
      </c>
    </row>
    <row r="31" spans="1:5" ht="24.75" customHeight="1" x14ac:dyDescent="0.25">
      <c r="A31" s="58">
        <v>14</v>
      </c>
      <c r="B31" s="58">
        <v>853</v>
      </c>
      <c r="C31" s="58">
        <v>85395</v>
      </c>
      <c r="D31" s="77" t="s">
        <v>99</v>
      </c>
      <c r="E31" s="40">
        <v>16025</v>
      </c>
    </row>
    <row r="32" spans="1:5" ht="16.5" customHeight="1" x14ac:dyDescent="0.25">
      <c r="A32" s="42">
        <v>15</v>
      </c>
      <c r="B32" s="42">
        <v>855</v>
      </c>
      <c r="C32" s="42">
        <v>85504</v>
      </c>
      <c r="D32" s="71" t="s">
        <v>100</v>
      </c>
      <c r="E32" s="43">
        <v>200000</v>
      </c>
    </row>
    <row r="33" spans="1:5" ht="15.75" customHeight="1" x14ac:dyDescent="0.25">
      <c r="A33" s="42">
        <v>16</v>
      </c>
      <c r="B33" s="42">
        <v>855</v>
      </c>
      <c r="C33" s="42">
        <v>85510</v>
      </c>
      <c r="D33" s="71" t="s">
        <v>19</v>
      </c>
      <c r="E33" s="43">
        <v>1233870</v>
      </c>
    </row>
    <row r="34" spans="1:5" ht="28.5" customHeight="1" x14ac:dyDescent="0.25">
      <c r="A34" s="39">
        <v>17</v>
      </c>
      <c r="B34" s="39">
        <v>900</v>
      </c>
      <c r="C34" s="39">
        <v>90095</v>
      </c>
      <c r="D34" s="60" t="s">
        <v>101</v>
      </c>
      <c r="E34" s="40">
        <v>50000</v>
      </c>
    </row>
    <row r="35" spans="1:5" ht="26.25" customHeight="1" x14ac:dyDescent="0.25">
      <c r="A35" s="39">
        <v>18</v>
      </c>
      <c r="B35" s="39">
        <v>900</v>
      </c>
      <c r="C35" s="39">
        <v>90095</v>
      </c>
      <c r="D35" s="60" t="s">
        <v>102</v>
      </c>
      <c r="E35" s="43">
        <v>200000</v>
      </c>
    </row>
    <row r="36" spans="1:5" ht="16.5" customHeight="1" x14ac:dyDescent="0.25">
      <c r="A36" s="42">
        <v>19</v>
      </c>
      <c r="B36" s="42">
        <v>921</v>
      </c>
      <c r="C36" s="42">
        <v>92120</v>
      </c>
      <c r="D36" s="50" t="s">
        <v>103</v>
      </c>
      <c r="E36" s="43">
        <v>280000</v>
      </c>
    </row>
    <row r="37" spans="1:5" ht="39.75" customHeight="1" x14ac:dyDescent="0.25">
      <c r="A37" s="39">
        <v>20</v>
      </c>
      <c r="B37" s="39">
        <v>921</v>
      </c>
      <c r="C37" s="39">
        <v>92195</v>
      </c>
      <c r="D37" s="60" t="s">
        <v>104</v>
      </c>
      <c r="E37" s="43">
        <v>11840</v>
      </c>
    </row>
    <row r="38" spans="1:5" ht="15.75" customHeight="1" x14ac:dyDescent="0.25">
      <c r="A38" s="42">
        <v>21</v>
      </c>
      <c r="B38" s="42">
        <v>926</v>
      </c>
      <c r="C38" s="42">
        <v>92605</v>
      </c>
      <c r="D38" s="71" t="s">
        <v>105</v>
      </c>
      <c r="E38" s="43">
        <v>1354097</v>
      </c>
    </row>
    <row r="39" spans="1:5" ht="26.25" customHeight="1" x14ac:dyDescent="0.25">
      <c r="A39" s="39">
        <v>22</v>
      </c>
      <c r="B39" s="39">
        <v>926</v>
      </c>
      <c r="C39" s="39">
        <v>92695</v>
      </c>
      <c r="D39" s="60" t="s">
        <v>106</v>
      </c>
      <c r="E39" s="43">
        <v>81500</v>
      </c>
    </row>
    <row r="40" spans="1:5" s="291" customFormat="1" ht="16.5" customHeight="1" x14ac:dyDescent="0.25">
      <c r="A40" s="293"/>
      <c r="B40" s="294"/>
      <c r="C40" s="294"/>
      <c r="D40" s="294" t="s">
        <v>77</v>
      </c>
      <c r="E40" s="295">
        <f>SUM(E13:E39)</f>
        <v>15784196</v>
      </c>
    </row>
    <row r="41" spans="1:5" ht="17.25" customHeight="1" x14ac:dyDescent="0.25">
      <c r="A41" s="197" t="s">
        <v>78</v>
      </c>
      <c r="B41" s="198"/>
      <c r="C41" s="198"/>
      <c r="D41" s="198"/>
      <c r="E41" s="199"/>
    </row>
    <row r="42" spans="1:5" ht="17.25" customHeight="1" x14ac:dyDescent="0.25">
      <c r="A42" s="36" t="s">
        <v>62</v>
      </c>
      <c r="B42" s="36" t="s">
        <v>31</v>
      </c>
      <c r="C42" s="36" t="s">
        <v>73</v>
      </c>
      <c r="D42" s="56" t="s">
        <v>107</v>
      </c>
      <c r="E42" s="36" t="s">
        <v>75</v>
      </c>
    </row>
    <row r="43" spans="1:5" ht="15.75" customHeight="1" x14ac:dyDescent="0.25">
      <c r="A43" s="42">
        <v>1</v>
      </c>
      <c r="B43" s="42">
        <v>801</v>
      </c>
      <c r="C43" s="42">
        <v>80101</v>
      </c>
      <c r="D43" s="50" t="s">
        <v>8</v>
      </c>
      <c r="E43" s="43">
        <v>7684218</v>
      </c>
    </row>
    <row r="44" spans="1:5" ht="16.5" customHeight="1" x14ac:dyDescent="0.25">
      <c r="A44" s="78"/>
      <c r="B44" s="79"/>
      <c r="C44" s="80"/>
      <c r="D44" s="81" t="s">
        <v>108</v>
      </c>
      <c r="E44" s="63"/>
    </row>
    <row r="45" spans="1:5" ht="15" customHeight="1" x14ac:dyDescent="0.25">
      <c r="A45" s="44"/>
      <c r="B45" s="82"/>
      <c r="C45" s="83"/>
      <c r="D45" s="84" t="s">
        <v>109</v>
      </c>
      <c r="E45" s="85"/>
    </row>
    <row r="46" spans="1:5" ht="15" customHeight="1" x14ac:dyDescent="0.25">
      <c r="A46" s="44"/>
      <c r="B46" s="82"/>
      <c r="C46" s="83"/>
      <c r="D46" s="86" t="s">
        <v>110</v>
      </c>
      <c r="E46" s="66"/>
    </row>
    <row r="47" spans="1:5" ht="26.25" customHeight="1" x14ac:dyDescent="0.25">
      <c r="A47" s="44"/>
      <c r="B47" s="82"/>
      <c r="C47" s="83"/>
      <c r="D47" s="93" t="s">
        <v>111</v>
      </c>
      <c r="E47" s="66"/>
    </row>
    <row r="48" spans="1:5" ht="27" customHeight="1" x14ac:dyDescent="0.25">
      <c r="A48" s="44"/>
      <c r="B48" s="82"/>
      <c r="C48" s="83"/>
      <c r="D48" s="93" t="s">
        <v>112</v>
      </c>
      <c r="E48" s="66"/>
    </row>
    <row r="49" spans="1:5" ht="25.5" customHeight="1" x14ac:dyDescent="0.25">
      <c r="A49" s="44"/>
      <c r="B49" s="82"/>
      <c r="C49" s="83"/>
      <c r="D49" s="86" t="s">
        <v>113</v>
      </c>
      <c r="E49" s="66"/>
    </row>
    <row r="50" spans="1:5" ht="25.5" customHeight="1" x14ac:dyDescent="0.25">
      <c r="A50" s="44"/>
      <c r="B50" s="82"/>
      <c r="C50" s="83"/>
      <c r="D50" s="87" t="s">
        <v>114</v>
      </c>
      <c r="E50" s="85"/>
    </row>
    <row r="51" spans="1:5" ht="14.25" customHeight="1" x14ac:dyDescent="0.25">
      <c r="A51" s="44"/>
      <c r="B51" s="82"/>
      <c r="C51" s="83"/>
      <c r="D51" s="88" t="s">
        <v>86</v>
      </c>
      <c r="E51" s="66"/>
    </row>
    <row r="52" spans="1:5" ht="24" customHeight="1" x14ac:dyDescent="0.25">
      <c r="A52" s="45"/>
      <c r="B52" s="46"/>
      <c r="C52" s="89"/>
      <c r="D52" s="90" t="s">
        <v>115</v>
      </c>
      <c r="E52" s="69"/>
    </row>
    <row r="53" spans="1:5" ht="13.5" customHeight="1" x14ac:dyDescent="0.25">
      <c r="A53" s="42">
        <v>2</v>
      </c>
      <c r="B53" s="42">
        <v>801</v>
      </c>
      <c r="C53" s="42">
        <v>80103</v>
      </c>
      <c r="D53" s="50" t="s">
        <v>116</v>
      </c>
      <c r="E53" s="43">
        <v>128461</v>
      </c>
    </row>
    <row r="54" spans="1:5" ht="24" customHeight="1" x14ac:dyDescent="0.25">
      <c r="A54" s="44"/>
      <c r="B54" s="82"/>
      <c r="C54" s="83"/>
      <c r="D54" s="91" t="s">
        <v>111</v>
      </c>
      <c r="E54" s="63"/>
    </row>
    <row r="55" spans="1:5" ht="13.5" customHeight="1" x14ac:dyDescent="0.25">
      <c r="A55" s="45"/>
      <c r="B55" s="46"/>
      <c r="C55" s="89"/>
      <c r="D55" s="6" t="s">
        <v>86</v>
      </c>
      <c r="E55" s="69"/>
    </row>
    <row r="56" spans="1:5" ht="15.75" customHeight="1" x14ac:dyDescent="0.25">
      <c r="A56" s="42">
        <v>3</v>
      </c>
      <c r="B56" s="42">
        <v>801</v>
      </c>
      <c r="C56" s="42">
        <v>80104</v>
      </c>
      <c r="D56" s="50" t="s">
        <v>10</v>
      </c>
      <c r="E56" s="43">
        <v>8782352</v>
      </c>
    </row>
    <row r="57" spans="1:5" ht="14.25" customHeight="1" x14ac:dyDescent="0.25">
      <c r="A57" s="78"/>
      <c r="B57" s="79"/>
      <c r="C57" s="80"/>
      <c r="D57" s="81" t="s">
        <v>117</v>
      </c>
      <c r="E57" s="63"/>
    </row>
    <row r="58" spans="1:5" ht="14.25" customHeight="1" x14ac:dyDescent="0.25">
      <c r="A58" s="44"/>
      <c r="B58" s="82"/>
      <c r="C58" s="83"/>
      <c r="D58" s="92" t="s">
        <v>118</v>
      </c>
      <c r="E58" s="66"/>
    </row>
    <row r="59" spans="1:5" ht="13.5" customHeight="1" x14ac:dyDescent="0.25">
      <c r="A59" s="44"/>
      <c r="B59" s="82"/>
      <c r="C59" s="83"/>
      <c r="D59" s="92" t="s">
        <v>119</v>
      </c>
      <c r="E59" s="66"/>
    </row>
    <row r="60" spans="1:5" ht="23.25" customHeight="1" x14ac:dyDescent="0.25">
      <c r="A60" s="44"/>
      <c r="B60" s="82"/>
      <c r="C60" s="83"/>
      <c r="D60" s="93" t="s">
        <v>120</v>
      </c>
      <c r="E60" s="66"/>
    </row>
    <row r="61" spans="1:5" ht="13.5" customHeight="1" x14ac:dyDescent="0.25">
      <c r="A61" s="44"/>
      <c r="B61" s="82"/>
      <c r="C61" s="83"/>
      <c r="D61" s="92" t="s">
        <v>121</v>
      </c>
      <c r="E61" s="66"/>
    </row>
    <row r="62" spans="1:5" ht="13.5" customHeight="1" x14ac:dyDescent="0.25">
      <c r="A62" s="44"/>
      <c r="B62" s="82"/>
      <c r="C62" s="83"/>
      <c r="D62" s="93" t="s">
        <v>122</v>
      </c>
      <c r="E62" s="66"/>
    </row>
    <row r="63" spans="1:5" ht="13.5" customHeight="1" x14ac:dyDescent="0.25">
      <c r="A63" s="44"/>
      <c r="B63" s="82"/>
      <c r="C63" s="83"/>
      <c r="D63" s="93" t="s">
        <v>123</v>
      </c>
      <c r="E63" s="66"/>
    </row>
    <row r="64" spans="1:5" ht="13.5" customHeight="1" x14ac:dyDescent="0.25">
      <c r="A64" s="44"/>
      <c r="B64" s="82"/>
      <c r="C64" s="83"/>
      <c r="D64" s="92" t="s">
        <v>124</v>
      </c>
      <c r="E64" s="66"/>
    </row>
    <row r="65" spans="1:5" ht="13.5" customHeight="1" x14ac:dyDescent="0.25">
      <c r="A65" s="44"/>
      <c r="B65" s="82"/>
      <c r="C65" s="83"/>
      <c r="D65" s="92" t="s">
        <v>125</v>
      </c>
      <c r="E65" s="66"/>
    </row>
    <row r="66" spans="1:5" ht="13.5" customHeight="1" x14ac:dyDescent="0.25">
      <c r="A66" s="44"/>
      <c r="B66" s="82"/>
      <c r="C66" s="83"/>
      <c r="D66" s="93" t="s">
        <v>126</v>
      </c>
      <c r="E66" s="66"/>
    </row>
    <row r="67" spans="1:5" ht="13.5" customHeight="1" x14ac:dyDescent="0.25">
      <c r="A67" s="44"/>
      <c r="B67" s="82"/>
      <c r="C67" s="83"/>
      <c r="D67" s="88" t="s">
        <v>127</v>
      </c>
      <c r="E67" s="66"/>
    </row>
    <row r="68" spans="1:5" ht="13.5" customHeight="1" x14ac:dyDescent="0.25">
      <c r="A68" s="44"/>
      <c r="B68" s="82"/>
      <c r="C68" s="83"/>
      <c r="D68" s="88" t="s">
        <v>128</v>
      </c>
      <c r="E68" s="66"/>
    </row>
    <row r="69" spans="1:5" ht="13.5" customHeight="1" x14ac:dyDescent="0.25">
      <c r="A69" s="44"/>
      <c r="B69" s="82"/>
      <c r="C69" s="83"/>
      <c r="D69" s="88" t="s">
        <v>129</v>
      </c>
      <c r="E69" s="66"/>
    </row>
    <row r="70" spans="1:5" ht="13.5" customHeight="1" x14ac:dyDescent="0.25">
      <c r="A70" s="44"/>
      <c r="B70" s="82"/>
      <c r="C70" s="83"/>
      <c r="D70" s="88" t="s">
        <v>130</v>
      </c>
      <c r="E70" s="66"/>
    </row>
    <row r="71" spans="1:5" ht="13.5" customHeight="1" x14ac:dyDescent="0.25">
      <c r="A71" s="45"/>
      <c r="B71" s="46"/>
      <c r="C71" s="89"/>
      <c r="D71" s="94" t="s">
        <v>131</v>
      </c>
      <c r="E71" s="69"/>
    </row>
    <row r="72" spans="1:5" ht="12.75" customHeight="1" x14ac:dyDescent="0.25">
      <c r="A72" s="42">
        <v>4</v>
      </c>
      <c r="B72" s="42">
        <v>801</v>
      </c>
      <c r="C72" s="42">
        <v>80106</v>
      </c>
      <c r="D72" s="50" t="s">
        <v>132</v>
      </c>
      <c r="E72" s="43">
        <v>50391</v>
      </c>
    </row>
    <row r="73" spans="1:5" ht="13.5" customHeight="1" x14ac:dyDescent="0.25">
      <c r="A73" s="44"/>
      <c r="B73" s="82"/>
      <c r="C73" s="83"/>
      <c r="D73" s="95" t="s">
        <v>133</v>
      </c>
      <c r="E73" s="96"/>
    </row>
    <row r="74" spans="1:5" ht="13.5" customHeight="1" x14ac:dyDescent="0.25">
      <c r="A74" s="42">
        <v>5</v>
      </c>
      <c r="B74" s="42">
        <v>801</v>
      </c>
      <c r="C74" s="42">
        <v>80115</v>
      </c>
      <c r="D74" s="48" t="s">
        <v>11</v>
      </c>
      <c r="E74" s="43">
        <v>2315509</v>
      </c>
    </row>
    <row r="75" spans="1:5" ht="23.25" customHeight="1" x14ac:dyDescent="0.25">
      <c r="A75" s="50"/>
      <c r="B75" s="48"/>
      <c r="C75" s="47"/>
      <c r="D75" s="97" t="s">
        <v>134</v>
      </c>
      <c r="E75" s="43"/>
    </row>
    <row r="76" spans="1:5" ht="13.5" customHeight="1" x14ac:dyDescent="0.25">
      <c r="A76" s="42">
        <v>6</v>
      </c>
      <c r="B76" s="42">
        <v>801</v>
      </c>
      <c r="C76" s="42">
        <v>80116</v>
      </c>
      <c r="D76" s="48" t="s">
        <v>135</v>
      </c>
      <c r="E76" s="43">
        <v>5636634</v>
      </c>
    </row>
    <row r="77" spans="1:5" ht="13.5" customHeight="1" x14ac:dyDescent="0.25">
      <c r="A77" s="78"/>
      <c r="B77" s="79"/>
      <c r="C77" s="80"/>
      <c r="D77" s="98" t="s">
        <v>136</v>
      </c>
      <c r="E77" s="63"/>
    </row>
    <row r="78" spans="1:5" ht="25.5" customHeight="1" x14ac:dyDescent="0.25">
      <c r="A78" s="44"/>
      <c r="B78" s="82"/>
      <c r="C78" s="83"/>
      <c r="D78" s="84" t="s">
        <v>137</v>
      </c>
      <c r="E78" s="85"/>
    </row>
    <row r="79" spans="1:5" ht="22.5" customHeight="1" x14ac:dyDescent="0.25">
      <c r="A79" s="44"/>
      <c r="B79" s="82"/>
      <c r="C79" s="83"/>
      <c r="D79" s="87" t="s">
        <v>138</v>
      </c>
      <c r="E79" s="85"/>
    </row>
    <row r="80" spans="1:5" ht="13.5" customHeight="1" x14ac:dyDescent="0.25">
      <c r="A80" s="44"/>
      <c r="B80" s="82"/>
      <c r="C80" s="83"/>
      <c r="D80" s="100" t="s">
        <v>139</v>
      </c>
      <c r="E80" s="85"/>
    </row>
    <row r="81" spans="1:5" ht="13.5" customHeight="1" x14ac:dyDescent="0.25">
      <c r="A81" s="44"/>
      <c r="B81" s="82"/>
      <c r="C81" s="83"/>
      <c r="D81" s="100" t="s">
        <v>140</v>
      </c>
      <c r="E81" s="85"/>
    </row>
    <row r="82" spans="1:5" ht="25.5" customHeight="1" x14ac:dyDescent="0.25">
      <c r="A82" s="44"/>
      <c r="B82" s="82"/>
      <c r="C82" s="83"/>
      <c r="D82" s="86" t="s">
        <v>141</v>
      </c>
      <c r="E82" s="66"/>
    </row>
    <row r="83" spans="1:5" ht="13.5" customHeight="1" x14ac:dyDescent="0.25">
      <c r="A83" s="44"/>
      <c r="B83" s="82"/>
      <c r="C83" s="83"/>
      <c r="D83" s="86" t="s">
        <v>142</v>
      </c>
      <c r="E83" s="66"/>
    </row>
    <row r="84" spans="1:5" ht="13.5" customHeight="1" x14ac:dyDescent="0.25">
      <c r="A84" s="44"/>
      <c r="B84" s="82"/>
      <c r="C84" s="83"/>
      <c r="D84" s="86" t="s">
        <v>143</v>
      </c>
      <c r="E84" s="66"/>
    </row>
    <row r="85" spans="1:5" ht="12.75" customHeight="1" x14ac:dyDescent="0.25">
      <c r="A85" s="44"/>
      <c r="B85" s="82"/>
      <c r="C85" s="83"/>
      <c r="D85" s="93" t="s">
        <v>144</v>
      </c>
      <c r="E85" s="66"/>
    </row>
    <row r="86" spans="1:5" ht="13.5" customHeight="1" x14ac:dyDescent="0.25">
      <c r="A86" s="44"/>
      <c r="B86" s="82"/>
      <c r="C86" s="83"/>
      <c r="D86" s="88" t="s">
        <v>145</v>
      </c>
      <c r="E86" s="66"/>
    </row>
    <row r="87" spans="1:5" ht="13.5" customHeight="1" x14ac:dyDescent="0.25">
      <c r="A87" s="44"/>
      <c r="B87" s="82"/>
      <c r="C87" s="83"/>
      <c r="D87" s="100" t="s">
        <v>146</v>
      </c>
      <c r="E87" s="85"/>
    </row>
    <row r="88" spans="1:5" ht="13.5" customHeight="1" x14ac:dyDescent="0.25">
      <c r="A88" s="44"/>
      <c r="B88" s="82"/>
      <c r="C88" s="83"/>
      <c r="D88" s="88" t="s">
        <v>147</v>
      </c>
      <c r="E88" s="66"/>
    </row>
    <row r="89" spans="1:5" ht="13.5" customHeight="1" x14ac:dyDescent="0.25">
      <c r="A89" s="44"/>
      <c r="B89" s="82"/>
      <c r="C89" s="83"/>
      <c r="D89" s="88" t="s">
        <v>148</v>
      </c>
      <c r="E89" s="66"/>
    </row>
    <row r="90" spans="1:5" ht="25.5" customHeight="1" x14ac:dyDescent="0.25">
      <c r="A90" s="45"/>
      <c r="B90" s="46"/>
      <c r="C90" s="89"/>
      <c r="D90" s="90" t="s">
        <v>149</v>
      </c>
      <c r="E90" s="69"/>
    </row>
    <row r="91" spans="1:5" ht="13.5" customHeight="1" x14ac:dyDescent="0.25">
      <c r="A91" s="42">
        <v>7</v>
      </c>
      <c r="B91" s="42">
        <v>801</v>
      </c>
      <c r="C91" s="42">
        <v>80117</v>
      </c>
      <c r="D91" s="50" t="s">
        <v>13</v>
      </c>
      <c r="E91" s="43">
        <v>2382312</v>
      </c>
    </row>
    <row r="92" spans="1:5" ht="15" customHeight="1" x14ac:dyDescent="0.25">
      <c r="A92" s="78"/>
      <c r="B92" s="79"/>
      <c r="C92" s="80"/>
      <c r="D92" s="101" t="s">
        <v>150</v>
      </c>
      <c r="E92" s="63"/>
    </row>
    <row r="93" spans="1:5" ht="24.75" customHeight="1" x14ac:dyDescent="0.25">
      <c r="A93" s="44"/>
      <c r="B93" s="82"/>
      <c r="C93" s="83"/>
      <c r="D93" s="200" t="s">
        <v>151</v>
      </c>
      <c r="E93" s="66"/>
    </row>
    <row r="94" spans="1:5" ht="28.5" customHeight="1" x14ac:dyDescent="0.25">
      <c r="A94" s="44"/>
      <c r="B94" s="82"/>
      <c r="C94" s="83"/>
      <c r="D94" s="90" t="s">
        <v>152</v>
      </c>
      <c r="E94" s="96"/>
    </row>
    <row r="95" spans="1:5" ht="15.75" customHeight="1" x14ac:dyDescent="0.25">
      <c r="A95" s="42">
        <v>8</v>
      </c>
      <c r="B95" s="42">
        <v>801</v>
      </c>
      <c r="C95" s="42">
        <v>80120</v>
      </c>
      <c r="D95" s="50" t="s">
        <v>153</v>
      </c>
      <c r="E95" s="43">
        <v>6940229</v>
      </c>
    </row>
    <row r="96" spans="1:5" ht="27" customHeight="1" x14ac:dyDescent="0.25">
      <c r="A96" s="78"/>
      <c r="B96" s="79"/>
      <c r="C96" s="80"/>
      <c r="D96" s="101" t="s">
        <v>154</v>
      </c>
      <c r="E96" s="63"/>
    </row>
    <row r="97" spans="1:5" ht="26.25" customHeight="1" x14ac:dyDescent="0.25">
      <c r="A97" s="44"/>
      <c r="B97" s="82"/>
      <c r="C97" s="83"/>
      <c r="D97" s="86" t="s">
        <v>155</v>
      </c>
      <c r="E97" s="66"/>
    </row>
    <row r="98" spans="1:5" ht="13.5" customHeight="1" x14ac:dyDescent="0.25">
      <c r="A98" s="44"/>
      <c r="B98" s="82"/>
      <c r="C98" s="83"/>
      <c r="D98" s="86" t="s">
        <v>156</v>
      </c>
      <c r="E98" s="66"/>
    </row>
    <row r="99" spans="1:5" ht="13.5" customHeight="1" x14ac:dyDescent="0.25">
      <c r="A99" s="44"/>
      <c r="B99" s="82"/>
      <c r="C99" s="83"/>
      <c r="D99" s="86" t="s">
        <v>157</v>
      </c>
      <c r="E99" s="66"/>
    </row>
    <row r="100" spans="1:5" ht="13.5" customHeight="1" x14ac:dyDescent="0.25">
      <c r="A100" s="44"/>
      <c r="B100" s="82"/>
      <c r="C100" s="83"/>
      <c r="D100" s="88" t="s">
        <v>158</v>
      </c>
      <c r="E100" s="66"/>
    </row>
    <row r="101" spans="1:5" ht="13.5" customHeight="1" x14ac:dyDescent="0.25">
      <c r="A101" s="44"/>
      <c r="B101" s="82"/>
      <c r="C101" s="83"/>
      <c r="D101" s="88" t="s">
        <v>159</v>
      </c>
      <c r="E101" s="66"/>
    </row>
    <row r="102" spans="1:5" ht="24.75" customHeight="1" x14ac:dyDescent="0.25">
      <c r="A102" s="44"/>
      <c r="B102" s="82"/>
      <c r="C102" s="83"/>
      <c r="D102" s="86" t="s">
        <v>160</v>
      </c>
      <c r="E102" s="66"/>
    </row>
    <row r="103" spans="1:5" ht="13.5" customHeight="1" x14ac:dyDescent="0.25">
      <c r="A103" s="44"/>
      <c r="B103" s="82"/>
      <c r="C103" s="83"/>
      <c r="D103" s="88" t="s">
        <v>161</v>
      </c>
      <c r="E103" s="66"/>
    </row>
    <row r="104" spans="1:5" ht="15" customHeight="1" x14ac:dyDescent="0.25">
      <c r="A104" s="44"/>
      <c r="B104" s="82"/>
      <c r="C104" s="83"/>
      <c r="D104" s="86" t="s">
        <v>162</v>
      </c>
      <c r="E104" s="66"/>
    </row>
    <row r="105" spans="1:5" ht="26.25" customHeight="1" x14ac:dyDescent="0.25">
      <c r="A105" s="44"/>
      <c r="B105" s="82"/>
      <c r="C105" s="83"/>
      <c r="D105" s="93" t="s">
        <v>163</v>
      </c>
      <c r="E105" s="66"/>
    </row>
    <row r="106" spans="1:5" ht="26.25" customHeight="1" x14ac:dyDescent="0.25">
      <c r="A106" s="44"/>
      <c r="B106" s="82"/>
      <c r="C106" s="83"/>
      <c r="D106" s="92" t="s">
        <v>164</v>
      </c>
      <c r="E106" s="66"/>
    </row>
    <row r="107" spans="1:5" ht="24.75" customHeight="1" x14ac:dyDescent="0.25">
      <c r="A107" s="44"/>
      <c r="B107" s="82"/>
      <c r="C107" s="83"/>
      <c r="D107" s="92" t="s">
        <v>165</v>
      </c>
      <c r="E107" s="66"/>
    </row>
    <row r="108" spans="1:5" ht="25.5" customHeight="1" x14ac:dyDescent="0.25">
      <c r="A108" s="44"/>
      <c r="B108" s="82"/>
      <c r="C108" s="83"/>
      <c r="D108" s="93" t="s">
        <v>166</v>
      </c>
      <c r="E108" s="66"/>
    </row>
    <row r="109" spans="1:5" ht="25.5" customHeight="1" x14ac:dyDescent="0.25">
      <c r="A109" s="44"/>
      <c r="B109" s="82"/>
      <c r="C109" s="83"/>
      <c r="D109" s="93" t="s">
        <v>167</v>
      </c>
      <c r="E109" s="66"/>
    </row>
    <row r="110" spans="1:5" ht="13.5" customHeight="1" x14ac:dyDescent="0.25">
      <c r="A110" s="44"/>
      <c r="B110" s="82"/>
      <c r="C110" s="83"/>
      <c r="D110" s="86" t="s">
        <v>168</v>
      </c>
      <c r="E110" s="66"/>
    </row>
    <row r="111" spans="1:5" ht="13.5" customHeight="1" x14ac:dyDescent="0.25">
      <c r="A111" s="44"/>
      <c r="B111" s="82"/>
      <c r="C111" s="83"/>
      <c r="D111" s="88" t="s">
        <v>169</v>
      </c>
      <c r="E111" s="66"/>
    </row>
    <row r="112" spans="1:5" ht="13.5" customHeight="1" x14ac:dyDescent="0.25">
      <c r="A112" s="45"/>
      <c r="B112" s="46"/>
      <c r="C112" s="89"/>
      <c r="D112" s="94" t="s">
        <v>170</v>
      </c>
      <c r="E112" s="69"/>
    </row>
    <row r="113" spans="1:5" ht="51" customHeight="1" x14ac:dyDescent="0.25">
      <c r="A113" s="39">
        <v>9</v>
      </c>
      <c r="B113" s="39">
        <v>801</v>
      </c>
      <c r="C113" s="39">
        <v>80149</v>
      </c>
      <c r="D113" s="60" t="s">
        <v>171</v>
      </c>
      <c r="E113" s="40">
        <v>1980812</v>
      </c>
    </row>
    <row r="114" spans="1:5" ht="25.5" customHeight="1" x14ac:dyDescent="0.25">
      <c r="A114" s="78"/>
      <c r="B114" s="79"/>
      <c r="C114" s="80"/>
      <c r="D114" s="91" t="s">
        <v>120</v>
      </c>
      <c r="E114" s="63"/>
    </row>
    <row r="115" spans="1:5" ht="13.5" customHeight="1" x14ac:dyDescent="0.25">
      <c r="A115" s="44"/>
      <c r="B115" s="82"/>
      <c r="C115" s="83"/>
      <c r="D115" s="87" t="s">
        <v>127</v>
      </c>
      <c r="E115" s="85"/>
    </row>
    <row r="116" spans="1:5" ht="13.5" customHeight="1" x14ac:dyDescent="0.25">
      <c r="A116" s="44"/>
      <c r="B116" s="82"/>
      <c r="C116" s="83"/>
      <c r="D116" s="93" t="s">
        <v>172</v>
      </c>
      <c r="E116" s="66"/>
    </row>
    <row r="117" spans="1:5" ht="13.5" customHeight="1" x14ac:dyDescent="0.25">
      <c r="A117" s="44"/>
      <c r="B117" s="82"/>
      <c r="C117" s="83"/>
      <c r="D117" s="102" t="s">
        <v>117</v>
      </c>
      <c r="E117" s="85"/>
    </row>
    <row r="118" spans="1:5" ht="13.5" customHeight="1" x14ac:dyDescent="0.25">
      <c r="A118" s="44"/>
      <c r="B118" s="82"/>
      <c r="C118" s="83"/>
      <c r="D118" s="92" t="s">
        <v>119</v>
      </c>
      <c r="E118" s="66"/>
    </row>
    <row r="119" spans="1:5" ht="13.5" customHeight="1" x14ac:dyDescent="0.25">
      <c r="A119" s="44"/>
      <c r="B119" s="82"/>
      <c r="C119" s="83"/>
      <c r="D119" s="93" t="s">
        <v>173</v>
      </c>
      <c r="E119" s="66"/>
    </row>
    <row r="120" spans="1:5" ht="13.5" customHeight="1" x14ac:dyDescent="0.25">
      <c r="A120" s="44"/>
      <c r="B120" s="82"/>
      <c r="C120" s="83"/>
      <c r="D120" s="93" t="s">
        <v>174</v>
      </c>
      <c r="E120" s="66"/>
    </row>
    <row r="121" spans="1:5" ht="13.5" customHeight="1" x14ac:dyDescent="0.25">
      <c r="A121" s="45"/>
      <c r="B121" s="46"/>
      <c r="C121" s="89"/>
      <c r="D121" s="99" t="s">
        <v>129</v>
      </c>
      <c r="E121" s="69"/>
    </row>
    <row r="122" spans="1:5" ht="39" customHeight="1" x14ac:dyDescent="0.25">
      <c r="A122" s="39">
        <v>10</v>
      </c>
      <c r="B122" s="39">
        <v>801</v>
      </c>
      <c r="C122" s="39">
        <v>80150</v>
      </c>
      <c r="D122" s="60" t="s">
        <v>175</v>
      </c>
      <c r="E122" s="40">
        <v>176231</v>
      </c>
    </row>
    <row r="123" spans="1:5" ht="13.5" customHeight="1" x14ac:dyDescent="0.25">
      <c r="A123" s="78"/>
      <c r="B123" s="79"/>
      <c r="C123" s="80"/>
      <c r="D123" s="91" t="s">
        <v>108</v>
      </c>
      <c r="E123" s="63"/>
    </row>
    <row r="124" spans="1:5" ht="25.5" customHeight="1" x14ac:dyDescent="0.25">
      <c r="A124" s="44"/>
      <c r="B124" s="82"/>
      <c r="C124" s="83"/>
      <c r="D124" s="86" t="s">
        <v>176</v>
      </c>
      <c r="E124" s="66"/>
    </row>
    <row r="125" spans="1:5" ht="15.75" customHeight="1" x14ac:dyDescent="0.25">
      <c r="A125" s="45"/>
      <c r="B125" s="46"/>
      <c r="C125" s="89"/>
      <c r="D125" s="90" t="s">
        <v>109</v>
      </c>
      <c r="E125" s="69"/>
    </row>
    <row r="126" spans="1:5" ht="102.75" customHeight="1" x14ac:dyDescent="0.25">
      <c r="A126" s="39">
        <v>11</v>
      </c>
      <c r="B126" s="39">
        <v>801</v>
      </c>
      <c r="C126" s="39">
        <v>80152</v>
      </c>
      <c r="D126" s="60" t="s">
        <v>177</v>
      </c>
      <c r="E126" s="40">
        <v>304131</v>
      </c>
    </row>
    <row r="127" spans="1:5" ht="15.75" customHeight="1" x14ac:dyDescent="0.25">
      <c r="A127" s="78"/>
      <c r="B127" s="79"/>
      <c r="C127" s="80"/>
      <c r="D127" s="101" t="s">
        <v>150</v>
      </c>
      <c r="E127" s="63"/>
    </row>
    <row r="128" spans="1:5" ht="15" customHeight="1" x14ac:dyDescent="0.25">
      <c r="A128" s="44"/>
      <c r="B128" s="82"/>
      <c r="C128" s="83"/>
      <c r="D128" s="92" t="s">
        <v>170</v>
      </c>
      <c r="E128" s="66"/>
    </row>
    <row r="129" spans="1:6" ht="23.25" customHeight="1" x14ac:dyDescent="0.25">
      <c r="A129" s="45"/>
      <c r="B129" s="46"/>
      <c r="C129" s="89"/>
      <c r="D129" s="99" t="s">
        <v>167</v>
      </c>
      <c r="E129" s="69"/>
    </row>
    <row r="130" spans="1:6" ht="15.75" customHeight="1" x14ac:dyDescent="0.25">
      <c r="A130" s="103">
        <v>12</v>
      </c>
      <c r="B130" s="103">
        <v>853</v>
      </c>
      <c r="C130" s="103">
        <v>85311</v>
      </c>
      <c r="D130" s="46" t="s">
        <v>178</v>
      </c>
      <c r="E130" s="69">
        <v>170801</v>
      </c>
    </row>
    <row r="131" spans="1:6" ht="15.75" customHeight="1" x14ac:dyDescent="0.25">
      <c r="A131" s="42">
        <v>13</v>
      </c>
      <c r="B131" s="42">
        <v>854</v>
      </c>
      <c r="C131" s="42">
        <v>85403</v>
      </c>
      <c r="D131" s="48" t="s">
        <v>179</v>
      </c>
      <c r="E131" s="43">
        <v>662731</v>
      </c>
    </row>
    <row r="132" spans="1:6" ht="13.5" customHeight="1" x14ac:dyDescent="0.25">
      <c r="A132" s="50"/>
      <c r="B132" s="48"/>
      <c r="C132" s="47"/>
      <c r="D132" s="104" t="s">
        <v>180</v>
      </c>
      <c r="E132" s="43"/>
    </row>
    <row r="133" spans="1:6" ht="13.5" customHeight="1" x14ac:dyDescent="0.25">
      <c r="A133" s="42">
        <v>14</v>
      </c>
      <c r="B133" s="42">
        <v>854</v>
      </c>
      <c r="C133" s="42">
        <v>85404</v>
      </c>
      <c r="D133" s="48" t="s">
        <v>18</v>
      </c>
      <c r="E133" s="43">
        <v>385234</v>
      </c>
    </row>
    <row r="134" spans="1:6" ht="13.5" customHeight="1" x14ac:dyDescent="0.25">
      <c r="A134" s="78"/>
      <c r="B134" s="79"/>
      <c r="C134" s="80"/>
      <c r="D134" s="81" t="s">
        <v>119</v>
      </c>
      <c r="E134" s="63"/>
    </row>
    <row r="135" spans="1:6" ht="24.75" customHeight="1" x14ac:dyDescent="0.25">
      <c r="A135" s="44"/>
      <c r="B135" s="82"/>
      <c r="C135" s="83"/>
      <c r="D135" s="93" t="s">
        <v>120</v>
      </c>
      <c r="E135" s="66"/>
    </row>
    <row r="136" spans="1:6" ht="13.5" customHeight="1" x14ac:dyDescent="0.25">
      <c r="A136" s="44"/>
      <c r="B136" s="82"/>
      <c r="C136" s="83"/>
      <c r="D136" s="93" t="s">
        <v>172</v>
      </c>
      <c r="E136" s="66"/>
    </row>
    <row r="137" spans="1:6" ht="13.5" customHeight="1" x14ac:dyDescent="0.25">
      <c r="A137" s="44"/>
      <c r="B137" s="82"/>
      <c r="C137" s="83"/>
      <c r="D137" s="93" t="s">
        <v>173</v>
      </c>
      <c r="E137" s="66"/>
    </row>
    <row r="138" spans="1:6" ht="13.5" customHeight="1" x14ac:dyDescent="0.25">
      <c r="A138" s="44"/>
      <c r="B138" s="82"/>
      <c r="C138" s="83"/>
      <c r="D138" s="88" t="s">
        <v>129</v>
      </c>
      <c r="E138" s="66"/>
    </row>
    <row r="139" spans="1:6" ht="14.25" customHeight="1" x14ac:dyDescent="0.25">
      <c r="A139" s="45"/>
      <c r="B139" s="46"/>
      <c r="C139" s="89"/>
      <c r="D139" s="99" t="s">
        <v>124</v>
      </c>
      <c r="E139" s="69"/>
      <c r="F139" s="49"/>
    </row>
    <row r="140" spans="1:6" ht="25.5" customHeight="1" x14ac:dyDescent="0.25">
      <c r="A140" s="39">
        <v>15</v>
      </c>
      <c r="B140" s="39">
        <v>854</v>
      </c>
      <c r="C140" s="39">
        <v>85406</v>
      </c>
      <c r="D140" s="105" t="s">
        <v>181</v>
      </c>
      <c r="E140" s="43">
        <v>114734</v>
      </c>
    </row>
    <row r="141" spans="1:6" ht="12.75" customHeight="1" x14ac:dyDescent="0.25">
      <c r="A141" s="45"/>
      <c r="B141" s="46"/>
      <c r="C141" s="89"/>
      <c r="D141" s="106" t="s">
        <v>182</v>
      </c>
      <c r="E141" s="69"/>
    </row>
    <row r="142" spans="1:6" ht="13.5" customHeight="1" x14ac:dyDescent="0.25">
      <c r="A142" s="42">
        <v>16</v>
      </c>
      <c r="B142" s="42">
        <v>854</v>
      </c>
      <c r="C142" s="42">
        <v>85410</v>
      </c>
      <c r="D142" s="48" t="s">
        <v>14</v>
      </c>
      <c r="E142" s="43">
        <v>1032302</v>
      </c>
    </row>
    <row r="143" spans="1:6" ht="12.75" customHeight="1" x14ac:dyDescent="0.25">
      <c r="A143" s="50"/>
      <c r="B143" s="48"/>
      <c r="C143" s="47"/>
      <c r="D143" s="6" t="s">
        <v>183</v>
      </c>
      <c r="E143" s="43"/>
    </row>
    <row r="144" spans="1:6" s="291" customFormat="1" ht="14.25" customHeight="1" x14ac:dyDescent="0.25">
      <c r="A144" s="293"/>
      <c r="B144" s="294"/>
      <c r="C144" s="294"/>
      <c r="D144" s="294" t="s">
        <v>77</v>
      </c>
      <c r="E144" s="295">
        <f>SUM(E43:E143)</f>
        <v>38747082</v>
      </c>
    </row>
    <row r="145" spans="1:5" ht="15.75" customHeight="1" x14ac:dyDescent="0.25">
      <c r="A145" s="51"/>
      <c r="B145" s="52"/>
      <c r="C145" s="52"/>
      <c r="D145" s="52" t="s">
        <v>79</v>
      </c>
      <c r="E145" s="53">
        <f>SUM(E40,E144)</f>
        <v>54531278</v>
      </c>
    </row>
    <row r="147" spans="1:5" ht="12.6" customHeight="1" x14ac:dyDescent="0.25">
      <c r="A147" s="54"/>
      <c r="E147" s="107"/>
    </row>
    <row r="149" spans="1:5" x14ac:dyDescent="0.25">
      <c r="E149" s="107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rowBreaks count="2" manualBreakCount="2">
    <brk id="75" max="16383" man="1"/>
    <brk id="1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workbookViewId="0">
      <selection activeCell="I22" sqref="I22"/>
    </sheetView>
  </sheetViews>
  <sheetFormatPr defaultRowHeight="15" x14ac:dyDescent="0.25"/>
  <cols>
    <col min="1" max="1" width="3.7109375" customWidth="1"/>
    <col min="2" max="2" width="8.42578125" customWidth="1"/>
    <col min="3" max="3" width="48" customWidth="1"/>
    <col min="4" max="4" width="14.85546875" customWidth="1"/>
    <col min="5" max="5" width="14" customWidth="1"/>
    <col min="6" max="6" width="14.140625" customWidth="1"/>
    <col min="7" max="7" width="15.42578125" customWidth="1"/>
    <col min="257" max="257" width="4.42578125" customWidth="1"/>
    <col min="258" max="258" width="7.5703125" customWidth="1"/>
    <col min="259" max="259" width="47.42578125" customWidth="1"/>
    <col min="260" max="260" width="14.85546875" customWidth="1"/>
    <col min="261" max="261" width="14" customWidth="1"/>
    <col min="262" max="262" width="14.140625" customWidth="1"/>
    <col min="263" max="263" width="14.7109375" customWidth="1"/>
    <col min="513" max="513" width="4.42578125" customWidth="1"/>
    <col min="514" max="514" width="7.5703125" customWidth="1"/>
    <col min="515" max="515" width="47.42578125" customWidth="1"/>
    <col min="516" max="516" width="14.85546875" customWidth="1"/>
    <col min="517" max="517" width="14" customWidth="1"/>
    <col min="518" max="518" width="14.140625" customWidth="1"/>
    <col min="519" max="519" width="14.7109375" customWidth="1"/>
    <col min="769" max="769" width="4.42578125" customWidth="1"/>
    <col min="770" max="770" width="7.5703125" customWidth="1"/>
    <col min="771" max="771" width="47.42578125" customWidth="1"/>
    <col min="772" max="772" width="14.85546875" customWidth="1"/>
    <col min="773" max="773" width="14" customWidth="1"/>
    <col min="774" max="774" width="14.140625" customWidth="1"/>
    <col min="775" max="775" width="14.7109375" customWidth="1"/>
    <col min="1025" max="1025" width="4.42578125" customWidth="1"/>
    <col min="1026" max="1026" width="7.5703125" customWidth="1"/>
    <col min="1027" max="1027" width="47.42578125" customWidth="1"/>
    <col min="1028" max="1028" width="14.85546875" customWidth="1"/>
    <col min="1029" max="1029" width="14" customWidth="1"/>
    <col min="1030" max="1030" width="14.140625" customWidth="1"/>
    <col min="1031" max="1031" width="14.7109375" customWidth="1"/>
    <col min="1281" max="1281" width="4.42578125" customWidth="1"/>
    <col min="1282" max="1282" width="7.5703125" customWidth="1"/>
    <col min="1283" max="1283" width="47.42578125" customWidth="1"/>
    <col min="1284" max="1284" width="14.85546875" customWidth="1"/>
    <col min="1285" max="1285" width="14" customWidth="1"/>
    <col min="1286" max="1286" width="14.140625" customWidth="1"/>
    <col min="1287" max="1287" width="14.7109375" customWidth="1"/>
    <col min="1537" max="1537" width="4.42578125" customWidth="1"/>
    <col min="1538" max="1538" width="7.5703125" customWidth="1"/>
    <col min="1539" max="1539" width="47.42578125" customWidth="1"/>
    <col min="1540" max="1540" width="14.85546875" customWidth="1"/>
    <col min="1541" max="1541" width="14" customWidth="1"/>
    <col min="1542" max="1542" width="14.140625" customWidth="1"/>
    <col min="1543" max="1543" width="14.7109375" customWidth="1"/>
    <col min="1793" max="1793" width="4.42578125" customWidth="1"/>
    <col min="1794" max="1794" width="7.5703125" customWidth="1"/>
    <col min="1795" max="1795" width="47.42578125" customWidth="1"/>
    <col min="1796" max="1796" width="14.85546875" customWidth="1"/>
    <col min="1797" max="1797" width="14" customWidth="1"/>
    <col min="1798" max="1798" width="14.140625" customWidth="1"/>
    <col min="1799" max="1799" width="14.7109375" customWidth="1"/>
    <col min="2049" max="2049" width="4.42578125" customWidth="1"/>
    <col min="2050" max="2050" width="7.5703125" customWidth="1"/>
    <col min="2051" max="2051" width="47.42578125" customWidth="1"/>
    <col min="2052" max="2052" width="14.85546875" customWidth="1"/>
    <col min="2053" max="2053" width="14" customWidth="1"/>
    <col min="2054" max="2054" width="14.140625" customWidth="1"/>
    <col min="2055" max="2055" width="14.7109375" customWidth="1"/>
    <col min="2305" max="2305" width="4.42578125" customWidth="1"/>
    <col min="2306" max="2306" width="7.5703125" customWidth="1"/>
    <col min="2307" max="2307" width="47.42578125" customWidth="1"/>
    <col min="2308" max="2308" width="14.85546875" customWidth="1"/>
    <col min="2309" max="2309" width="14" customWidth="1"/>
    <col min="2310" max="2310" width="14.140625" customWidth="1"/>
    <col min="2311" max="2311" width="14.7109375" customWidth="1"/>
    <col min="2561" max="2561" width="4.42578125" customWidth="1"/>
    <col min="2562" max="2562" width="7.5703125" customWidth="1"/>
    <col min="2563" max="2563" width="47.42578125" customWidth="1"/>
    <col min="2564" max="2564" width="14.85546875" customWidth="1"/>
    <col min="2565" max="2565" width="14" customWidth="1"/>
    <col min="2566" max="2566" width="14.140625" customWidth="1"/>
    <col min="2567" max="2567" width="14.7109375" customWidth="1"/>
    <col min="2817" max="2817" width="4.42578125" customWidth="1"/>
    <col min="2818" max="2818" width="7.5703125" customWidth="1"/>
    <col min="2819" max="2819" width="47.42578125" customWidth="1"/>
    <col min="2820" max="2820" width="14.85546875" customWidth="1"/>
    <col min="2821" max="2821" width="14" customWidth="1"/>
    <col min="2822" max="2822" width="14.140625" customWidth="1"/>
    <col min="2823" max="2823" width="14.7109375" customWidth="1"/>
    <col min="3073" max="3073" width="4.42578125" customWidth="1"/>
    <col min="3074" max="3074" width="7.5703125" customWidth="1"/>
    <col min="3075" max="3075" width="47.42578125" customWidth="1"/>
    <col min="3076" max="3076" width="14.85546875" customWidth="1"/>
    <col min="3077" max="3077" width="14" customWidth="1"/>
    <col min="3078" max="3078" width="14.140625" customWidth="1"/>
    <col min="3079" max="3079" width="14.7109375" customWidth="1"/>
    <col min="3329" max="3329" width="4.42578125" customWidth="1"/>
    <col min="3330" max="3330" width="7.5703125" customWidth="1"/>
    <col min="3331" max="3331" width="47.42578125" customWidth="1"/>
    <col min="3332" max="3332" width="14.85546875" customWidth="1"/>
    <col min="3333" max="3333" width="14" customWidth="1"/>
    <col min="3334" max="3334" width="14.140625" customWidth="1"/>
    <col min="3335" max="3335" width="14.7109375" customWidth="1"/>
    <col min="3585" max="3585" width="4.42578125" customWidth="1"/>
    <col min="3586" max="3586" width="7.5703125" customWidth="1"/>
    <col min="3587" max="3587" width="47.42578125" customWidth="1"/>
    <col min="3588" max="3588" width="14.85546875" customWidth="1"/>
    <col min="3589" max="3589" width="14" customWidth="1"/>
    <col min="3590" max="3590" width="14.140625" customWidth="1"/>
    <col min="3591" max="3591" width="14.7109375" customWidth="1"/>
    <col min="3841" max="3841" width="4.42578125" customWidth="1"/>
    <col min="3842" max="3842" width="7.5703125" customWidth="1"/>
    <col min="3843" max="3843" width="47.42578125" customWidth="1"/>
    <col min="3844" max="3844" width="14.85546875" customWidth="1"/>
    <col min="3845" max="3845" width="14" customWidth="1"/>
    <col min="3846" max="3846" width="14.140625" customWidth="1"/>
    <col min="3847" max="3847" width="14.7109375" customWidth="1"/>
    <col min="4097" max="4097" width="4.42578125" customWidth="1"/>
    <col min="4098" max="4098" width="7.5703125" customWidth="1"/>
    <col min="4099" max="4099" width="47.42578125" customWidth="1"/>
    <col min="4100" max="4100" width="14.85546875" customWidth="1"/>
    <col min="4101" max="4101" width="14" customWidth="1"/>
    <col min="4102" max="4102" width="14.140625" customWidth="1"/>
    <col min="4103" max="4103" width="14.7109375" customWidth="1"/>
    <col min="4353" max="4353" width="4.42578125" customWidth="1"/>
    <col min="4354" max="4354" width="7.5703125" customWidth="1"/>
    <col min="4355" max="4355" width="47.42578125" customWidth="1"/>
    <col min="4356" max="4356" width="14.85546875" customWidth="1"/>
    <col min="4357" max="4357" width="14" customWidth="1"/>
    <col min="4358" max="4358" width="14.140625" customWidth="1"/>
    <col min="4359" max="4359" width="14.7109375" customWidth="1"/>
    <col min="4609" max="4609" width="4.42578125" customWidth="1"/>
    <col min="4610" max="4610" width="7.5703125" customWidth="1"/>
    <col min="4611" max="4611" width="47.42578125" customWidth="1"/>
    <col min="4612" max="4612" width="14.85546875" customWidth="1"/>
    <col min="4613" max="4613" width="14" customWidth="1"/>
    <col min="4614" max="4614" width="14.140625" customWidth="1"/>
    <col min="4615" max="4615" width="14.7109375" customWidth="1"/>
    <col min="4865" max="4865" width="4.42578125" customWidth="1"/>
    <col min="4866" max="4866" width="7.5703125" customWidth="1"/>
    <col min="4867" max="4867" width="47.42578125" customWidth="1"/>
    <col min="4868" max="4868" width="14.85546875" customWidth="1"/>
    <col min="4869" max="4869" width="14" customWidth="1"/>
    <col min="4870" max="4870" width="14.140625" customWidth="1"/>
    <col min="4871" max="4871" width="14.7109375" customWidth="1"/>
    <col min="5121" max="5121" width="4.42578125" customWidth="1"/>
    <col min="5122" max="5122" width="7.5703125" customWidth="1"/>
    <col min="5123" max="5123" width="47.42578125" customWidth="1"/>
    <col min="5124" max="5124" width="14.85546875" customWidth="1"/>
    <col min="5125" max="5125" width="14" customWidth="1"/>
    <col min="5126" max="5126" width="14.140625" customWidth="1"/>
    <col min="5127" max="5127" width="14.7109375" customWidth="1"/>
    <col min="5377" max="5377" width="4.42578125" customWidth="1"/>
    <col min="5378" max="5378" width="7.5703125" customWidth="1"/>
    <col min="5379" max="5379" width="47.42578125" customWidth="1"/>
    <col min="5380" max="5380" width="14.85546875" customWidth="1"/>
    <col min="5381" max="5381" width="14" customWidth="1"/>
    <col min="5382" max="5382" width="14.140625" customWidth="1"/>
    <col min="5383" max="5383" width="14.7109375" customWidth="1"/>
    <col min="5633" max="5633" width="4.42578125" customWidth="1"/>
    <col min="5634" max="5634" width="7.5703125" customWidth="1"/>
    <col min="5635" max="5635" width="47.42578125" customWidth="1"/>
    <col min="5636" max="5636" width="14.85546875" customWidth="1"/>
    <col min="5637" max="5637" width="14" customWidth="1"/>
    <col min="5638" max="5638" width="14.140625" customWidth="1"/>
    <col min="5639" max="5639" width="14.7109375" customWidth="1"/>
    <col min="5889" max="5889" width="4.42578125" customWidth="1"/>
    <col min="5890" max="5890" width="7.5703125" customWidth="1"/>
    <col min="5891" max="5891" width="47.42578125" customWidth="1"/>
    <col min="5892" max="5892" width="14.85546875" customWidth="1"/>
    <col min="5893" max="5893" width="14" customWidth="1"/>
    <col min="5894" max="5894" width="14.140625" customWidth="1"/>
    <col min="5895" max="5895" width="14.7109375" customWidth="1"/>
    <col min="6145" max="6145" width="4.42578125" customWidth="1"/>
    <col min="6146" max="6146" width="7.5703125" customWidth="1"/>
    <col min="6147" max="6147" width="47.42578125" customWidth="1"/>
    <col min="6148" max="6148" width="14.85546875" customWidth="1"/>
    <col min="6149" max="6149" width="14" customWidth="1"/>
    <col min="6150" max="6150" width="14.140625" customWidth="1"/>
    <col min="6151" max="6151" width="14.7109375" customWidth="1"/>
    <col min="6401" max="6401" width="4.42578125" customWidth="1"/>
    <col min="6402" max="6402" width="7.5703125" customWidth="1"/>
    <col min="6403" max="6403" width="47.42578125" customWidth="1"/>
    <col min="6404" max="6404" width="14.85546875" customWidth="1"/>
    <col min="6405" max="6405" width="14" customWidth="1"/>
    <col min="6406" max="6406" width="14.140625" customWidth="1"/>
    <col min="6407" max="6407" width="14.7109375" customWidth="1"/>
    <col min="6657" max="6657" width="4.42578125" customWidth="1"/>
    <col min="6658" max="6658" width="7.5703125" customWidth="1"/>
    <col min="6659" max="6659" width="47.42578125" customWidth="1"/>
    <col min="6660" max="6660" width="14.85546875" customWidth="1"/>
    <col min="6661" max="6661" width="14" customWidth="1"/>
    <col min="6662" max="6662" width="14.140625" customWidth="1"/>
    <col min="6663" max="6663" width="14.7109375" customWidth="1"/>
    <col min="6913" max="6913" width="4.42578125" customWidth="1"/>
    <col min="6914" max="6914" width="7.5703125" customWidth="1"/>
    <col min="6915" max="6915" width="47.42578125" customWidth="1"/>
    <col min="6916" max="6916" width="14.85546875" customWidth="1"/>
    <col min="6917" max="6917" width="14" customWidth="1"/>
    <col min="6918" max="6918" width="14.140625" customWidth="1"/>
    <col min="6919" max="6919" width="14.7109375" customWidth="1"/>
    <col min="7169" max="7169" width="4.42578125" customWidth="1"/>
    <col min="7170" max="7170" width="7.5703125" customWidth="1"/>
    <col min="7171" max="7171" width="47.42578125" customWidth="1"/>
    <col min="7172" max="7172" width="14.85546875" customWidth="1"/>
    <col min="7173" max="7173" width="14" customWidth="1"/>
    <col min="7174" max="7174" width="14.140625" customWidth="1"/>
    <col min="7175" max="7175" width="14.7109375" customWidth="1"/>
    <col min="7425" max="7425" width="4.42578125" customWidth="1"/>
    <col min="7426" max="7426" width="7.5703125" customWidth="1"/>
    <col min="7427" max="7427" width="47.42578125" customWidth="1"/>
    <col min="7428" max="7428" width="14.85546875" customWidth="1"/>
    <col min="7429" max="7429" width="14" customWidth="1"/>
    <col min="7430" max="7430" width="14.140625" customWidth="1"/>
    <col min="7431" max="7431" width="14.7109375" customWidth="1"/>
    <col min="7681" max="7681" width="4.42578125" customWidth="1"/>
    <col min="7682" max="7682" width="7.5703125" customWidth="1"/>
    <col min="7683" max="7683" width="47.42578125" customWidth="1"/>
    <col min="7684" max="7684" width="14.85546875" customWidth="1"/>
    <col min="7685" max="7685" width="14" customWidth="1"/>
    <col min="7686" max="7686" width="14.140625" customWidth="1"/>
    <col min="7687" max="7687" width="14.7109375" customWidth="1"/>
    <col min="7937" max="7937" width="4.42578125" customWidth="1"/>
    <col min="7938" max="7938" width="7.5703125" customWidth="1"/>
    <col min="7939" max="7939" width="47.42578125" customWidth="1"/>
    <col min="7940" max="7940" width="14.85546875" customWidth="1"/>
    <col min="7941" max="7941" width="14" customWidth="1"/>
    <col min="7942" max="7942" width="14.140625" customWidth="1"/>
    <col min="7943" max="7943" width="14.7109375" customWidth="1"/>
    <col min="8193" max="8193" width="4.42578125" customWidth="1"/>
    <col min="8194" max="8194" width="7.5703125" customWidth="1"/>
    <col min="8195" max="8195" width="47.42578125" customWidth="1"/>
    <col min="8196" max="8196" width="14.85546875" customWidth="1"/>
    <col min="8197" max="8197" width="14" customWidth="1"/>
    <col min="8198" max="8198" width="14.140625" customWidth="1"/>
    <col min="8199" max="8199" width="14.7109375" customWidth="1"/>
    <col min="8449" max="8449" width="4.42578125" customWidth="1"/>
    <col min="8450" max="8450" width="7.5703125" customWidth="1"/>
    <col min="8451" max="8451" width="47.42578125" customWidth="1"/>
    <col min="8452" max="8452" width="14.85546875" customWidth="1"/>
    <col min="8453" max="8453" width="14" customWidth="1"/>
    <col min="8454" max="8454" width="14.140625" customWidth="1"/>
    <col min="8455" max="8455" width="14.7109375" customWidth="1"/>
    <col min="8705" max="8705" width="4.42578125" customWidth="1"/>
    <col min="8706" max="8706" width="7.5703125" customWidth="1"/>
    <col min="8707" max="8707" width="47.42578125" customWidth="1"/>
    <col min="8708" max="8708" width="14.85546875" customWidth="1"/>
    <col min="8709" max="8709" width="14" customWidth="1"/>
    <col min="8710" max="8710" width="14.140625" customWidth="1"/>
    <col min="8711" max="8711" width="14.7109375" customWidth="1"/>
    <col min="8961" max="8961" width="4.42578125" customWidth="1"/>
    <col min="8962" max="8962" width="7.5703125" customWidth="1"/>
    <col min="8963" max="8963" width="47.42578125" customWidth="1"/>
    <col min="8964" max="8964" width="14.85546875" customWidth="1"/>
    <col min="8965" max="8965" width="14" customWidth="1"/>
    <col min="8966" max="8966" width="14.140625" customWidth="1"/>
    <col min="8967" max="8967" width="14.7109375" customWidth="1"/>
    <col min="9217" max="9217" width="4.42578125" customWidth="1"/>
    <col min="9218" max="9218" width="7.5703125" customWidth="1"/>
    <col min="9219" max="9219" width="47.42578125" customWidth="1"/>
    <col min="9220" max="9220" width="14.85546875" customWidth="1"/>
    <col min="9221" max="9221" width="14" customWidth="1"/>
    <col min="9222" max="9222" width="14.140625" customWidth="1"/>
    <col min="9223" max="9223" width="14.7109375" customWidth="1"/>
    <col min="9473" max="9473" width="4.42578125" customWidth="1"/>
    <col min="9474" max="9474" width="7.5703125" customWidth="1"/>
    <col min="9475" max="9475" width="47.42578125" customWidth="1"/>
    <col min="9476" max="9476" width="14.85546875" customWidth="1"/>
    <col min="9477" max="9477" width="14" customWidth="1"/>
    <col min="9478" max="9478" width="14.140625" customWidth="1"/>
    <col min="9479" max="9479" width="14.7109375" customWidth="1"/>
    <col min="9729" max="9729" width="4.42578125" customWidth="1"/>
    <col min="9730" max="9730" width="7.5703125" customWidth="1"/>
    <col min="9731" max="9731" width="47.42578125" customWidth="1"/>
    <col min="9732" max="9732" width="14.85546875" customWidth="1"/>
    <col min="9733" max="9733" width="14" customWidth="1"/>
    <col min="9734" max="9734" width="14.140625" customWidth="1"/>
    <col min="9735" max="9735" width="14.7109375" customWidth="1"/>
    <col min="9985" max="9985" width="4.42578125" customWidth="1"/>
    <col min="9986" max="9986" width="7.5703125" customWidth="1"/>
    <col min="9987" max="9987" width="47.42578125" customWidth="1"/>
    <col min="9988" max="9988" width="14.85546875" customWidth="1"/>
    <col min="9989" max="9989" width="14" customWidth="1"/>
    <col min="9990" max="9990" width="14.140625" customWidth="1"/>
    <col min="9991" max="9991" width="14.7109375" customWidth="1"/>
    <col min="10241" max="10241" width="4.42578125" customWidth="1"/>
    <col min="10242" max="10242" width="7.5703125" customWidth="1"/>
    <col min="10243" max="10243" width="47.42578125" customWidth="1"/>
    <col min="10244" max="10244" width="14.85546875" customWidth="1"/>
    <col min="10245" max="10245" width="14" customWidth="1"/>
    <col min="10246" max="10246" width="14.140625" customWidth="1"/>
    <col min="10247" max="10247" width="14.7109375" customWidth="1"/>
    <col min="10497" max="10497" width="4.42578125" customWidth="1"/>
    <col min="10498" max="10498" width="7.5703125" customWidth="1"/>
    <col min="10499" max="10499" width="47.42578125" customWidth="1"/>
    <col min="10500" max="10500" width="14.85546875" customWidth="1"/>
    <col min="10501" max="10501" width="14" customWidth="1"/>
    <col min="10502" max="10502" width="14.140625" customWidth="1"/>
    <col min="10503" max="10503" width="14.7109375" customWidth="1"/>
    <col min="10753" max="10753" width="4.42578125" customWidth="1"/>
    <col min="10754" max="10754" width="7.5703125" customWidth="1"/>
    <col min="10755" max="10755" width="47.42578125" customWidth="1"/>
    <col min="10756" max="10756" width="14.85546875" customWidth="1"/>
    <col min="10757" max="10757" width="14" customWidth="1"/>
    <col min="10758" max="10758" width="14.140625" customWidth="1"/>
    <col min="10759" max="10759" width="14.7109375" customWidth="1"/>
    <col min="11009" max="11009" width="4.42578125" customWidth="1"/>
    <col min="11010" max="11010" width="7.5703125" customWidth="1"/>
    <col min="11011" max="11011" width="47.42578125" customWidth="1"/>
    <col min="11012" max="11012" width="14.85546875" customWidth="1"/>
    <col min="11013" max="11013" width="14" customWidth="1"/>
    <col min="11014" max="11014" width="14.140625" customWidth="1"/>
    <col min="11015" max="11015" width="14.7109375" customWidth="1"/>
    <col min="11265" max="11265" width="4.42578125" customWidth="1"/>
    <col min="11266" max="11266" width="7.5703125" customWidth="1"/>
    <col min="11267" max="11267" width="47.42578125" customWidth="1"/>
    <col min="11268" max="11268" width="14.85546875" customWidth="1"/>
    <col min="11269" max="11269" width="14" customWidth="1"/>
    <col min="11270" max="11270" width="14.140625" customWidth="1"/>
    <col min="11271" max="11271" width="14.7109375" customWidth="1"/>
    <col min="11521" max="11521" width="4.42578125" customWidth="1"/>
    <col min="11522" max="11522" width="7.5703125" customWidth="1"/>
    <col min="11523" max="11523" width="47.42578125" customWidth="1"/>
    <col min="11524" max="11524" width="14.85546875" customWidth="1"/>
    <col min="11525" max="11525" width="14" customWidth="1"/>
    <col min="11526" max="11526" width="14.140625" customWidth="1"/>
    <col min="11527" max="11527" width="14.7109375" customWidth="1"/>
    <col min="11777" max="11777" width="4.42578125" customWidth="1"/>
    <col min="11778" max="11778" width="7.5703125" customWidth="1"/>
    <col min="11779" max="11779" width="47.42578125" customWidth="1"/>
    <col min="11780" max="11780" width="14.85546875" customWidth="1"/>
    <col min="11781" max="11781" width="14" customWidth="1"/>
    <col min="11782" max="11782" width="14.140625" customWidth="1"/>
    <col min="11783" max="11783" width="14.7109375" customWidth="1"/>
    <col min="12033" max="12033" width="4.42578125" customWidth="1"/>
    <col min="12034" max="12034" width="7.5703125" customWidth="1"/>
    <col min="12035" max="12035" width="47.42578125" customWidth="1"/>
    <col min="12036" max="12036" width="14.85546875" customWidth="1"/>
    <col min="12037" max="12037" width="14" customWidth="1"/>
    <col min="12038" max="12038" width="14.140625" customWidth="1"/>
    <col min="12039" max="12039" width="14.7109375" customWidth="1"/>
    <col min="12289" max="12289" width="4.42578125" customWidth="1"/>
    <col min="12290" max="12290" width="7.5703125" customWidth="1"/>
    <col min="12291" max="12291" width="47.42578125" customWidth="1"/>
    <col min="12292" max="12292" width="14.85546875" customWidth="1"/>
    <col min="12293" max="12293" width="14" customWidth="1"/>
    <col min="12294" max="12294" width="14.140625" customWidth="1"/>
    <col min="12295" max="12295" width="14.7109375" customWidth="1"/>
    <col min="12545" max="12545" width="4.42578125" customWidth="1"/>
    <col min="12546" max="12546" width="7.5703125" customWidth="1"/>
    <col min="12547" max="12547" width="47.42578125" customWidth="1"/>
    <col min="12548" max="12548" width="14.85546875" customWidth="1"/>
    <col min="12549" max="12549" width="14" customWidth="1"/>
    <col min="12550" max="12550" width="14.140625" customWidth="1"/>
    <col min="12551" max="12551" width="14.7109375" customWidth="1"/>
    <col min="12801" max="12801" width="4.42578125" customWidth="1"/>
    <col min="12802" max="12802" width="7.5703125" customWidth="1"/>
    <col min="12803" max="12803" width="47.42578125" customWidth="1"/>
    <col min="12804" max="12804" width="14.85546875" customWidth="1"/>
    <col min="12805" max="12805" width="14" customWidth="1"/>
    <col min="12806" max="12806" width="14.140625" customWidth="1"/>
    <col min="12807" max="12807" width="14.7109375" customWidth="1"/>
    <col min="13057" max="13057" width="4.42578125" customWidth="1"/>
    <col min="13058" max="13058" width="7.5703125" customWidth="1"/>
    <col min="13059" max="13059" width="47.42578125" customWidth="1"/>
    <col min="13060" max="13060" width="14.85546875" customWidth="1"/>
    <col min="13061" max="13061" width="14" customWidth="1"/>
    <col min="13062" max="13062" width="14.140625" customWidth="1"/>
    <col min="13063" max="13063" width="14.7109375" customWidth="1"/>
    <col min="13313" max="13313" width="4.42578125" customWidth="1"/>
    <col min="13314" max="13314" width="7.5703125" customWidth="1"/>
    <col min="13315" max="13315" width="47.42578125" customWidth="1"/>
    <col min="13316" max="13316" width="14.85546875" customWidth="1"/>
    <col min="13317" max="13317" width="14" customWidth="1"/>
    <col min="13318" max="13318" width="14.140625" customWidth="1"/>
    <col min="13319" max="13319" width="14.7109375" customWidth="1"/>
    <col min="13569" max="13569" width="4.42578125" customWidth="1"/>
    <col min="13570" max="13570" width="7.5703125" customWidth="1"/>
    <col min="13571" max="13571" width="47.42578125" customWidth="1"/>
    <col min="13572" max="13572" width="14.85546875" customWidth="1"/>
    <col min="13573" max="13573" width="14" customWidth="1"/>
    <col min="13574" max="13574" width="14.140625" customWidth="1"/>
    <col min="13575" max="13575" width="14.7109375" customWidth="1"/>
    <col min="13825" max="13825" width="4.42578125" customWidth="1"/>
    <col min="13826" max="13826" width="7.5703125" customWidth="1"/>
    <col min="13827" max="13827" width="47.42578125" customWidth="1"/>
    <col min="13828" max="13828" width="14.85546875" customWidth="1"/>
    <col min="13829" max="13829" width="14" customWidth="1"/>
    <col min="13830" max="13830" width="14.140625" customWidth="1"/>
    <col min="13831" max="13831" width="14.7109375" customWidth="1"/>
    <col min="14081" max="14081" width="4.42578125" customWidth="1"/>
    <col min="14082" max="14082" width="7.5703125" customWidth="1"/>
    <col min="14083" max="14083" width="47.42578125" customWidth="1"/>
    <col min="14084" max="14084" width="14.85546875" customWidth="1"/>
    <col min="14085" max="14085" width="14" customWidth="1"/>
    <col min="14086" max="14086" width="14.140625" customWidth="1"/>
    <col min="14087" max="14087" width="14.7109375" customWidth="1"/>
    <col min="14337" max="14337" width="4.42578125" customWidth="1"/>
    <col min="14338" max="14338" width="7.5703125" customWidth="1"/>
    <col min="14339" max="14339" width="47.42578125" customWidth="1"/>
    <col min="14340" max="14340" width="14.85546875" customWidth="1"/>
    <col min="14341" max="14341" width="14" customWidth="1"/>
    <col min="14342" max="14342" width="14.140625" customWidth="1"/>
    <col min="14343" max="14343" width="14.7109375" customWidth="1"/>
    <col min="14593" max="14593" width="4.42578125" customWidth="1"/>
    <col min="14594" max="14594" width="7.5703125" customWidth="1"/>
    <col min="14595" max="14595" width="47.42578125" customWidth="1"/>
    <col min="14596" max="14596" width="14.85546875" customWidth="1"/>
    <col min="14597" max="14597" width="14" customWidth="1"/>
    <col min="14598" max="14598" width="14.140625" customWidth="1"/>
    <col min="14599" max="14599" width="14.7109375" customWidth="1"/>
    <col min="14849" max="14849" width="4.42578125" customWidth="1"/>
    <col min="14850" max="14850" width="7.5703125" customWidth="1"/>
    <col min="14851" max="14851" width="47.42578125" customWidth="1"/>
    <col min="14852" max="14852" width="14.85546875" customWidth="1"/>
    <col min="14853" max="14853" width="14" customWidth="1"/>
    <col min="14854" max="14854" width="14.140625" customWidth="1"/>
    <col min="14855" max="14855" width="14.7109375" customWidth="1"/>
    <col min="15105" max="15105" width="4.42578125" customWidth="1"/>
    <col min="15106" max="15106" width="7.5703125" customWidth="1"/>
    <col min="15107" max="15107" width="47.42578125" customWidth="1"/>
    <col min="15108" max="15108" width="14.85546875" customWidth="1"/>
    <col min="15109" max="15109" width="14" customWidth="1"/>
    <col min="15110" max="15110" width="14.140625" customWidth="1"/>
    <col min="15111" max="15111" width="14.7109375" customWidth="1"/>
    <col min="15361" max="15361" width="4.42578125" customWidth="1"/>
    <col min="15362" max="15362" width="7.5703125" customWidth="1"/>
    <col min="15363" max="15363" width="47.42578125" customWidth="1"/>
    <col min="15364" max="15364" width="14.85546875" customWidth="1"/>
    <col min="15365" max="15365" width="14" customWidth="1"/>
    <col min="15366" max="15366" width="14.140625" customWidth="1"/>
    <col min="15367" max="15367" width="14.7109375" customWidth="1"/>
    <col min="15617" max="15617" width="4.42578125" customWidth="1"/>
    <col min="15618" max="15618" width="7.5703125" customWidth="1"/>
    <col min="15619" max="15619" width="47.42578125" customWidth="1"/>
    <col min="15620" max="15620" width="14.85546875" customWidth="1"/>
    <col min="15621" max="15621" width="14" customWidth="1"/>
    <col min="15622" max="15622" width="14.140625" customWidth="1"/>
    <col min="15623" max="15623" width="14.7109375" customWidth="1"/>
    <col min="15873" max="15873" width="4.42578125" customWidth="1"/>
    <col min="15874" max="15874" width="7.5703125" customWidth="1"/>
    <col min="15875" max="15875" width="47.42578125" customWidth="1"/>
    <col min="15876" max="15876" width="14.85546875" customWidth="1"/>
    <col min="15877" max="15877" width="14" customWidth="1"/>
    <col min="15878" max="15878" width="14.140625" customWidth="1"/>
    <col min="15879" max="15879" width="14.7109375" customWidth="1"/>
    <col min="16129" max="16129" width="4.42578125" customWidth="1"/>
    <col min="16130" max="16130" width="7.5703125" customWidth="1"/>
    <col min="16131" max="16131" width="47.42578125" customWidth="1"/>
    <col min="16132" max="16132" width="14.85546875" customWidth="1"/>
    <col min="16133" max="16133" width="14" customWidth="1"/>
    <col min="16134" max="16134" width="14.140625" customWidth="1"/>
    <col min="16135" max="16135" width="14.7109375" customWidth="1"/>
  </cols>
  <sheetData>
    <row r="1" spans="1:7" s="291" customFormat="1" x14ac:dyDescent="0.25">
      <c r="F1" s="2" t="s">
        <v>184</v>
      </c>
    </row>
    <row r="2" spans="1:7" s="291" customFormat="1" x14ac:dyDescent="0.25">
      <c r="F2" s="1" t="s">
        <v>243</v>
      </c>
    </row>
    <row r="3" spans="1:7" s="291" customFormat="1" x14ac:dyDescent="0.25">
      <c r="F3" s="1" t="s">
        <v>245</v>
      </c>
    </row>
    <row r="4" spans="1:7" s="291" customFormat="1" x14ac:dyDescent="0.25">
      <c r="F4" s="1" t="s">
        <v>244</v>
      </c>
    </row>
    <row r="5" spans="1:7" s="291" customFormat="1" x14ac:dyDescent="0.25"/>
    <row r="6" spans="1:7" s="49" customFormat="1" ht="12.75" x14ac:dyDescent="0.2">
      <c r="A6" s="108" t="s">
        <v>185</v>
      </c>
      <c r="B6" s="108"/>
      <c r="C6" s="108"/>
      <c r="D6" s="108"/>
      <c r="E6" s="108"/>
      <c r="F6" s="108"/>
      <c r="G6" s="108"/>
    </row>
    <row r="7" spans="1:7" s="49" customFormat="1" ht="12.75" x14ac:dyDescent="0.2">
      <c r="A7" s="108" t="s">
        <v>186</v>
      </c>
      <c r="B7" s="108"/>
      <c r="C7" s="108"/>
      <c r="D7" s="108"/>
      <c r="E7" s="108"/>
      <c r="F7" s="108"/>
      <c r="G7" s="108"/>
    </row>
    <row r="8" spans="1:7" s="291" customFormat="1" x14ac:dyDescent="0.25">
      <c r="A8" s="479" t="s">
        <v>187</v>
      </c>
      <c r="B8" s="479"/>
      <c r="C8" s="479"/>
      <c r="D8" s="479"/>
      <c r="E8" s="479"/>
      <c r="F8" s="479"/>
      <c r="G8" s="479"/>
    </row>
    <row r="9" spans="1:7" s="291" customFormat="1" x14ac:dyDescent="0.25">
      <c r="A9" s="201"/>
      <c r="B9" s="201"/>
      <c r="C9" s="201"/>
      <c r="D9" s="201"/>
      <c r="E9" s="201"/>
      <c r="F9" s="201"/>
      <c r="G9" s="201"/>
    </row>
    <row r="10" spans="1:7" s="291" customFormat="1" x14ac:dyDescent="0.25">
      <c r="A10" s="290"/>
      <c r="B10" s="290"/>
      <c r="C10" s="290"/>
      <c r="D10" s="290"/>
      <c r="E10" s="290"/>
      <c r="F10" s="290"/>
      <c r="G10" s="55" t="s">
        <v>1</v>
      </c>
    </row>
    <row r="11" spans="1:7" s="291" customFormat="1" ht="15" customHeight="1" x14ac:dyDescent="0.25">
      <c r="A11" s="109"/>
      <c r="B11" s="109"/>
      <c r="C11" s="109"/>
      <c r="D11" s="110" t="s">
        <v>188</v>
      </c>
      <c r="E11" s="111"/>
      <c r="F11" s="112"/>
      <c r="G11" s="110" t="s">
        <v>188</v>
      </c>
    </row>
    <row r="12" spans="1:7" s="291" customFormat="1" x14ac:dyDescent="0.25">
      <c r="A12" s="113"/>
      <c r="B12" s="113" t="s">
        <v>2</v>
      </c>
      <c r="C12" s="113"/>
      <c r="D12" s="114" t="s">
        <v>189</v>
      </c>
      <c r="E12" s="114"/>
      <c r="F12" s="114"/>
      <c r="G12" s="115" t="s">
        <v>189</v>
      </c>
    </row>
    <row r="13" spans="1:7" s="291" customFormat="1" x14ac:dyDescent="0.25">
      <c r="A13" s="113" t="s">
        <v>62</v>
      </c>
      <c r="B13" s="116"/>
      <c r="C13" s="113" t="s">
        <v>190</v>
      </c>
      <c r="D13" s="114" t="s">
        <v>191</v>
      </c>
      <c r="E13" s="114" t="s">
        <v>192</v>
      </c>
      <c r="F13" s="114" t="s">
        <v>193</v>
      </c>
      <c r="G13" s="114" t="s">
        <v>194</v>
      </c>
    </row>
    <row r="14" spans="1:7" s="291" customFormat="1" x14ac:dyDescent="0.25">
      <c r="A14" s="116"/>
      <c r="B14" s="116" t="s">
        <v>3</v>
      </c>
      <c r="C14" s="116"/>
      <c r="D14" s="117" t="s">
        <v>195</v>
      </c>
      <c r="E14" s="117"/>
      <c r="F14" s="117"/>
      <c r="G14" s="117"/>
    </row>
    <row r="15" spans="1:7" s="291" customFormat="1" x14ac:dyDescent="0.25">
      <c r="A15" s="118">
        <v>1</v>
      </c>
      <c r="B15" s="118">
        <v>2</v>
      </c>
      <c r="C15" s="118">
        <v>3</v>
      </c>
      <c r="D15" s="118">
        <v>4</v>
      </c>
      <c r="E15" s="118">
        <v>5</v>
      </c>
      <c r="F15" s="118">
        <v>6</v>
      </c>
      <c r="G15" s="118">
        <v>7</v>
      </c>
    </row>
    <row r="16" spans="1:7" s="290" customFormat="1" x14ac:dyDescent="0.25">
      <c r="A16" s="119"/>
      <c r="B16" s="120">
        <v>801</v>
      </c>
      <c r="C16" s="296"/>
      <c r="D16" s="297"/>
      <c r="E16" s="297"/>
      <c r="F16" s="297"/>
      <c r="G16" s="297"/>
    </row>
    <row r="17" spans="1:7" s="291" customFormat="1" x14ac:dyDescent="0.25">
      <c r="A17" s="121" t="s">
        <v>196</v>
      </c>
      <c r="B17" s="298">
        <v>80101</v>
      </c>
      <c r="C17" s="122" t="s">
        <v>8</v>
      </c>
      <c r="D17" s="299">
        <v>523</v>
      </c>
      <c r="E17" s="299">
        <v>676057</v>
      </c>
      <c r="F17" s="299">
        <v>676580</v>
      </c>
      <c r="G17" s="299">
        <v>0</v>
      </c>
    </row>
    <row r="18" spans="1:7" s="291" customFormat="1" x14ac:dyDescent="0.25">
      <c r="A18" s="121" t="s">
        <v>197</v>
      </c>
      <c r="B18" s="298">
        <v>80102</v>
      </c>
      <c r="C18" s="123" t="s">
        <v>15</v>
      </c>
      <c r="D18" s="300">
        <v>0</v>
      </c>
      <c r="E18" s="300">
        <v>59850</v>
      </c>
      <c r="F18" s="300">
        <v>59850</v>
      </c>
      <c r="G18" s="300">
        <v>0</v>
      </c>
    </row>
    <row r="19" spans="1:7" s="291" customFormat="1" x14ac:dyDescent="0.25">
      <c r="A19" s="121" t="s">
        <v>198</v>
      </c>
      <c r="B19" s="298">
        <v>80104</v>
      </c>
      <c r="C19" s="123" t="s">
        <v>10</v>
      </c>
      <c r="D19" s="300">
        <v>4837</v>
      </c>
      <c r="E19" s="300">
        <v>2926529</v>
      </c>
      <c r="F19" s="300">
        <v>2931366</v>
      </c>
      <c r="G19" s="300">
        <v>0</v>
      </c>
    </row>
    <row r="20" spans="1:7" s="291" customFormat="1" x14ac:dyDescent="0.25">
      <c r="A20" s="121" t="s">
        <v>199</v>
      </c>
      <c r="B20" s="298">
        <v>80115</v>
      </c>
      <c r="C20" s="123" t="s">
        <v>11</v>
      </c>
      <c r="D20" s="300">
        <v>10901</v>
      </c>
      <c r="E20" s="300">
        <v>1217126</v>
      </c>
      <c r="F20" s="300">
        <v>1228027</v>
      </c>
      <c r="G20" s="300">
        <v>0</v>
      </c>
    </row>
    <row r="21" spans="1:7" s="291" customFormat="1" x14ac:dyDescent="0.25">
      <c r="A21" s="121" t="s">
        <v>200</v>
      </c>
      <c r="B21" s="298">
        <v>80120</v>
      </c>
      <c r="C21" s="123" t="s">
        <v>153</v>
      </c>
      <c r="D21" s="301">
        <v>664</v>
      </c>
      <c r="E21" s="300">
        <v>236535</v>
      </c>
      <c r="F21" s="300">
        <v>237199</v>
      </c>
      <c r="G21" s="300">
        <v>0</v>
      </c>
    </row>
    <row r="22" spans="1:7" s="291" customFormat="1" x14ac:dyDescent="0.25">
      <c r="A22" s="121" t="s">
        <v>201</v>
      </c>
      <c r="B22" s="298">
        <v>80132</v>
      </c>
      <c r="C22" s="123" t="s">
        <v>202</v>
      </c>
      <c r="D22" s="300">
        <v>225</v>
      </c>
      <c r="E22" s="300">
        <v>34000</v>
      </c>
      <c r="F22" s="300">
        <v>34225</v>
      </c>
      <c r="G22" s="302">
        <v>0</v>
      </c>
    </row>
    <row r="23" spans="1:7" s="291" customFormat="1" x14ac:dyDescent="0.25">
      <c r="A23" s="121" t="s">
        <v>203</v>
      </c>
      <c r="B23" s="298">
        <v>80134</v>
      </c>
      <c r="C23" s="123" t="s">
        <v>16</v>
      </c>
      <c r="D23" s="300">
        <v>0</v>
      </c>
      <c r="E23" s="300">
        <v>3200</v>
      </c>
      <c r="F23" s="300">
        <v>3200</v>
      </c>
      <c r="G23" s="300">
        <v>0</v>
      </c>
    </row>
    <row r="24" spans="1:7" s="291" customFormat="1" ht="25.5" x14ac:dyDescent="0.25">
      <c r="A24" s="124" t="s">
        <v>204</v>
      </c>
      <c r="B24" s="303">
        <v>80140</v>
      </c>
      <c r="C24" s="125" t="s">
        <v>205</v>
      </c>
      <c r="D24" s="300">
        <v>3</v>
      </c>
      <c r="E24" s="300">
        <v>445610</v>
      </c>
      <c r="F24" s="300">
        <v>445613</v>
      </c>
      <c r="G24" s="300">
        <v>0</v>
      </c>
    </row>
    <row r="25" spans="1:7" s="291" customFormat="1" x14ac:dyDescent="0.25">
      <c r="A25" s="126" t="s">
        <v>206</v>
      </c>
      <c r="B25" s="304">
        <v>80148</v>
      </c>
      <c r="C25" s="123" t="s">
        <v>9</v>
      </c>
      <c r="D25" s="305">
        <v>27</v>
      </c>
      <c r="E25" s="305">
        <v>2465135</v>
      </c>
      <c r="F25" s="305">
        <v>2465162</v>
      </c>
      <c r="G25" s="305">
        <v>0</v>
      </c>
    </row>
    <row r="26" spans="1:7" s="291" customFormat="1" x14ac:dyDescent="0.25">
      <c r="A26" s="306"/>
      <c r="B26" s="127">
        <v>854</v>
      </c>
      <c r="C26" s="128"/>
      <c r="D26" s="307"/>
      <c r="E26" s="307"/>
      <c r="F26" s="307"/>
      <c r="G26" s="307"/>
    </row>
    <row r="27" spans="1:7" s="291" customFormat="1" x14ac:dyDescent="0.25">
      <c r="A27" s="121" t="s">
        <v>196</v>
      </c>
      <c r="B27" s="298">
        <v>85410</v>
      </c>
      <c r="C27" s="123" t="s">
        <v>14</v>
      </c>
      <c r="D27" s="300">
        <v>470</v>
      </c>
      <c r="E27" s="300">
        <v>491700</v>
      </c>
      <c r="F27" s="300">
        <v>492170</v>
      </c>
      <c r="G27" s="300">
        <v>0</v>
      </c>
    </row>
    <row r="28" spans="1:7" s="291" customFormat="1" x14ac:dyDescent="0.25">
      <c r="A28" s="121" t="s">
        <v>197</v>
      </c>
      <c r="B28" s="298">
        <v>85417</v>
      </c>
      <c r="C28" s="129" t="s">
        <v>17</v>
      </c>
      <c r="D28" s="300">
        <v>0</v>
      </c>
      <c r="E28" s="300">
        <v>84011</v>
      </c>
      <c r="F28" s="300">
        <v>84011</v>
      </c>
      <c r="G28" s="300">
        <v>0</v>
      </c>
    </row>
    <row r="29" spans="1:7" s="291" customFormat="1" x14ac:dyDescent="0.25">
      <c r="A29" s="130" t="s">
        <v>198</v>
      </c>
      <c r="B29" s="308">
        <v>85420</v>
      </c>
      <c r="C29" s="131" t="s">
        <v>207</v>
      </c>
      <c r="D29" s="309">
        <v>4</v>
      </c>
      <c r="E29" s="309">
        <v>18212</v>
      </c>
      <c r="F29" s="309">
        <v>18216</v>
      </c>
      <c r="G29" s="310">
        <v>0</v>
      </c>
    </row>
    <row r="30" spans="1:7" s="314" customFormat="1" ht="21" customHeight="1" x14ac:dyDescent="0.25">
      <c r="A30" s="311"/>
      <c r="B30" s="311"/>
      <c r="C30" s="312" t="s">
        <v>208</v>
      </c>
      <c r="D30" s="313">
        <f>SUM(D17:D29)</f>
        <v>17654</v>
      </c>
      <c r="E30" s="313">
        <f>SUM(E17:E29)</f>
        <v>8657965</v>
      </c>
      <c r="F30" s="313">
        <f>SUM(F17:F29)</f>
        <v>8675619</v>
      </c>
      <c r="G30" s="313">
        <f>SUM(G17:G29)</f>
        <v>0</v>
      </c>
    </row>
    <row r="31" spans="1:7" s="291" customFormat="1" x14ac:dyDescent="0.25"/>
    <row r="32" spans="1:7" x14ac:dyDescent="0.25">
      <c r="A32" s="132"/>
      <c r="B32" s="132"/>
      <c r="C32" s="32"/>
    </row>
    <row r="33" spans="1:3" x14ac:dyDescent="0.25">
      <c r="A33" s="132"/>
      <c r="B33" s="132"/>
      <c r="C33" s="32"/>
    </row>
    <row r="34" spans="1:3" x14ac:dyDescent="0.25">
      <c r="A34" s="132"/>
      <c r="B34" s="132"/>
      <c r="C34" s="3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2</vt:i4>
      </vt:variant>
    </vt:vector>
  </HeadingPairs>
  <TitlesOfParts>
    <vt:vector size="8" baseType="lpstr">
      <vt:lpstr>ZAL_1</vt:lpstr>
      <vt:lpstr>ZAL_2</vt:lpstr>
      <vt:lpstr>ZAL_3</vt:lpstr>
      <vt:lpstr>ZAL_4</vt:lpstr>
      <vt:lpstr>ZAL_5</vt:lpstr>
      <vt:lpstr>ZAL_6</vt:lpstr>
      <vt:lpstr>ZAL_1!Tytuły_wydruku</vt:lpstr>
      <vt:lpstr>ZAL_5!Tytuły_wydruku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do Zarządzenia NR 414/2020 Prezydenta Miasta Włocławek z dnia 30 listopada 2020 r.</dc:title>
  <dc:creator>Beata Duszeńska</dc:creator>
  <cp:keywords>Załącznik </cp:keywords>
  <cp:lastModifiedBy>Łukasz Stolarski</cp:lastModifiedBy>
  <cp:lastPrinted>2020-12-07T10:55:08Z</cp:lastPrinted>
  <dcterms:created xsi:type="dcterms:W3CDTF">2020-01-08T14:06:14Z</dcterms:created>
  <dcterms:modified xsi:type="dcterms:W3CDTF">2020-12-07T11:46:04Z</dcterms:modified>
</cp:coreProperties>
</file>