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tolarski\Desktop\bip\kupska\kupo\konkurs\Dostepnośc\karta\kon\zarz\Nowy folder\Nowy folder\dane\kryzys\ed\KM08\ws\XX\alko\Nowy folder\24\Nowy folder\oswiad\"/>
    </mc:Choice>
  </mc:AlternateContent>
  <xr:revisionPtr revIDLastSave="0" documentId="13_ncr:1_{7679D889-4279-4EFD-97C1-77D8EB08239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Zał.Nr1" sheetId="9" r:id="rId1"/>
    <sheet name="Zał.Nr2" sheetId="11" r:id="rId2"/>
    <sheet name="Zał.Nr3" sheetId="17" r:id="rId3"/>
  </sheets>
  <definedNames>
    <definedName name="_xlnm.Print_Titles" localSheetId="0">Zał.Nr1!$7:$9</definedName>
  </definedNames>
  <calcPr calcId="181029"/>
</workbook>
</file>

<file path=xl/calcChain.xml><?xml version="1.0" encoding="utf-8"?>
<calcChain xmlns="http://schemas.openxmlformats.org/spreadsheetml/2006/main">
  <c r="H307" i="9" l="1"/>
  <c r="H306" i="9"/>
  <c r="H305" i="9"/>
  <c r="H304" i="9"/>
  <c r="G303" i="9"/>
  <c r="F303" i="9"/>
  <c r="F302" i="9"/>
  <c r="H298" i="9"/>
  <c r="H297" i="9"/>
  <c r="H296" i="9"/>
  <c r="G295" i="9"/>
  <c r="F295" i="9"/>
  <c r="F294" i="9"/>
  <c r="H291" i="9"/>
  <c r="H290" i="9"/>
  <c r="G289" i="9"/>
  <c r="G288" i="9" s="1"/>
  <c r="F289" i="9"/>
  <c r="H287" i="9"/>
  <c r="G286" i="9"/>
  <c r="F286" i="9"/>
  <c r="H286" i="9" s="1"/>
  <c r="G285" i="9"/>
  <c r="H284" i="9"/>
  <c r="H283" i="9"/>
  <c r="G282" i="9"/>
  <c r="F282" i="9"/>
  <c r="H282" i="9" s="1"/>
  <c r="G281" i="9"/>
  <c r="G280" i="9"/>
  <c r="H279" i="9"/>
  <c r="H278" i="9"/>
  <c r="H277" i="9"/>
  <c r="H276" i="9"/>
  <c r="H275" i="9"/>
  <c r="H274" i="9"/>
  <c r="H273" i="9"/>
  <c r="H272" i="9"/>
  <c r="G271" i="9"/>
  <c r="G268" i="9" s="1"/>
  <c r="F271" i="9"/>
  <c r="H267" i="9"/>
  <c r="H266" i="9"/>
  <c r="G265" i="9"/>
  <c r="G264" i="9" s="1"/>
  <c r="G263" i="9" s="1"/>
  <c r="F265" i="9"/>
  <c r="H262" i="9"/>
  <c r="H261" i="9"/>
  <c r="G260" i="9"/>
  <c r="F260" i="9"/>
  <c r="H260" i="9" s="1"/>
  <c r="H259" i="9"/>
  <c r="H258" i="9"/>
  <c r="G257" i="9"/>
  <c r="G255" i="9" s="1"/>
  <c r="G254" i="9" s="1"/>
  <c r="F257" i="9"/>
  <c r="H253" i="9"/>
  <c r="H252" i="9"/>
  <c r="H251" i="9"/>
  <c r="H250" i="9"/>
  <c r="H249" i="9"/>
  <c r="H248" i="9"/>
  <c r="G248" i="9"/>
  <c r="F248" i="9"/>
  <c r="G247" i="9"/>
  <c r="H247" i="9" s="1"/>
  <c r="F247" i="9"/>
  <c r="H245" i="9"/>
  <c r="G244" i="9"/>
  <c r="F244" i="9"/>
  <c r="F243" i="9"/>
  <c r="H241" i="9"/>
  <c r="G240" i="9"/>
  <c r="G239" i="9" s="1"/>
  <c r="F240" i="9"/>
  <c r="H238" i="9"/>
  <c r="H237" i="9"/>
  <c r="G236" i="9"/>
  <c r="G235" i="9" s="1"/>
  <c r="F236" i="9"/>
  <c r="H233" i="9"/>
  <c r="H232" i="9"/>
  <c r="H231" i="9"/>
  <c r="H230" i="9"/>
  <c r="G229" i="9"/>
  <c r="H229" i="9" s="1"/>
  <c r="F229" i="9"/>
  <c r="H224" i="9"/>
  <c r="H223" i="9"/>
  <c r="H222" i="9"/>
  <c r="H221" i="9"/>
  <c r="H220" i="9"/>
  <c r="H219" i="9"/>
  <c r="H218" i="9"/>
  <c r="G218" i="9"/>
  <c r="F218" i="9"/>
  <c r="H213" i="9"/>
  <c r="H212" i="9"/>
  <c r="H211" i="9"/>
  <c r="H210" i="9"/>
  <c r="H209" i="9"/>
  <c r="H208" i="9"/>
  <c r="G207" i="9"/>
  <c r="F207" i="9"/>
  <c r="H207" i="9" s="1"/>
  <c r="H202" i="9"/>
  <c r="H201" i="9"/>
  <c r="H200" i="9"/>
  <c r="H199" i="9"/>
  <c r="H198" i="9"/>
  <c r="H197" i="9"/>
  <c r="G196" i="9"/>
  <c r="G191" i="9" s="1"/>
  <c r="G190" i="9" s="1"/>
  <c r="F196" i="9"/>
  <c r="H189" i="9"/>
  <c r="H187" i="9"/>
  <c r="G186" i="9"/>
  <c r="F186" i="9"/>
  <c r="H186" i="9" s="1"/>
  <c r="G185" i="9"/>
  <c r="H184" i="9"/>
  <c r="H183" i="9"/>
  <c r="G182" i="9"/>
  <c r="F182" i="9"/>
  <c r="H182" i="9" s="1"/>
  <c r="G181" i="9"/>
  <c r="G180" i="9"/>
  <c r="H179" i="9"/>
  <c r="H178" i="9"/>
  <c r="H177" i="9"/>
  <c r="G177" i="9"/>
  <c r="F177" i="9"/>
  <c r="G176" i="9"/>
  <c r="F176" i="9"/>
  <c r="F175" i="9"/>
  <c r="H174" i="9"/>
  <c r="H173" i="9"/>
  <c r="H172" i="9"/>
  <c r="H171" i="9"/>
  <c r="G170" i="9"/>
  <c r="F170" i="9"/>
  <c r="H170" i="9" s="1"/>
  <c r="H168" i="9"/>
  <c r="H167" i="9"/>
  <c r="H166" i="9"/>
  <c r="H165" i="9"/>
  <c r="G164" i="9"/>
  <c r="F164" i="9"/>
  <c r="H164" i="9" s="1"/>
  <c r="H162" i="9"/>
  <c r="H161" i="9"/>
  <c r="H160" i="9"/>
  <c r="H159" i="9"/>
  <c r="H158" i="9"/>
  <c r="H157" i="9"/>
  <c r="G156" i="9"/>
  <c r="G130" i="9" s="1"/>
  <c r="F156" i="9"/>
  <c r="H156" i="9" s="1"/>
  <c r="H154" i="9"/>
  <c r="H153" i="9"/>
  <c r="H152" i="9"/>
  <c r="H151" i="9"/>
  <c r="G150" i="9"/>
  <c r="F150" i="9"/>
  <c r="H150" i="9" s="1"/>
  <c r="H148" i="9"/>
  <c r="H147" i="9"/>
  <c r="H146" i="9"/>
  <c r="H145" i="9"/>
  <c r="H144" i="9"/>
  <c r="G144" i="9"/>
  <c r="F144" i="9"/>
  <c r="H142" i="9"/>
  <c r="H141" i="9"/>
  <c r="H140" i="9"/>
  <c r="H139" i="9"/>
  <c r="H138" i="9"/>
  <c r="H137" i="9"/>
  <c r="G137" i="9"/>
  <c r="F137" i="9"/>
  <c r="H136" i="9"/>
  <c r="H135" i="9"/>
  <c r="G135" i="9"/>
  <c r="F135" i="9"/>
  <c r="H133" i="9"/>
  <c r="H132" i="9"/>
  <c r="G132" i="9"/>
  <c r="F132" i="9"/>
  <c r="H129" i="9"/>
  <c r="H128" i="9"/>
  <c r="G128" i="9"/>
  <c r="F128" i="9"/>
  <c r="G127" i="9"/>
  <c r="H127" i="9" s="1"/>
  <c r="F127" i="9"/>
  <c r="H126" i="9"/>
  <c r="H125" i="9"/>
  <c r="H124" i="9"/>
  <c r="H123" i="9"/>
  <c r="G122" i="9"/>
  <c r="G121" i="9" s="1"/>
  <c r="F122" i="9"/>
  <c r="H120" i="9"/>
  <c r="G119" i="9"/>
  <c r="F119" i="9"/>
  <c r="H119" i="9" s="1"/>
  <c r="G118" i="9"/>
  <c r="H117" i="9"/>
  <c r="H116" i="9"/>
  <c r="G116" i="9"/>
  <c r="F116" i="9"/>
  <c r="G115" i="9"/>
  <c r="H115" i="9" s="1"/>
  <c r="F115" i="9"/>
  <c r="H114" i="9"/>
  <c r="G113" i="9"/>
  <c r="F113" i="9"/>
  <c r="F112" i="9"/>
  <c r="H111" i="9"/>
  <c r="G110" i="9"/>
  <c r="G109" i="9" s="1"/>
  <c r="F110" i="9"/>
  <c r="H108" i="9"/>
  <c r="G107" i="9"/>
  <c r="F107" i="9"/>
  <c r="H107" i="9" s="1"/>
  <c r="G106" i="9"/>
  <c r="H105" i="9"/>
  <c r="H103" i="9"/>
  <c r="H102" i="9"/>
  <c r="G101" i="9"/>
  <c r="F101" i="9"/>
  <c r="H101" i="9" s="1"/>
  <c r="H100" i="9"/>
  <c r="H99" i="9"/>
  <c r="H98" i="9"/>
  <c r="H97" i="9"/>
  <c r="H96" i="9"/>
  <c r="G95" i="9"/>
  <c r="G94" i="9" s="1"/>
  <c r="F95" i="9"/>
  <c r="H92" i="9"/>
  <c r="H91" i="9"/>
  <c r="H90" i="9"/>
  <c r="G89" i="9"/>
  <c r="H89" i="9" s="1"/>
  <c r="F89" i="9"/>
  <c r="H88" i="9"/>
  <c r="H87" i="9"/>
  <c r="H86" i="9"/>
  <c r="H85" i="9"/>
  <c r="G84" i="9"/>
  <c r="F84" i="9"/>
  <c r="H80" i="9"/>
  <c r="H79" i="9"/>
  <c r="G78" i="9"/>
  <c r="F78" i="9"/>
  <c r="H78" i="9" s="1"/>
  <c r="G77" i="9"/>
  <c r="G76" i="9"/>
  <c r="H73" i="9"/>
  <c r="H69" i="9"/>
  <c r="H65" i="9"/>
  <c r="G65" i="9"/>
  <c r="F65" i="9"/>
  <c r="G64" i="9"/>
  <c r="F64" i="9"/>
  <c r="F63" i="9"/>
  <c r="H60" i="9"/>
  <c r="G55" i="9"/>
  <c r="F55" i="9"/>
  <c r="H55" i="9" s="1"/>
  <c r="G54" i="9"/>
  <c r="G53" i="9"/>
  <c r="G52" i="9"/>
  <c r="H51" i="9"/>
  <c r="H45" i="9"/>
  <c r="H39" i="9"/>
  <c r="G39" i="9"/>
  <c r="F39" i="9"/>
  <c r="G35" i="9"/>
  <c r="G34" i="9" s="1"/>
  <c r="G11" i="9" s="1"/>
  <c r="F35" i="9"/>
  <c r="F34" i="9"/>
  <c r="H33" i="9"/>
  <c r="G27" i="9"/>
  <c r="F27" i="9"/>
  <c r="H26" i="9"/>
  <c r="H20" i="9"/>
  <c r="H14" i="9"/>
  <c r="G14" i="9"/>
  <c r="F14" i="9"/>
  <c r="G13" i="9"/>
  <c r="G12" i="9" s="1"/>
  <c r="F13" i="9"/>
  <c r="F12" i="9" s="1"/>
  <c r="H12" i="9" l="1"/>
  <c r="F11" i="9"/>
  <c r="H122" i="9"/>
  <c r="F121" i="9"/>
  <c r="H121" i="9" s="1"/>
  <c r="F235" i="9"/>
  <c r="H236" i="9"/>
  <c r="F239" i="9"/>
  <c r="H239" i="9" s="1"/>
  <c r="H240" i="9"/>
  <c r="H295" i="9"/>
  <c r="G294" i="9"/>
  <c r="G293" i="9" s="1"/>
  <c r="G292" i="9" s="1"/>
  <c r="H34" i="9"/>
  <c r="H35" i="9"/>
  <c r="H64" i="9"/>
  <c r="G63" i="9"/>
  <c r="G61" i="9" s="1"/>
  <c r="G10" i="9" s="1"/>
  <c r="F83" i="9"/>
  <c r="H84" i="9"/>
  <c r="H95" i="9"/>
  <c r="F94" i="9"/>
  <c r="H112" i="9"/>
  <c r="G234" i="9"/>
  <c r="G243" i="9"/>
  <c r="H244" i="9"/>
  <c r="H289" i="9"/>
  <c r="F288" i="9"/>
  <c r="H288" i="9" s="1"/>
  <c r="F301" i="9"/>
  <c r="H27" i="9"/>
  <c r="G83" i="9"/>
  <c r="G82" i="9" s="1"/>
  <c r="F109" i="9"/>
  <c r="H109" i="9" s="1"/>
  <c r="H110" i="9"/>
  <c r="H257" i="9"/>
  <c r="F255" i="9"/>
  <c r="H294" i="9"/>
  <c r="F293" i="9"/>
  <c r="H176" i="9"/>
  <c r="G175" i="9"/>
  <c r="H175" i="9" s="1"/>
  <c r="H196" i="9"/>
  <c r="F191" i="9"/>
  <c r="H13" i="9"/>
  <c r="H63" i="9"/>
  <c r="F61" i="9"/>
  <c r="H61" i="9" s="1"/>
  <c r="H113" i="9"/>
  <c r="G112" i="9"/>
  <c r="G93" i="9" s="1"/>
  <c r="H243" i="9"/>
  <c r="H265" i="9"/>
  <c r="F264" i="9"/>
  <c r="H271" i="9"/>
  <c r="F268" i="9"/>
  <c r="H268" i="9" s="1"/>
  <c r="H303" i="9"/>
  <c r="G302" i="9"/>
  <c r="G301" i="9" s="1"/>
  <c r="G299" i="9" s="1"/>
  <c r="F54" i="9"/>
  <c r="F77" i="9"/>
  <c r="F106" i="9"/>
  <c r="H106" i="9" s="1"/>
  <c r="F118" i="9"/>
  <c r="H118" i="9" s="1"/>
  <c r="F130" i="9"/>
  <c r="F181" i="9"/>
  <c r="F185" i="9"/>
  <c r="H185" i="9" s="1"/>
  <c r="F281" i="9"/>
  <c r="F285" i="9"/>
  <c r="H285" i="9" s="1"/>
  <c r="F180" i="9" l="1"/>
  <c r="H180" i="9" s="1"/>
  <c r="H181" i="9"/>
  <c r="H255" i="9"/>
  <c r="F254" i="9"/>
  <c r="H254" i="9" s="1"/>
  <c r="H83" i="9"/>
  <c r="F82" i="9"/>
  <c r="H82" i="9" s="1"/>
  <c r="H130" i="9"/>
  <c r="F53" i="9"/>
  <c r="H54" i="9"/>
  <c r="H301" i="9"/>
  <c r="F299" i="9"/>
  <c r="H94" i="9"/>
  <c r="F93" i="9"/>
  <c r="F280" i="9"/>
  <c r="H280" i="9" s="1"/>
  <c r="H281" i="9"/>
  <c r="H264" i="9"/>
  <c r="F263" i="9"/>
  <c r="H263" i="9" s="1"/>
  <c r="H191" i="9"/>
  <c r="F190" i="9"/>
  <c r="H190" i="9" s="1"/>
  <c r="H293" i="9"/>
  <c r="F292" i="9"/>
  <c r="H302" i="9"/>
  <c r="H235" i="9"/>
  <c r="F234" i="9"/>
  <c r="H234" i="9" s="1"/>
  <c r="H11" i="9"/>
  <c r="F76" i="9"/>
  <c r="H77" i="9"/>
  <c r="G75" i="9"/>
  <c r="G74" i="9" s="1"/>
  <c r="F52" i="9" l="1"/>
  <c r="H53" i="9"/>
  <c r="F75" i="9"/>
  <c r="H76" i="9"/>
  <c r="H299" i="9"/>
  <c r="H292" i="9"/>
  <c r="H93" i="9"/>
  <c r="F74" i="9" l="1"/>
  <c r="H75" i="9"/>
  <c r="H52" i="9"/>
  <c r="F10" i="9"/>
  <c r="H74" i="9" l="1"/>
  <c r="H10" i="9"/>
</calcChain>
</file>

<file path=xl/sharedStrings.xml><?xml version="1.0" encoding="utf-8"?>
<sst xmlns="http://schemas.openxmlformats.org/spreadsheetml/2006/main" count="458" uniqueCount="250">
  <si>
    <t>Załącznik Nr 1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</si>
  <si>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</si>
  <si>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</si>
  <si>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</si>
  <si>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</si>
  <si>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</si>
  <si>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</si>
  <si>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</si>
  <si>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</si>
  <si>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</si>
  <si>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DOCHODY OGÓŁEM:</t>
  </si>
  <si>
    <t>Oświata i wychowanie</t>
  </si>
  <si>
    <t>Szkoły podstawowe</t>
  </si>
  <si>
    <t>Jednostki oświatowe zbiorczo</t>
  </si>
  <si>
    <t>Przedszkola</t>
  </si>
  <si>
    <t>Pozostała działalność</t>
  </si>
  <si>
    <t>Pomoc społeczna</t>
  </si>
  <si>
    <t>terytorialnego</t>
  </si>
  <si>
    <t>Edukacyjna opieka wychowawcza</t>
  </si>
  <si>
    <t>WYDATKI OGÓŁEM:</t>
  </si>
  <si>
    <t>Wydatki na zadania własne:</t>
  </si>
  <si>
    <t>zakup materiałów i wyposażenia</t>
  </si>
  <si>
    <t>zakup energii</t>
  </si>
  <si>
    <t>zakup usług pozostałych</t>
  </si>
  <si>
    <t>wynagrodzenia bezosobowe</t>
  </si>
  <si>
    <t>852</t>
  </si>
  <si>
    <t>Miejski Ośrodek Pomocy Rodzinie</t>
  </si>
  <si>
    <t>wynagrodzenia osobowe pracowników</t>
  </si>
  <si>
    <t>składki na ubezpieczenia społeczne</t>
  </si>
  <si>
    <t>Załącznik Nr 3</t>
  </si>
  <si>
    <t>Wydatki na programy i projekty realizowane ze środków pochodzących z funduszy strukturalnych i Funduszu Spójności</t>
  </si>
  <si>
    <t>w tym:</t>
  </si>
  <si>
    <t>Planowane wydatki</t>
  </si>
  <si>
    <t>w okresie</t>
  </si>
  <si>
    <t>Lp.</t>
  </si>
  <si>
    <t>Program/Projekt</t>
  </si>
  <si>
    <t xml:space="preserve">(dział, </t>
  </si>
  <si>
    <t>Projektu</t>
  </si>
  <si>
    <t>Wydatki ogółem:</t>
  </si>
  <si>
    <t>wydatki bieżące</t>
  </si>
  <si>
    <t>wydatki majątkowe</t>
  </si>
  <si>
    <t>2</t>
  </si>
  <si>
    <t>REGIONALNY PROGRAM OPERACYJNY WOJEWÓDZTWA KUJAWSKO - POMORSKIEGO</t>
  </si>
  <si>
    <t>dz. 801</t>
  </si>
  <si>
    <t>rozdz. 80195</t>
  </si>
  <si>
    <t>Załącznik Nr 2</t>
  </si>
  <si>
    <t>Dział</t>
  </si>
  <si>
    <t xml:space="preserve">Prezydenta Miasta Włocławek </t>
  </si>
  <si>
    <t>Dochody na zadania rządowe:</t>
  </si>
  <si>
    <t>Gospodarka mieszkaniowa</t>
  </si>
  <si>
    <t>dotacje celowe otrzymane z budżetu państwa</t>
  </si>
  <si>
    <t>na zadania bieżące z zakresu administracji</t>
  </si>
  <si>
    <t>rządowej oraz inne zadania zlecone ustawami</t>
  </si>
  <si>
    <t>realizowane przez powiat</t>
  </si>
  <si>
    <t>zakup środków dydaktycznych i książek</t>
  </si>
  <si>
    <t>dodatkowe wynagrodzenie roczne</t>
  </si>
  <si>
    <t>Ośrodki pomocy społecznej</t>
  </si>
  <si>
    <t>Wydatki na zadania rządowe:</t>
  </si>
  <si>
    <t>Bezpieczeństwo publiczne i ochrona</t>
  </si>
  <si>
    <t>przeciwpożarowa</t>
  </si>
  <si>
    <t>Komenda Miejska Państwowej Straży Pożarnej</t>
  </si>
  <si>
    <t>Technika</t>
  </si>
  <si>
    <t>Szkoły zawodowe specjalne</t>
  </si>
  <si>
    <t>Dochody na zadania zlecone:</t>
  </si>
  <si>
    <t>2010</t>
  </si>
  <si>
    <t xml:space="preserve">dotacje celowe otrzymane z budżetu państwa na </t>
  </si>
  <si>
    <t>realizację zadań bieżących z zakresu administracji</t>
  </si>
  <si>
    <t>Wydział Dróg, Transportu Zbiorowego i Energii</t>
  </si>
  <si>
    <t xml:space="preserve">składki na ubezpieczenia społeczne </t>
  </si>
  <si>
    <t>zakup usług remontowych</t>
  </si>
  <si>
    <t>Stołówki szkolne i przedszkolne</t>
  </si>
  <si>
    <t>wydatki osobowe niezaliczone do wynagrodzeń</t>
  </si>
  <si>
    <t>Wydatki na zadania zlecone:</t>
  </si>
  <si>
    <t>Ośrodki wsparcia</t>
  </si>
  <si>
    <t>Wydział Gospodarowania Mieniem Komunalnym</t>
  </si>
  <si>
    <t>Straż gminna (miejska)</t>
  </si>
  <si>
    <t>Straż Miejska</t>
  </si>
  <si>
    <t>dotacje celowe otrzymane z budżetu państwa na</t>
  </si>
  <si>
    <t>wydatki inwestycyjne jednostek budżetowych</t>
  </si>
  <si>
    <t>Oddziały przedszkolne w szkołach podstawowych</t>
  </si>
  <si>
    <t>Branżowe szkoły I i II stopnia</t>
  </si>
  <si>
    <t>Świetlice szkolne</t>
  </si>
  <si>
    <t>Poradnie psychologiczno - pedagogiczne, w tym</t>
  </si>
  <si>
    <t>poradnie specjalistyczne</t>
  </si>
  <si>
    <t>opłaty na rzecz budżetów jednostek samorządu</t>
  </si>
  <si>
    <t>Wczesne wspomaganie rozwoju dziecka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</si>
  <si>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</si>
  <si>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</si>
  <si>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</si>
  <si>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</si>
  <si>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</si>
  <si>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</si>
  <si>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</si>
  <si>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Nazwa zadania inwestycyjnego</t>
  </si>
  <si>
    <t>koszty</t>
  </si>
  <si>
    <t>budżetowy</t>
  </si>
  <si>
    <t>środki</t>
  </si>
  <si>
    <t>wydzielone</t>
  </si>
  <si>
    <t>realizująca</t>
  </si>
  <si>
    <t>dochody</t>
  </si>
  <si>
    <t xml:space="preserve">pochodzące </t>
  </si>
  <si>
    <t>wymienione</t>
  </si>
  <si>
    <t>rachunki</t>
  </si>
  <si>
    <t>program lub</t>
  </si>
  <si>
    <t>(8+9+10)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</si>
  <si>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</si>
  <si>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</si>
  <si>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</si>
  <si>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</si>
  <si>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</si>
  <si>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</si>
  <si>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</si>
  <si>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</si>
  <si>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</si>
  <si>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</si>
  <si>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</si>
  <si>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</si>
  <si>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>§ 6060</t>
  </si>
  <si>
    <t>do Zarządzenia NR 25/2021</t>
  </si>
  <si>
    <t>z dnia 29 stycznia 2021 r.</t>
  </si>
  <si>
    <t>Zmiany w budżecie miasta Włocławek na 2021 rok</t>
  </si>
  <si>
    <t>przed zmianą</t>
  </si>
  <si>
    <t>Dochody na zadania własne:</t>
  </si>
  <si>
    <t>Organ - projekt pn. "Włocławska Akademia Kariery Zawodowej w Zespole Szkół Elektrycznych"</t>
  </si>
  <si>
    <t>2057</t>
  </si>
  <si>
    <t>dotacje celowe w ramach programów finansowanych</t>
  </si>
  <si>
    <t>z udziałem środków europejskich oraz środków,</t>
  </si>
  <si>
    <t>o których mowa w art. 5 ust. 3 pkt 5 lit. a i b ustawy,</t>
  </si>
  <si>
    <t>lub płatności w ramach budżetu środków europejskich,</t>
  </si>
  <si>
    <t>realizowanych przez jednostki samorządu</t>
  </si>
  <si>
    <t>2059</t>
  </si>
  <si>
    <t>Organ - projekt pn. "Czym skorupka za młodu - raz jeszcze!"</t>
  </si>
  <si>
    <t>Pozostałe zadania w zakresie polityki społecznej</t>
  </si>
  <si>
    <t>Organ - projekt pn. "Wsparcie osób starszych i kadry</t>
  </si>
  <si>
    <t xml:space="preserve">świadczącej usługi społeczne w zakresie przeciwdziałania </t>
  </si>
  <si>
    <t>rozprzestrzeniania  się COVID-19, łagodzenia jego skutków</t>
  </si>
  <si>
    <t>na terenie województwa kujawsko - pomorskiego"</t>
  </si>
  <si>
    <t>Dodatki mieszkaniowe</t>
  </si>
  <si>
    <t>Organ</t>
  </si>
  <si>
    <t xml:space="preserve">rządowej oraz innych zadań zleconych gminie </t>
  </si>
  <si>
    <t>(związkom gmin, związkom powiatowo-gminnym)</t>
  </si>
  <si>
    <t xml:space="preserve">Bezpieczeństwo publiczne i ochrona </t>
  </si>
  <si>
    <t>Komendy powiatowe Państwowej Straży Pożarnej</t>
  </si>
  <si>
    <t>inwestycje i zakupy inwestycyjne z zakresu</t>
  </si>
  <si>
    <t xml:space="preserve">administracji rządowej oraz inne zadania zlecone </t>
  </si>
  <si>
    <t>ustawami realizowane przez powiat</t>
  </si>
  <si>
    <t>70095</t>
  </si>
  <si>
    <t>4190</t>
  </si>
  <si>
    <t>nagrody konkursowe</t>
  </si>
  <si>
    <t>4120</t>
  </si>
  <si>
    <t xml:space="preserve">składki na Fundusz Pracy oraz Fundusz Solidarnościowy </t>
  </si>
  <si>
    <t>Straż Miejska (Obsługa monitoringu)</t>
  </si>
  <si>
    <t>wpłaty na Państwowy Fundusz Rehabilitacji Osób</t>
  </si>
  <si>
    <t>Niepełnosprawnych</t>
  </si>
  <si>
    <t>Wydział Inwestycji</t>
  </si>
  <si>
    <t>pozostałe odsetki</t>
  </si>
  <si>
    <t xml:space="preserve">kary i odszkodowania wypłacane na rzecz osób </t>
  </si>
  <si>
    <t>prawnych i innych jednostek organizacyjnych</t>
  </si>
  <si>
    <t>Dokształcanie i doskonalenie nauczycieli</t>
  </si>
  <si>
    <t xml:space="preserve">Zespół Szkół Technicznych - projekt: Erasmus+ </t>
  </si>
  <si>
    <t>Akcja KA1 pn. "Nauka - klucz do świata"</t>
  </si>
  <si>
    <t>Wydział Edukacji - projekt: Erasmus+ Akcja KA1</t>
  </si>
  <si>
    <t xml:space="preserve"> pn. "Nauka - klucz do świata"</t>
  </si>
  <si>
    <t>Wydział Edukacji - projekt pn. "Włocławek zawodowo II"</t>
  </si>
  <si>
    <t>zawodowo II"</t>
  </si>
  <si>
    <t>Wydział Edukacji - projekt pn."Włocławska Akademia</t>
  </si>
  <si>
    <t>Kariery Zawodowej w Zespole Szkół Elektrycznych"</t>
  </si>
  <si>
    <t xml:space="preserve">Jednostki oświatowe zbiorczo - projekt pn."Włocławska </t>
  </si>
  <si>
    <t>Akademia Kariery Zawodowej w Zespole Szkół Elektrycznych"</t>
  </si>
  <si>
    <t>Wydział Edukacji - projekt pn. "Czym skorupka za młodu -</t>
  </si>
  <si>
    <t>raz jeszcze!"</t>
  </si>
  <si>
    <t>skorupka za młodu - raz jeszcze!"</t>
  </si>
  <si>
    <t>851</t>
  </si>
  <si>
    <t>Ochrona zdrowia</t>
  </si>
  <si>
    <t>Przeciwdziałanie alkoholizmowi</t>
  </si>
  <si>
    <t>Wydział Polityki Społecznej i Zdrowia Publicznego</t>
  </si>
  <si>
    <t>Środowiskowy Dom Samopomocy</t>
  </si>
  <si>
    <t>Placówka Opiekuńczo - Wychowawcza Nr 1 "MALUCH" -</t>
  </si>
  <si>
    <t xml:space="preserve">projekt pn. "Wsparcie osób starszych i kadry świadczącej </t>
  </si>
  <si>
    <t xml:space="preserve">usługi społeczne w zakresie przeciwdziałania </t>
  </si>
  <si>
    <t xml:space="preserve">rozprzestrzeniania  się COVID-19,łagodzenia jego </t>
  </si>
  <si>
    <t>skutków na terenie województwa kujawsko-pomorskiego"</t>
  </si>
  <si>
    <t>Placówka Opiekuńczo - Wychowawcza Nr 2 "CALINECZKA"</t>
  </si>
  <si>
    <t>Centrum Opieki nad Dzieckiem - projekt pn.</t>
  </si>
  <si>
    <t xml:space="preserve">"Wsparcie osób starszych i kadry świadczącej </t>
  </si>
  <si>
    <t xml:space="preserve">Miejski Ośrodek Pomocy Rodzinie - projekt pn. </t>
  </si>
  <si>
    <t>Kolonie i obozy oraz inne formy wypoczynku dzieci</t>
  </si>
  <si>
    <t>i młodzieży szkolnej, a także szkolenia młodzieży</t>
  </si>
  <si>
    <t>4170</t>
  </si>
  <si>
    <t>Rodzina</t>
  </si>
  <si>
    <t>Wspieranie rodziny</t>
  </si>
  <si>
    <t>Miejski Ośrodek Pomocy Rodzinie - placówki wsparcia</t>
  </si>
  <si>
    <t>dziennego</t>
  </si>
  <si>
    <t>Miejski Ośrodek Pomocy Rodzinie - asystent rodziny</t>
  </si>
  <si>
    <t>Gospodarka komunalna i ochrona środowiska</t>
  </si>
  <si>
    <t>Oświetlenie ulic, placów i dróg</t>
  </si>
  <si>
    <t>90095</t>
  </si>
  <si>
    <t xml:space="preserve">Wydział Inwestycji - projekt "Wzmocnienie i wykorzystanie </t>
  </si>
  <si>
    <t xml:space="preserve">potencjału endogenicznego Włocławka poprzez turystyczne </t>
  </si>
  <si>
    <t>i rekreacyjne zagospodarowanie Zalewu Włocławskiego"</t>
  </si>
  <si>
    <t>Kultura fizyczna</t>
  </si>
  <si>
    <t>Obiekty sportowe</t>
  </si>
  <si>
    <t>Instytucje kultury fizycznej</t>
  </si>
  <si>
    <t>Ośrodek Sportu i Rekreacji</t>
  </si>
  <si>
    <t>różne wydatki na rzecz osób fizycznych</t>
  </si>
  <si>
    <t>świadczenia społeczne</t>
  </si>
  <si>
    <r>
      <t xml:space="preserve">Komendy powiatowe Państwowej Straży Pożarnej </t>
    </r>
    <r>
      <rPr>
        <i/>
        <sz val="9"/>
        <rFont val="Arial CE"/>
        <charset val="238"/>
      </rPr>
      <t/>
    </r>
  </si>
  <si>
    <t>wydatki na zakupy inwestycyjne jednostek budżetowych</t>
  </si>
  <si>
    <t>Jednostki oświatowe zbiorczo - projekt pn. "Włocławek</t>
  </si>
  <si>
    <t>Jednostki oświatowe zbiorczo - projekt pn. "Czym</t>
  </si>
  <si>
    <r>
      <t>ustawami</t>
    </r>
    <r>
      <rPr>
        <sz val="8"/>
        <rFont val="Arial CE"/>
        <charset val="238"/>
      </rPr>
      <t xml:space="preserve"> </t>
    </r>
  </si>
  <si>
    <t>Środki
z budżetu UE</t>
  </si>
  <si>
    <t>2021 rok</t>
  </si>
  <si>
    <t>Wydatki razem (8+9)</t>
  </si>
  <si>
    <t>Środki z budżetu krajowego*</t>
  </si>
  <si>
    <t>Środki z budżetu UE</t>
  </si>
  <si>
    <t>2.2</t>
  </si>
  <si>
    <t>Czym skorupka za młodu - raz jeszcze</t>
  </si>
  <si>
    <t>w tym:  /Urząd Miasta/</t>
  </si>
  <si>
    <t>2.7</t>
  </si>
  <si>
    <t>Włocławska Akademia Kariery Zawodowej w Zespole Szkół Elektrycznych</t>
  </si>
  <si>
    <t>w tym: /Zespół Szkół Elektrycznych/</t>
  </si>
  <si>
    <t>2.18</t>
  </si>
  <si>
    <t xml:space="preserve">Wzmocnienie i wykorzystanie potencjału endogenicznego Włocławka poprzez turystyczne i rekreacyjne zagospodarowanie Zalewu Włocławskiego </t>
  </si>
  <si>
    <t>w tym: /Urząd Miasta/</t>
  </si>
  <si>
    <t>dz. 900</t>
  </si>
  <si>
    <t>rozdz. 90095</t>
  </si>
  <si>
    <t>2.38</t>
  </si>
  <si>
    <t>Wsparcie osób starszych i kadry świadczącej usługi społeczne w zakresie przeciwdziałania rozprzestrzenianiu się COVID-19, łagodzenia jego skutków na terenie województwa kujawsko-pomorskiego</t>
  </si>
  <si>
    <t>w tym: /Placówka opiekuńczo - Wychowawcza "Maluch", Placówka Opiekuńczo - Wychowawcza "Calineczka", Centrum Opieki nad Dzieckiem, Miejski Ośrodek Pomocy Rodzinie/</t>
  </si>
  <si>
    <t>dz.853</t>
  </si>
  <si>
    <t>rozdz. 85395</t>
  </si>
  <si>
    <t>* środki własne jst, współfinansowanie z budżetu państwa oraz inne</t>
  </si>
  <si>
    <t xml:space="preserve"> rozdział)</t>
  </si>
  <si>
    <t xml:space="preserve">Klasyfikacja 
</t>
  </si>
  <si>
    <t>realizacji</t>
  </si>
  <si>
    <t xml:space="preserve">Wydatki
</t>
  </si>
  <si>
    <t>(5 + 6)</t>
  </si>
  <si>
    <t>(całkowita wartość Projektu)</t>
  </si>
  <si>
    <t>Środki z budżetu krajowego</t>
  </si>
  <si>
    <t>Plan wydatków majątkowych na 2021 rok</t>
  </si>
  <si>
    <t>BEZPIECZEŃSTWO PUBLICZNE I OCHRONA PRZECIWPOŻAROWA</t>
  </si>
  <si>
    <t>wprowadza się nowe zadanie:</t>
  </si>
  <si>
    <t>§ 6050</t>
  </si>
  <si>
    <t>Budowa hali magazynowo - garażowej dla Komendy Miejskiej Państwowej Straży Pożarnej we Włocławku</t>
  </si>
  <si>
    <t xml:space="preserve"> - </t>
  </si>
  <si>
    <t>Zakup przyczepki pod agregat prądotwórczy dla Komendy Miejskiej Państwowej Straży Pożarnej we Włocławku</t>
  </si>
  <si>
    <t>Zakup sprzętu i wyposażenia pożarniczego dla Komendy Miejskiej Państwowej Straży Pożarnej we Włocławku</t>
  </si>
  <si>
    <t>*  - łączne koszty finansowe obejmują wydatki majątkowe i wydatki bieżące</t>
  </si>
  <si>
    <t>finansowe*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</si>
</sst>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charset val="238"/>
    </font>
    <font>
      <b/>
      <i/>
      <sz val="9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sz val="7"/>
      <name val="Arial CE"/>
      <family val="2"/>
      <charset val="238"/>
    </font>
    <font>
      <b/>
      <sz val="7"/>
      <name val="Arial CE"/>
      <family val="2"/>
      <charset val="238"/>
    </font>
    <font>
      <b/>
      <i/>
      <sz val="8"/>
      <name val="Arial CE"/>
      <family val="2"/>
      <charset val="238"/>
    </font>
    <font>
      <i/>
      <sz val="6"/>
      <name val="Arial CE"/>
      <charset val="238"/>
    </font>
    <font>
      <sz val="7"/>
      <name val="Arial CE"/>
      <charset val="238"/>
    </font>
    <font>
      <u/>
      <sz val="8"/>
      <name val="Arial CE"/>
      <charset val="238"/>
    </font>
    <font>
      <b/>
      <sz val="8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b/>
      <u/>
      <sz val="8"/>
      <name val="Arial CE"/>
      <charset val="238"/>
    </font>
    <font>
      <b/>
      <u/>
      <sz val="7"/>
      <name val="Arial CE"/>
      <charset val="238"/>
    </font>
    <font>
      <b/>
      <u/>
      <sz val="6"/>
      <name val="Arial CE"/>
      <charset val="238"/>
    </font>
    <font>
      <i/>
      <u/>
      <sz val="7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6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8" fillId="0" borderId="0" xfId="0" applyFont="1"/>
    <xf numFmtId="0" fontId="2" fillId="0" borderId="0" xfId="0" applyFont="1" applyAlignment="1">
      <alignment horizontal="center"/>
    </xf>
    <xf numFmtId="0" fontId="3" fillId="0" borderId="0" xfId="1"/>
    <xf numFmtId="0" fontId="13" fillId="0" borderId="0" xfId="1" applyFont="1" applyAlignment="1">
      <alignment horizontal="centerContinuous" vertical="center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4" fillId="0" borderId="18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19" xfId="1" applyFont="1" applyBorder="1" applyAlignment="1">
      <alignment vertical="center"/>
    </xf>
    <xf numFmtId="4" fontId="14" fillId="0" borderId="0" xfId="1" applyNumberFormat="1" applyFont="1"/>
    <xf numFmtId="0" fontId="14" fillId="0" borderId="0" xfId="1" applyFont="1"/>
    <xf numFmtId="0" fontId="13" fillId="0" borderId="4" xfId="1" applyFont="1" applyBorder="1" applyAlignment="1">
      <alignment horizontal="center" vertical="center"/>
    </xf>
    <xf numFmtId="0" fontId="5" fillId="0" borderId="21" xfId="1" applyFont="1" applyBorder="1" applyAlignment="1">
      <alignment vertical="center"/>
    </xf>
    <xf numFmtId="0" fontId="5" fillId="0" borderId="21" xfId="1" applyFont="1" applyBorder="1" applyAlignment="1">
      <alignment horizontal="center" vertical="center"/>
    </xf>
    <xf numFmtId="3" fontId="14" fillId="0" borderId="0" xfId="1" applyNumberFormat="1" applyFont="1"/>
    <xf numFmtId="0" fontId="4" fillId="2" borderId="23" xfId="1" applyFont="1" applyFill="1" applyBorder="1" applyAlignment="1">
      <alignment vertical="top" wrapText="1"/>
    </xf>
    <xf numFmtId="0" fontId="0" fillId="2" borderId="24" xfId="0" applyFill="1" applyBorder="1" applyAlignment="1">
      <alignment horizontal="center"/>
    </xf>
    <xf numFmtId="0" fontId="4" fillId="2" borderId="22" xfId="1" applyFont="1" applyFill="1" applyBorder="1" applyAlignment="1">
      <alignment horizontal="center"/>
    </xf>
    <xf numFmtId="0" fontId="4" fillId="2" borderId="26" xfId="1" applyFont="1" applyFill="1" applyBorder="1" applyAlignment="1">
      <alignment horizontal="center"/>
    </xf>
    <xf numFmtId="0" fontId="0" fillId="2" borderId="27" xfId="0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/>
    </xf>
    <xf numFmtId="0" fontId="5" fillId="0" borderId="26" xfId="1" applyFont="1" applyBorder="1" applyAlignment="1">
      <alignment vertical="center"/>
    </xf>
    <xf numFmtId="0" fontId="5" fillId="0" borderId="26" xfId="1" applyFont="1" applyBorder="1" applyAlignment="1">
      <alignment horizontal="center" vertical="center"/>
    </xf>
    <xf numFmtId="0" fontId="14" fillId="2" borderId="33" xfId="1" applyFont="1" applyFill="1" applyBorder="1" applyAlignment="1">
      <alignment vertical="center" wrapText="1"/>
    </xf>
    <xf numFmtId="0" fontId="13" fillId="2" borderId="34" xfId="0" applyFont="1" applyFill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0" fillId="0" borderId="0" xfId="0" applyFont="1"/>
    <xf numFmtId="0" fontId="2" fillId="0" borderId="17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3" fontId="11" fillId="0" borderId="19" xfId="0" applyNumberFormat="1" applyFont="1" applyBorder="1" applyAlignment="1">
      <alignment horizontal="right" vertical="center" wrapText="1"/>
    </xf>
    <xf numFmtId="3" fontId="9" fillId="0" borderId="19" xfId="0" applyNumberFormat="1" applyFont="1" applyBorder="1" applyAlignment="1">
      <alignment horizontal="center" vertical="center" wrapText="1"/>
    </xf>
    <xf numFmtId="0" fontId="11" fillId="0" borderId="0" xfId="0" applyFont="1"/>
    <xf numFmtId="3" fontId="11" fillId="0" borderId="0" xfId="0" applyNumberFormat="1" applyFont="1"/>
    <xf numFmtId="0" fontId="2" fillId="0" borderId="14" xfId="0" applyFont="1" applyBorder="1"/>
    <xf numFmtId="0" fontId="1" fillId="0" borderId="14" xfId="0" applyFont="1" applyBorder="1" applyAlignment="1">
      <alignment vertical="center"/>
    </xf>
    <xf numFmtId="0" fontId="1" fillId="0" borderId="4" xfId="0" applyFont="1" applyBorder="1"/>
    <xf numFmtId="0" fontId="1" fillId="0" borderId="14" xfId="0" applyFont="1" applyBorder="1"/>
    <xf numFmtId="0" fontId="1" fillId="0" borderId="5" xfId="0" applyFont="1" applyBorder="1"/>
    <xf numFmtId="4" fontId="1" fillId="0" borderId="0" xfId="0" applyNumberFormat="1" applyFont="1"/>
    <xf numFmtId="4" fontId="0" fillId="0" borderId="0" xfId="0" applyNumberFormat="1"/>
    <xf numFmtId="0" fontId="2" fillId="0" borderId="1" xfId="0" applyFont="1" applyBorder="1"/>
    <xf numFmtId="49" fontId="2" fillId="0" borderId="1" xfId="0" applyNumberFormat="1" applyFont="1" applyBorder="1"/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4" fontId="12" fillId="0" borderId="0" xfId="0" applyNumberFormat="1" applyFont="1"/>
    <xf numFmtId="4" fontId="25" fillId="0" borderId="0" xfId="0" applyNumberFormat="1" applyFont="1"/>
    <xf numFmtId="0" fontId="12" fillId="0" borderId="0" xfId="0" applyFont="1"/>
    <xf numFmtId="0" fontId="8" fillId="0" borderId="4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2" fillId="0" borderId="4" xfId="0" applyNumberFormat="1" applyFont="1" applyBorder="1"/>
    <xf numFmtId="49" fontId="2" fillId="0" borderId="4" xfId="0" applyNumberFormat="1" applyFont="1" applyBorder="1" applyAlignment="1">
      <alignment horizontal="right"/>
    </xf>
    <xf numFmtId="0" fontId="8" fillId="0" borderId="10" xfId="0" applyFont="1" applyBorder="1"/>
    <xf numFmtId="4" fontId="8" fillId="0" borderId="11" xfId="0" applyNumberFormat="1" applyFont="1" applyBorder="1"/>
    <xf numFmtId="0" fontId="8" fillId="0" borderId="12" xfId="0" applyFont="1" applyBorder="1"/>
    <xf numFmtId="4" fontId="8" fillId="0" borderId="13" xfId="0" applyNumberFormat="1" applyFont="1" applyBorder="1"/>
    <xf numFmtId="3" fontId="8" fillId="0" borderId="4" xfId="0" applyNumberFormat="1" applyFont="1" applyBorder="1" applyAlignment="1">
      <alignment horizontal="right"/>
    </xf>
    <xf numFmtId="3" fontId="8" fillId="0" borderId="4" xfId="0" applyNumberFormat="1" applyFont="1" applyBorder="1"/>
    <xf numFmtId="49" fontId="8" fillId="0" borderId="4" xfId="0" applyNumberFormat="1" applyFont="1" applyBorder="1" applyAlignment="1">
      <alignment horizontal="right"/>
    </xf>
    <xf numFmtId="3" fontId="8" fillId="0" borderId="5" xfId="0" applyNumberFormat="1" applyFont="1" applyBorder="1"/>
    <xf numFmtId="4" fontId="8" fillId="0" borderId="13" xfId="0" applyNumberFormat="1" applyFont="1" applyBorder="1" applyAlignment="1">
      <alignment horizontal="right"/>
    </xf>
    <xf numFmtId="0" fontId="2" fillId="0" borderId="4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7" xfId="0" applyNumberFormat="1" applyFont="1" applyBorder="1" applyAlignment="1">
      <alignment horizontal="right"/>
    </xf>
    <xf numFmtId="0" fontId="2" fillId="0" borderId="5" xfId="0" applyFont="1" applyBorder="1"/>
    <xf numFmtId="4" fontId="2" fillId="0" borderId="4" xfId="0" applyNumberFormat="1" applyFont="1" applyBorder="1" applyAlignment="1">
      <alignment horizontal="right"/>
    </xf>
    <xf numFmtId="4" fontId="2" fillId="0" borderId="4" xfId="0" applyNumberFormat="1" applyFont="1" applyBorder="1"/>
    <xf numFmtId="4" fontId="2" fillId="0" borderId="4" xfId="0" applyNumberFormat="1" applyFont="1" applyBorder="1" applyAlignment="1">
      <alignment horizontal="center"/>
    </xf>
    <xf numFmtId="4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3" fontId="2" fillId="0" borderId="5" xfId="0" applyNumberFormat="1" applyFont="1" applyBorder="1"/>
    <xf numFmtId="3" fontId="2" fillId="0" borderId="8" xfId="0" applyNumberFormat="1" applyFont="1" applyBorder="1"/>
    <xf numFmtId="4" fontId="1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3" fontId="8" fillId="0" borderId="7" xfId="0" applyNumberFormat="1" applyFont="1" applyBorder="1"/>
    <xf numFmtId="0" fontId="2" fillId="0" borderId="7" xfId="0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3" fontId="17" fillId="0" borderId="4" xfId="0" applyNumberFormat="1" applyFont="1" applyBorder="1" applyAlignment="1">
      <alignment horizontal="right"/>
    </xf>
    <xf numFmtId="0" fontId="17" fillId="0" borderId="4" xfId="0" applyFont="1" applyBorder="1"/>
    <xf numFmtId="0" fontId="17" fillId="0" borderId="4" xfId="0" applyFont="1" applyBorder="1" applyAlignment="1">
      <alignment horizontal="right"/>
    </xf>
    <xf numFmtId="0" fontId="17" fillId="0" borderId="5" xfId="0" applyFont="1" applyBorder="1"/>
    <xf numFmtId="0" fontId="1" fillId="0" borderId="4" xfId="0" applyFont="1" applyBorder="1" applyAlignment="1">
      <alignment horizontal="right"/>
    </xf>
    <xf numFmtId="0" fontId="1" fillId="0" borderId="8" xfId="0" applyFont="1" applyBorder="1"/>
    <xf numFmtId="4" fontId="1" fillId="0" borderId="4" xfId="0" applyNumberFormat="1" applyFont="1" applyBorder="1" applyAlignment="1">
      <alignment horizontal="right" vertical="center"/>
    </xf>
    <xf numFmtId="3" fontId="1" fillId="0" borderId="4" xfId="0" applyNumberFormat="1" applyFont="1" applyBorder="1" applyAlignment="1">
      <alignment horizontal="right"/>
    </xf>
    <xf numFmtId="3" fontId="1" fillId="0" borderId="4" xfId="0" applyNumberFormat="1" applyFont="1" applyBorder="1"/>
    <xf numFmtId="4" fontId="1" fillId="0" borderId="4" xfId="0" applyNumberFormat="1" applyFont="1" applyBorder="1"/>
    <xf numFmtId="0" fontId="8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4" fontId="1" fillId="0" borderId="7" xfId="0" applyNumberFormat="1" applyFont="1" applyBorder="1"/>
    <xf numFmtId="49" fontId="8" fillId="0" borderId="7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3" fontId="1" fillId="0" borderId="8" xfId="0" applyNumberFormat="1" applyFont="1" applyBorder="1"/>
    <xf numFmtId="4" fontId="2" fillId="0" borderId="15" xfId="0" applyNumberFormat="1" applyFont="1" applyBorder="1"/>
    <xf numFmtId="3" fontId="1" fillId="0" borderId="7" xfId="0" applyNumberFormat="1" applyFont="1" applyBorder="1" applyAlignment="1">
      <alignment horizontal="right"/>
    </xf>
    <xf numFmtId="4" fontId="8" fillId="0" borderId="4" xfId="0" applyNumberFormat="1" applyFont="1" applyBorder="1"/>
    <xf numFmtId="49" fontId="2" fillId="0" borderId="4" xfId="0" applyNumberFormat="1" applyFont="1" applyBorder="1" applyAlignment="1">
      <alignment horizontal="center"/>
    </xf>
    <xf numFmtId="3" fontId="1" fillId="0" borderId="5" xfId="0" applyNumberFormat="1" applyFont="1" applyBorder="1"/>
    <xf numFmtId="3" fontId="8" fillId="0" borderId="31" xfId="0" applyNumberFormat="1" applyFont="1" applyBorder="1"/>
    <xf numFmtId="4" fontId="8" fillId="0" borderId="31" xfId="0" applyNumberFormat="1" applyFont="1" applyBorder="1" applyAlignment="1">
      <alignment horizontal="right"/>
    </xf>
    <xf numFmtId="4" fontId="8" fillId="0" borderId="31" xfId="0" applyNumberFormat="1" applyFont="1" applyBorder="1"/>
    <xf numFmtId="0" fontId="2" fillId="0" borderId="7" xfId="0" applyFont="1" applyBorder="1"/>
    <xf numFmtId="0" fontId="12" fillId="0" borderId="7" xfId="0" applyFont="1" applyBorder="1" applyAlignment="1">
      <alignment horizontal="right"/>
    </xf>
    <xf numFmtId="0" fontId="12" fillId="0" borderId="7" xfId="0" applyFont="1" applyBorder="1"/>
    <xf numFmtId="49" fontId="12" fillId="0" borderId="7" xfId="0" applyNumberFormat="1" applyFont="1" applyBorder="1" applyAlignment="1">
      <alignment horizontal="right"/>
    </xf>
    <xf numFmtId="0" fontId="12" fillId="0" borderId="8" xfId="0" applyFont="1" applyBorder="1"/>
    <xf numFmtId="0" fontId="12" fillId="0" borderId="0" xfId="0" applyFont="1" applyAlignment="1">
      <alignment horizontal="right"/>
    </xf>
    <xf numFmtId="0" fontId="1" fillId="0" borderId="15" xfId="0" applyFont="1" applyBorder="1" applyAlignment="1">
      <alignment vertical="center" wrapText="1"/>
    </xf>
    <xf numFmtId="4" fontId="1" fillId="0" borderId="15" xfId="0" applyNumberFormat="1" applyFont="1" applyBorder="1"/>
    <xf numFmtId="4" fontId="1" fillId="0" borderId="15" xfId="0" applyNumberFormat="1" applyFont="1" applyBorder="1" applyAlignment="1">
      <alignment horizontal="right"/>
    </xf>
    <xf numFmtId="0" fontId="1" fillId="0" borderId="5" xfId="0" applyFont="1" applyBorder="1" applyAlignment="1">
      <alignment vertical="center"/>
    </xf>
    <xf numFmtId="4" fontId="2" fillId="0" borderId="15" xfId="0" applyNumberFormat="1" applyFont="1" applyBorder="1" applyAlignment="1">
      <alignment horizontal="right"/>
    </xf>
    <xf numFmtId="0" fontId="1" fillId="0" borderId="30" xfId="0" applyFont="1" applyBorder="1"/>
    <xf numFmtId="0" fontId="1" fillId="0" borderId="15" xfId="0" applyFont="1" applyBorder="1" applyAlignment="1">
      <alignment vertical="center"/>
    </xf>
    <xf numFmtId="4" fontId="1" fillId="0" borderId="16" xfId="0" applyNumberFormat="1" applyFont="1" applyBorder="1"/>
    <xf numFmtId="4" fontId="1" fillId="0" borderId="1" xfId="0" applyNumberFormat="1" applyFont="1" applyBorder="1"/>
    <xf numFmtId="0" fontId="2" fillId="0" borderId="14" xfId="0" applyFont="1" applyBorder="1" applyAlignment="1">
      <alignment vertical="center"/>
    </xf>
    <xf numFmtId="0" fontId="1" fillId="0" borderId="15" xfId="0" applyFont="1" applyBorder="1"/>
    <xf numFmtId="0" fontId="16" fillId="0" borderId="18" xfId="1" applyFont="1" applyBorder="1" applyAlignment="1">
      <alignment horizontal="center" vertical="center"/>
    </xf>
    <xf numFmtId="4" fontId="14" fillId="0" borderId="19" xfId="1" applyNumberFormat="1" applyFont="1" applyBorder="1" applyAlignment="1">
      <alignment vertical="center"/>
    </xf>
    <xf numFmtId="4" fontId="14" fillId="0" borderId="18" xfId="1" applyNumberFormat="1" applyFont="1" applyBorder="1" applyAlignment="1">
      <alignment vertical="center"/>
    </xf>
    <xf numFmtId="4" fontId="5" fillId="0" borderId="21" xfId="1" applyNumberFormat="1" applyFont="1" applyBorder="1" applyAlignment="1">
      <alignment vertical="center"/>
    </xf>
    <xf numFmtId="4" fontId="5" fillId="0" borderId="26" xfId="1" applyNumberFormat="1" applyFont="1" applyBorder="1" applyAlignment="1">
      <alignment vertical="center"/>
    </xf>
    <xf numFmtId="49" fontId="14" fillId="0" borderId="1" xfId="1" applyNumberFormat="1" applyFont="1" applyBorder="1" applyAlignment="1">
      <alignment horizontal="center" vertical="center"/>
    </xf>
    <xf numFmtId="4" fontId="14" fillId="2" borderId="34" xfId="0" applyNumberFormat="1" applyFont="1" applyFill="1" applyBorder="1" applyAlignment="1">
      <alignment horizontal="right" vertical="center"/>
    </xf>
    <xf numFmtId="4" fontId="14" fillId="2" borderId="29" xfId="0" applyNumberFormat="1" applyFont="1" applyFill="1" applyBorder="1" applyAlignment="1">
      <alignment horizontal="right" vertical="center"/>
    </xf>
    <xf numFmtId="3" fontId="4" fillId="0" borderId="0" xfId="1" applyNumberFormat="1" applyFont="1"/>
    <xf numFmtId="49" fontId="4" fillId="0" borderId="21" xfId="1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left" vertical="center" wrapText="1"/>
    </xf>
    <xf numFmtId="4" fontId="0" fillId="2" borderId="27" xfId="0" applyNumberFormat="1" applyFill="1" applyBorder="1" applyAlignment="1">
      <alignment horizontal="center" vertical="center"/>
    </xf>
    <xf numFmtId="4" fontId="0" fillId="2" borderId="28" xfId="0" applyNumberForma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top"/>
    </xf>
    <xf numFmtId="4" fontId="0" fillId="2" borderId="24" xfId="0" applyNumberFormat="1" applyFill="1" applyBorder="1" applyAlignment="1">
      <alignment horizontal="center"/>
    </xf>
    <xf numFmtId="4" fontId="0" fillId="2" borderId="25" xfId="0" applyNumberFormat="1" applyFill="1" applyBorder="1" applyAlignment="1">
      <alignment horizontal="center"/>
    </xf>
    <xf numFmtId="0" fontId="4" fillId="0" borderId="22" xfId="1" applyFont="1" applyBorder="1" applyAlignment="1">
      <alignment horizontal="center" vertical="center"/>
    </xf>
    <xf numFmtId="0" fontId="5" fillId="2" borderId="22" xfId="1" applyFont="1" applyFill="1" applyBorder="1" applyAlignment="1">
      <alignment wrapText="1"/>
    </xf>
    <xf numFmtId="4" fontId="4" fillId="2" borderId="22" xfId="1" applyNumberFormat="1" applyFont="1" applyFill="1" applyBorder="1"/>
    <xf numFmtId="4" fontId="4" fillId="2" borderId="35" xfId="1" applyNumberFormat="1" applyFont="1" applyFill="1" applyBorder="1"/>
    <xf numFmtId="0" fontId="4" fillId="0" borderId="26" xfId="1" applyFont="1" applyBorder="1" applyAlignment="1">
      <alignment horizontal="center" vertical="center"/>
    </xf>
    <xf numFmtId="0" fontId="5" fillId="2" borderId="26" xfId="1" applyFont="1" applyFill="1" applyBorder="1"/>
    <xf numFmtId="4" fontId="4" fillId="2" borderId="26" xfId="1" applyNumberFormat="1" applyFont="1" applyFill="1" applyBorder="1"/>
    <xf numFmtId="4" fontId="4" fillId="2" borderId="36" xfId="1" applyNumberFormat="1" applyFont="1" applyFill="1" applyBorder="1"/>
    <xf numFmtId="0" fontId="5" fillId="2" borderId="22" xfId="1" applyFont="1" applyFill="1" applyBorder="1"/>
    <xf numFmtId="0" fontId="27" fillId="0" borderId="0" xfId="1" applyFont="1" applyAlignment="1">
      <alignment vertical="center" wrapText="1"/>
    </xf>
    <xf numFmtId="4" fontId="4" fillId="0" borderId="22" xfId="1" applyNumberFormat="1" applyFont="1" applyBorder="1"/>
    <xf numFmtId="4" fontId="4" fillId="0" borderId="35" xfId="1" applyNumberFormat="1" applyFont="1" applyBorder="1"/>
    <xf numFmtId="4" fontId="4" fillId="0" borderId="26" xfId="1" applyNumberFormat="1" applyFont="1" applyBorder="1"/>
    <xf numFmtId="4" fontId="4" fillId="0" borderId="36" xfId="1" applyNumberFormat="1" applyFont="1" applyBorder="1"/>
    <xf numFmtId="0" fontId="17" fillId="2" borderId="21" xfId="0" quotePrefix="1" applyFont="1" applyFill="1" applyBorder="1" applyAlignment="1">
      <alignment horizontal="left" vertical="center" wrapText="1"/>
    </xf>
    <xf numFmtId="0" fontId="27" fillId="2" borderId="23" xfId="1" applyFont="1" applyFill="1" applyBorder="1" applyAlignment="1">
      <alignment vertical="top" wrapText="1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/>
    <xf numFmtId="0" fontId="4" fillId="2" borderId="0" xfId="1" applyFont="1" applyFill="1" applyAlignment="1">
      <alignment horizontal="center"/>
    </xf>
    <xf numFmtId="3" fontId="4" fillId="2" borderId="0" xfId="1" applyNumberFormat="1" applyFont="1" applyFill="1"/>
    <xf numFmtId="3" fontId="4" fillId="2" borderId="0" xfId="1" applyNumberFormat="1" applyFont="1" applyFill="1" applyAlignment="1">
      <alignment horizontal="right"/>
    </xf>
    <xf numFmtId="0" fontId="5" fillId="0" borderId="0" xfId="1" applyFont="1"/>
    <xf numFmtId="0" fontId="4" fillId="0" borderId="0" xfId="1" applyFont="1" applyAlignment="1">
      <alignment horizontal="center" vertical="center"/>
    </xf>
    <xf numFmtId="4" fontId="4" fillId="0" borderId="0" xfId="1" applyNumberFormat="1" applyFont="1"/>
    <xf numFmtId="0" fontId="15" fillId="0" borderId="1" xfId="1" applyFont="1" applyBorder="1" applyAlignment="1">
      <alignment horizontal="center" vertical="top" wrapText="1"/>
    </xf>
    <xf numFmtId="0" fontId="14" fillId="0" borderId="17" xfId="1" applyFont="1" applyBorder="1" applyAlignment="1">
      <alignment horizontal="right" vertical="center"/>
    </xf>
    <xf numFmtId="0" fontId="14" fillId="0" borderId="17" xfId="1" applyFont="1" applyBorder="1" applyAlignment="1">
      <alignment horizontal="centerContinuous" vertical="center"/>
    </xf>
    <xf numFmtId="0" fontId="14" fillId="0" borderId="20" xfId="1" applyFont="1" applyBorder="1" applyAlignment="1">
      <alignment horizontal="centerContinuous" vertical="center"/>
    </xf>
    <xf numFmtId="0" fontId="14" fillId="0" borderId="18" xfId="1" applyFont="1" applyBorder="1" applyAlignment="1">
      <alignment horizontal="centerContinuous" vertical="center"/>
    </xf>
    <xf numFmtId="0" fontId="18" fillId="0" borderId="0" xfId="0" applyFont="1"/>
    <xf numFmtId="3" fontId="7" fillId="0" borderId="0" xfId="0" applyNumberFormat="1" applyFont="1" applyAlignment="1">
      <alignment horizontal="left"/>
    </xf>
    <xf numFmtId="0" fontId="8" fillId="0" borderId="1" xfId="0" applyFont="1" applyBorder="1"/>
    <xf numFmtId="0" fontId="8" fillId="0" borderId="17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/>
    <xf numFmtId="0" fontId="8" fillId="0" borderId="6" xfId="0" applyFont="1" applyBorder="1"/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8" fillId="0" borderId="7" xfId="0" applyFont="1" applyBorder="1"/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1" fontId="28" fillId="0" borderId="19" xfId="0" applyNumberFormat="1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49" fontId="28" fillId="0" borderId="19" xfId="0" applyNumberFormat="1" applyFont="1" applyBorder="1" applyAlignment="1">
      <alignment horizontal="center" vertical="center" wrapText="1"/>
    </xf>
    <xf numFmtId="0" fontId="28" fillId="0" borderId="19" xfId="0" applyFont="1" applyBorder="1" applyAlignment="1">
      <alignment horizontal="left" vertical="center" wrapText="1"/>
    </xf>
    <xf numFmtId="3" fontId="28" fillId="0" borderId="17" xfId="0" applyNumberFormat="1" applyFont="1" applyBorder="1" applyAlignment="1">
      <alignment vertical="center" wrapText="1"/>
    </xf>
    <xf numFmtId="3" fontId="30" fillId="0" borderId="19" xfId="0" applyNumberFormat="1" applyFont="1" applyBorder="1" applyAlignment="1">
      <alignment horizontal="center" vertical="center" wrapText="1"/>
    </xf>
    <xf numFmtId="1" fontId="17" fillId="0" borderId="19" xfId="0" applyNumberFormat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49" fontId="17" fillId="0" borderId="19" xfId="0" applyNumberFormat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left" vertical="center" wrapText="1"/>
    </xf>
    <xf numFmtId="3" fontId="17" fillId="0" borderId="17" xfId="0" applyNumberFormat="1" applyFont="1" applyBorder="1" applyAlignment="1">
      <alignment vertical="center" wrapText="1"/>
    </xf>
    <xf numFmtId="3" fontId="17" fillId="0" borderId="19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3" fontId="17" fillId="0" borderId="2" xfId="0" applyNumberFormat="1" applyFont="1" applyBorder="1" applyAlignment="1">
      <alignment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1" fontId="17" fillId="0" borderId="7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23" fillId="0" borderId="7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8" fillId="0" borderId="20" xfId="0" applyFont="1" applyBorder="1" applyAlignment="1">
      <alignment horizontal="centerContinuous" vertical="center" wrapText="1"/>
    </xf>
    <xf numFmtId="0" fontId="8" fillId="0" borderId="18" xfId="0" applyFont="1" applyBorder="1" applyAlignment="1">
      <alignment horizontal="centerContinuous" vertical="center" wrapText="1"/>
    </xf>
  </cellXfs>
  <cellStyles count="2">
    <cellStyle name="Normalny" xfId="0" builtinId="0"/>
    <cellStyle name="Normalny_zal_Szczecin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2"/>
  <sheetViews>
    <sheetView tabSelected="1" zoomScale="130" zoomScaleNormal="130" workbookViewId="0">
      <selection activeCell="G4" sqref="F1:G4"/>
    </sheetView>
  </sheetViews>
  <sheetFormatPr defaultRowHeight="15" x14ac:dyDescent="0.25"/>
  <cols>
    <col min="1" max="1" width="4.140625" customWidth="1"/>
    <col min="2" max="2" width="6" customWidth="1"/>
    <col min="3" max="3" width="5" customWidth="1"/>
    <col min="4" max="4" width="39.5703125" customWidth="1"/>
    <col min="5" max="5" width="13" customWidth="1"/>
    <col min="6" max="6" width="10.5703125" customWidth="1"/>
    <col min="7" max="7" width="10.28515625" customWidth="1"/>
    <col min="8" max="8" width="13" customWidth="1"/>
    <col min="9" max="9" width="9.85546875" style="57" customWidth="1"/>
    <col min="10" max="10" width="8.5703125" style="58" customWidth="1"/>
    <col min="11" max="11" width="9.85546875" style="58" customWidth="1"/>
    <col min="12" max="12" width="9.7109375" customWidth="1"/>
    <col min="13" max="13" width="9.85546875" customWidth="1"/>
    <col min="14" max="14" width="10.28515625" customWidth="1"/>
  </cols>
  <sheetData>
    <row r="1" spans="1:12" ht="12.75" customHeight="1" x14ac:dyDescent="0.25">
      <c r="A1" s="2"/>
      <c r="B1" s="2"/>
      <c r="C1" s="4"/>
      <c r="D1" s="5"/>
      <c r="E1" s="5"/>
      <c r="F1" s="5" t="s">
        <v>0</v>
      </c>
      <c r="G1" s="2"/>
      <c r="H1" s="2"/>
    </row>
    <row r="2" spans="1:12" ht="12.75" customHeight="1" x14ac:dyDescent="0.25">
      <c r="A2" s="2"/>
      <c r="B2" s="2"/>
      <c r="C2" s="4"/>
      <c r="D2" s="5"/>
      <c r="E2" s="5"/>
      <c r="F2" s="5" t="s">
        <v>118</v>
      </c>
      <c r="G2" s="2"/>
      <c r="H2" s="2"/>
    </row>
    <row r="3" spans="1:12" ht="12.75" customHeight="1" x14ac:dyDescent="0.25">
      <c r="A3" s="2"/>
      <c r="B3" s="2"/>
      <c r="C3" s="4"/>
      <c r="D3" s="5"/>
      <c r="E3" s="5"/>
      <c r="F3" s="5" t="s">
        <v>47</v>
      </c>
      <c r="G3" s="2"/>
      <c r="H3" s="2"/>
    </row>
    <row r="4" spans="1:12" ht="12.75" customHeight="1" x14ac:dyDescent="0.25">
      <c r="A4" s="2"/>
      <c r="B4" s="2"/>
      <c r="C4" s="4"/>
      <c r="D4" s="5"/>
      <c r="E4" s="5"/>
      <c r="F4" s="5" t="s">
        <v>119</v>
      </c>
      <c r="G4" s="2"/>
      <c r="H4" s="2"/>
    </row>
    <row r="5" spans="1:12" ht="27" customHeight="1" x14ac:dyDescent="0.25">
      <c r="A5" s="6" t="s">
        <v>120</v>
      </c>
      <c r="B5" s="7"/>
      <c r="C5" s="8"/>
      <c r="D5" s="8"/>
      <c r="E5" s="7"/>
      <c r="F5" s="7"/>
      <c r="G5" s="9"/>
      <c r="H5" s="7"/>
    </row>
    <row r="6" spans="1:12" ht="18.75" customHeight="1" x14ac:dyDescent="0.25">
      <c r="A6" s="2"/>
      <c r="B6" s="2"/>
      <c r="C6" s="4"/>
      <c r="D6" s="4"/>
      <c r="E6" s="10"/>
      <c r="F6" s="2"/>
      <c r="G6" s="11"/>
      <c r="H6" s="11" t="s">
        <v>1</v>
      </c>
    </row>
    <row r="7" spans="1:12" s="67" customFormat="1" ht="11.25" x14ac:dyDescent="0.2">
      <c r="A7" s="59"/>
      <c r="B7" s="59"/>
      <c r="C7" s="60"/>
      <c r="D7" s="61"/>
      <c r="E7" s="62" t="s">
        <v>2</v>
      </c>
      <c r="F7" s="63"/>
      <c r="G7" s="64"/>
      <c r="H7" s="62" t="s">
        <v>2</v>
      </c>
      <c r="I7" s="57"/>
      <c r="J7" s="65"/>
      <c r="K7" s="66"/>
    </row>
    <row r="8" spans="1:12" s="67" customFormat="1" ht="11.25" x14ac:dyDescent="0.2">
      <c r="A8" s="68" t="s">
        <v>3</v>
      </c>
      <c r="B8" s="68" t="s">
        <v>4</v>
      </c>
      <c r="C8" s="69" t="s">
        <v>5</v>
      </c>
      <c r="D8" s="70" t="s">
        <v>6</v>
      </c>
      <c r="E8" s="68" t="s">
        <v>121</v>
      </c>
      <c r="F8" s="71" t="s">
        <v>7</v>
      </c>
      <c r="G8" s="68" t="s">
        <v>8</v>
      </c>
      <c r="H8" s="68" t="s">
        <v>9</v>
      </c>
      <c r="I8" s="57"/>
      <c r="J8" s="65"/>
      <c r="K8" s="57"/>
    </row>
    <row r="9" spans="1:12" s="67" customFormat="1" ht="4.5" customHeight="1" x14ac:dyDescent="0.2">
      <c r="A9" s="72"/>
      <c r="B9" s="72"/>
      <c r="C9" s="73"/>
      <c r="D9" s="74"/>
      <c r="E9" s="72"/>
      <c r="F9" s="75"/>
      <c r="G9" s="75"/>
      <c r="H9" s="72"/>
      <c r="I9" s="57"/>
      <c r="J9" s="65"/>
      <c r="K9" s="65"/>
    </row>
    <row r="10" spans="1:12" s="67" customFormat="1" ht="24" customHeight="1" thickBot="1" x14ac:dyDescent="0.25">
      <c r="A10" s="76"/>
      <c r="B10" s="77"/>
      <c r="C10" s="78"/>
      <c r="D10" s="79" t="s">
        <v>10</v>
      </c>
      <c r="E10" s="80">
        <v>789399761</v>
      </c>
      <c r="F10" s="80">
        <f>SUM(F11,F52,F61)</f>
        <v>1727869.29</v>
      </c>
      <c r="G10" s="80">
        <f>SUM(G11,G52,G61)</f>
        <v>0</v>
      </c>
      <c r="H10" s="80">
        <f>SUM(E10+F10-G10)</f>
        <v>791127630.28999996</v>
      </c>
      <c r="I10" s="57"/>
      <c r="J10" s="65"/>
      <c r="K10" s="65"/>
    </row>
    <row r="11" spans="1:12" s="67" customFormat="1" ht="24" customHeight="1" thickBot="1" x14ac:dyDescent="0.25">
      <c r="A11" s="76"/>
      <c r="B11" s="77"/>
      <c r="C11" s="78"/>
      <c r="D11" s="81" t="s">
        <v>122</v>
      </c>
      <c r="E11" s="82">
        <v>656029693</v>
      </c>
      <c r="F11" s="82">
        <f>SUM(F12,F34)</f>
        <v>1246457.7</v>
      </c>
      <c r="G11" s="82">
        <f>SUM(G34)</f>
        <v>0</v>
      </c>
      <c r="H11" s="82">
        <f>SUM(E11+F11-G11)</f>
        <v>657276150.70000005</v>
      </c>
      <c r="I11" s="57"/>
      <c r="J11" s="65"/>
      <c r="K11" s="65"/>
    </row>
    <row r="12" spans="1:12" s="67" customFormat="1" ht="24" customHeight="1" thickTop="1" thickBot="1" x14ac:dyDescent="0.25">
      <c r="A12" s="83">
        <v>801</v>
      </c>
      <c r="B12" s="84"/>
      <c r="C12" s="85"/>
      <c r="D12" s="86" t="s">
        <v>11</v>
      </c>
      <c r="E12" s="82">
        <v>20592811</v>
      </c>
      <c r="F12" s="87">
        <f>SUM(F13)</f>
        <v>902791</v>
      </c>
      <c r="G12" s="87">
        <f>SUM(G13)</f>
        <v>0</v>
      </c>
      <c r="H12" s="82">
        <f>SUM(E12+F12-G12)</f>
        <v>21495602</v>
      </c>
      <c r="I12" s="57"/>
      <c r="J12" s="65"/>
      <c r="K12" s="65"/>
    </row>
    <row r="13" spans="1:12" s="67" customFormat="1" ht="12" customHeight="1" thickTop="1" x14ac:dyDescent="0.2">
      <c r="A13" s="83"/>
      <c r="B13" s="88">
        <v>80195</v>
      </c>
      <c r="C13" s="78"/>
      <c r="D13" s="89" t="s">
        <v>15</v>
      </c>
      <c r="E13" s="90">
        <v>14966699</v>
      </c>
      <c r="F13" s="91">
        <f>SUM(F14,F27)</f>
        <v>902791</v>
      </c>
      <c r="G13" s="91">
        <f>SUM(G14)</f>
        <v>0</v>
      </c>
      <c r="H13" s="90">
        <f>SUM(E13+F13-G13)</f>
        <v>15869490</v>
      </c>
      <c r="I13" s="57"/>
      <c r="J13" s="65"/>
      <c r="K13" s="65"/>
    </row>
    <row r="14" spans="1:12" s="67" customFormat="1" ht="21.75" customHeight="1" x14ac:dyDescent="0.2">
      <c r="A14" s="83"/>
      <c r="B14" s="88"/>
      <c r="C14" s="37"/>
      <c r="D14" s="138" t="s">
        <v>123</v>
      </c>
      <c r="E14" s="139">
        <v>923635</v>
      </c>
      <c r="F14" s="140">
        <f>SUM(F20:F26)</f>
        <v>634752</v>
      </c>
      <c r="G14" s="140">
        <f>SUM(G20)</f>
        <v>0</v>
      </c>
      <c r="H14" s="139">
        <f>SUM(E14+F14-G14)</f>
        <v>1558387</v>
      </c>
      <c r="I14" s="57"/>
      <c r="J14" s="65"/>
      <c r="K14" s="65"/>
    </row>
    <row r="15" spans="1:12" s="67" customFormat="1" ht="12" customHeight="1" x14ac:dyDescent="0.2">
      <c r="A15" s="83"/>
      <c r="B15" s="88"/>
      <c r="C15" s="78" t="s">
        <v>124</v>
      </c>
      <c r="D15" s="92" t="s">
        <v>125</v>
      </c>
      <c r="E15" s="93"/>
      <c r="F15" s="94"/>
      <c r="G15" s="95"/>
      <c r="H15" s="93"/>
      <c r="I15" s="57"/>
      <c r="J15" s="65"/>
      <c r="K15" s="65"/>
    </row>
    <row r="16" spans="1:12" s="67" customFormat="1" ht="12" customHeight="1" x14ac:dyDescent="0.2">
      <c r="A16" s="83"/>
      <c r="B16" s="88"/>
      <c r="C16" s="78"/>
      <c r="D16" s="92" t="s">
        <v>126</v>
      </c>
      <c r="E16" s="93"/>
      <c r="F16" s="94"/>
      <c r="G16" s="95"/>
      <c r="H16" s="93"/>
      <c r="I16" s="57"/>
      <c r="J16" s="65"/>
      <c r="K16" s="96"/>
      <c r="L16" s="97"/>
    </row>
    <row r="17" spans="1:11" s="67" customFormat="1" ht="12" customHeight="1" x14ac:dyDescent="0.2">
      <c r="A17" s="83"/>
      <c r="B17" s="88"/>
      <c r="C17" s="78"/>
      <c r="D17" s="92" t="s">
        <v>127</v>
      </c>
      <c r="E17" s="93"/>
      <c r="F17" s="94"/>
      <c r="G17" s="95"/>
      <c r="H17" s="93"/>
      <c r="I17" s="57"/>
      <c r="J17" s="65"/>
      <c r="K17" s="65"/>
    </row>
    <row r="18" spans="1:11" s="67" customFormat="1" ht="12" customHeight="1" x14ac:dyDescent="0.2">
      <c r="A18" s="83"/>
      <c r="B18" s="88"/>
      <c r="C18" s="78"/>
      <c r="D18" s="92" t="s">
        <v>128</v>
      </c>
      <c r="E18" s="93"/>
      <c r="F18" s="94"/>
      <c r="G18" s="95"/>
      <c r="H18" s="93"/>
      <c r="I18" s="57"/>
      <c r="J18" s="65"/>
      <c r="K18" s="65"/>
    </row>
    <row r="19" spans="1:11" s="67" customFormat="1" ht="12" customHeight="1" x14ac:dyDescent="0.2">
      <c r="A19" s="83"/>
      <c r="B19" s="88"/>
      <c r="C19" s="78"/>
      <c r="D19" s="98" t="s">
        <v>129</v>
      </c>
      <c r="E19" s="93"/>
      <c r="F19" s="94"/>
      <c r="G19" s="95"/>
      <c r="H19" s="93"/>
      <c r="I19" s="57"/>
      <c r="J19" s="65"/>
      <c r="K19" s="65"/>
    </row>
    <row r="20" spans="1:11" s="67" customFormat="1" ht="12" customHeight="1" x14ac:dyDescent="0.2">
      <c r="A20" s="83"/>
      <c r="B20" s="88"/>
      <c r="C20" s="78"/>
      <c r="D20" s="98" t="s">
        <v>17</v>
      </c>
      <c r="E20" s="94">
        <v>813525</v>
      </c>
      <c r="F20" s="94">
        <v>599488</v>
      </c>
      <c r="G20" s="93"/>
      <c r="H20" s="94">
        <f>SUM(E20+F20-G20)</f>
        <v>1413013</v>
      </c>
      <c r="I20" s="57"/>
      <c r="J20" s="65"/>
      <c r="K20" s="65"/>
    </row>
    <row r="21" spans="1:11" s="67" customFormat="1" ht="12" customHeight="1" x14ac:dyDescent="0.2">
      <c r="A21" s="83"/>
      <c r="B21" s="88"/>
      <c r="C21" s="78" t="s">
        <v>130</v>
      </c>
      <c r="D21" s="92" t="s">
        <v>125</v>
      </c>
      <c r="E21" s="93"/>
      <c r="F21" s="94"/>
      <c r="G21" s="95"/>
      <c r="H21" s="93"/>
      <c r="I21" s="57"/>
      <c r="J21" s="65"/>
      <c r="K21" s="65"/>
    </row>
    <row r="22" spans="1:11" s="67" customFormat="1" ht="12" customHeight="1" x14ac:dyDescent="0.2">
      <c r="A22" s="83"/>
      <c r="B22" s="88"/>
      <c r="C22" s="78"/>
      <c r="D22" s="92" t="s">
        <v>126</v>
      </c>
      <c r="E22" s="93"/>
      <c r="F22" s="94"/>
      <c r="G22" s="95"/>
      <c r="H22" s="93"/>
      <c r="I22" s="57"/>
      <c r="J22" s="65"/>
      <c r="K22" s="65"/>
    </row>
    <row r="23" spans="1:11" s="67" customFormat="1" ht="12" customHeight="1" x14ac:dyDescent="0.2">
      <c r="A23" s="83"/>
      <c r="B23" s="88"/>
      <c r="C23" s="78"/>
      <c r="D23" s="92" t="s">
        <v>127</v>
      </c>
      <c r="E23" s="93"/>
      <c r="F23" s="94"/>
      <c r="G23" s="95"/>
      <c r="H23" s="93"/>
      <c r="I23" s="57"/>
      <c r="J23" s="65"/>
      <c r="K23" s="65"/>
    </row>
    <row r="24" spans="1:11" s="67" customFormat="1" ht="12" customHeight="1" x14ac:dyDescent="0.2">
      <c r="A24" s="83"/>
      <c r="B24" s="88"/>
      <c r="C24" s="78"/>
      <c r="D24" s="92" t="s">
        <v>128</v>
      </c>
      <c r="E24" s="93"/>
      <c r="F24" s="94"/>
      <c r="G24" s="95"/>
      <c r="H24" s="93"/>
      <c r="I24" s="57"/>
      <c r="J24" s="65"/>
      <c r="K24" s="65"/>
    </row>
    <row r="25" spans="1:11" s="67" customFormat="1" ht="12" customHeight="1" x14ac:dyDescent="0.2">
      <c r="A25" s="83"/>
      <c r="B25" s="88"/>
      <c r="C25" s="78"/>
      <c r="D25" s="98" t="s">
        <v>129</v>
      </c>
      <c r="E25" s="93"/>
      <c r="F25" s="94"/>
      <c r="G25" s="95"/>
      <c r="H25" s="93"/>
      <c r="I25" s="57"/>
      <c r="J25" s="65"/>
      <c r="K25" s="65"/>
    </row>
    <row r="26" spans="1:11" s="67" customFormat="1" ht="12" customHeight="1" x14ac:dyDescent="0.2">
      <c r="A26" s="83"/>
      <c r="B26" s="88"/>
      <c r="C26" s="78"/>
      <c r="D26" s="98" t="s">
        <v>17</v>
      </c>
      <c r="E26" s="94">
        <v>110110</v>
      </c>
      <c r="F26" s="94">
        <v>35264</v>
      </c>
      <c r="G26" s="93"/>
      <c r="H26" s="94">
        <f>SUM(E26+F26-G26)</f>
        <v>145374</v>
      </c>
      <c r="I26" s="57"/>
      <c r="J26" s="65"/>
      <c r="K26" s="65"/>
    </row>
    <row r="27" spans="1:11" s="67" customFormat="1" ht="21.75" customHeight="1" x14ac:dyDescent="0.2">
      <c r="A27" s="83"/>
      <c r="B27" s="88"/>
      <c r="C27" s="37"/>
      <c r="D27" s="138" t="s">
        <v>131</v>
      </c>
      <c r="E27" s="139">
        <v>230400</v>
      </c>
      <c r="F27" s="140">
        <f>SUM(F33:F33)</f>
        <v>268039</v>
      </c>
      <c r="G27" s="140">
        <f>SUM(G33)</f>
        <v>0</v>
      </c>
      <c r="H27" s="139">
        <f>SUM(E27+F27-G27)</f>
        <v>498439</v>
      </c>
      <c r="I27" s="57"/>
      <c r="J27" s="65"/>
      <c r="K27" s="65"/>
    </row>
    <row r="28" spans="1:11" s="67" customFormat="1" ht="12" customHeight="1" x14ac:dyDescent="0.2">
      <c r="A28" s="83"/>
      <c r="B28" s="88"/>
      <c r="C28" s="78" t="s">
        <v>124</v>
      </c>
      <c r="D28" s="92" t="s">
        <v>125</v>
      </c>
      <c r="E28" s="93"/>
      <c r="F28" s="94"/>
      <c r="G28" s="95"/>
      <c r="H28" s="93"/>
      <c r="I28" s="57"/>
      <c r="J28" s="65"/>
      <c r="K28" s="65"/>
    </row>
    <row r="29" spans="1:11" s="67" customFormat="1" ht="12" customHeight="1" x14ac:dyDescent="0.2">
      <c r="A29" s="83"/>
      <c r="B29" s="88"/>
      <c r="C29" s="78"/>
      <c r="D29" s="92" t="s">
        <v>126</v>
      </c>
      <c r="E29" s="93"/>
      <c r="F29" s="94"/>
      <c r="G29" s="95"/>
      <c r="H29" s="93"/>
      <c r="I29" s="57"/>
      <c r="J29" s="65"/>
      <c r="K29" s="65"/>
    </row>
    <row r="30" spans="1:11" s="67" customFormat="1" ht="12" customHeight="1" x14ac:dyDescent="0.2">
      <c r="A30" s="83"/>
      <c r="B30" s="88"/>
      <c r="C30" s="78"/>
      <c r="D30" s="92" t="s">
        <v>127</v>
      </c>
      <c r="E30" s="93"/>
      <c r="F30" s="94"/>
      <c r="G30" s="95"/>
      <c r="H30" s="93"/>
      <c r="I30" s="57"/>
      <c r="J30" s="65"/>
      <c r="K30" s="65"/>
    </row>
    <row r="31" spans="1:11" s="67" customFormat="1" ht="12" customHeight="1" x14ac:dyDescent="0.2">
      <c r="A31" s="83"/>
      <c r="B31" s="88"/>
      <c r="C31" s="78"/>
      <c r="D31" s="92" t="s">
        <v>128</v>
      </c>
      <c r="E31" s="93"/>
      <c r="F31" s="94"/>
      <c r="G31" s="95"/>
      <c r="H31" s="93"/>
      <c r="I31" s="57"/>
      <c r="J31" s="65"/>
      <c r="K31" s="65"/>
    </row>
    <row r="32" spans="1:11" s="67" customFormat="1" ht="12" customHeight="1" x14ac:dyDescent="0.2">
      <c r="A32" s="83"/>
      <c r="B32" s="88"/>
      <c r="C32" s="78"/>
      <c r="D32" s="98" t="s">
        <v>129</v>
      </c>
      <c r="E32" s="93"/>
      <c r="F32" s="94"/>
      <c r="G32" s="95"/>
      <c r="H32" s="93"/>
      <c r="I32" s="57"/>
      <c r="J32" s="65"/>
      <c r="K32" s="65"/>
    </row>
    <row r="33" spans="1:11" s="67" customFormat="1" ht="12" customHeight="1" x14ac:dyDescent="0.2">
      <c r="A33" s="83"/>
      <c r="B33" s="88"/>
      <c r="C33" s="78"/>
      <c r="D33" s="98" t="s">
        <v>17</v>
      </c>
      <c r="E33" s="94">
        <v>230400</v>
      </c>
      <c r="F33" s="94">
        <v>268039</v>
      </c>
      <c r="G33" s="93"/>
      <c r="H33" s="94">
        <f>SUM(E33+F33-G33)</f>
        <v>498439</v>
      </c>
      <c r="I33" s="57"/>
      <c r="J33" s="65"/>
      <c r="K33" s="65"/>
    </row>
    <row r="34" spans="1:11" s="67" customFormat="1" ht="12" customHeight="1" thickBot="1" x14ac:dyDescent="0.25">
      <c r="A34" s="83">
        <v>853</v>
      </c>
      <c r="B34" s="84"/>
      <c r="C34" s="85"/>
      <c r="D34" s="86" t="s">
        <v>132</v>
      </c>
      <c r="E34" s="82">
        <v>2763723</v>
      </c>
      <c r="F34" s="87">
        <f>SUM(F35)</f>
        <v>343666.7</v>
      </c>
      <c r="G34" s="87">
        <f>SUM(G35)</f>
        <v>0</v>
      </c>
      <c r="H34" s="82">
        <f>SUM(E34+F34-G34)</f>
        <v>3107389.7</v>
      </c>
      <c r="I34" s="57"/>
      <c r="J34" s="65"/>
      <c r="K34" s="65"/>
    </row>
    <row r="35" spans="1:11" s="67" customFormat="1" ht="12" customHeight="1" thickTop="1" x14ac:dyDescent="0.2">
      <c r="A35" s="83"/>
      <c r="B35" s="88">
        <v>85395</v>
      </c>
      <c r="C35" s="78"/>
      <c r="D35" s="89" t="s">
        <v>15</v>
      </c>
      <c r="E35" s="90">
        <v>2736785</v>
      </c>
      <c r="F35" s="91">
        <f>SUM(F39)</f>
        <v>343666.7</v>
      </c>
      <c r="G35" s="91">
        <f>SUM(G39)</f>
        <v>0</v>
      </c>
      <c r="H35" s="90">
        <f>SUM(E35+F35-G35)</f>
        <v>3080451.7</v>
      </c>
      <c r="I35" s="57"/>
      <c r="J35" s="65"/>
      <c r="K35" s="65"/>
    </row>
    <row r="36" spans="1:11" s="67" customFormat="1" ht="12" customHeight="1" x14ac:dyDescent="0.2">
      <c r="A36" s="83"/>
      <c r="B36" s="88"/>
      <c r="C36" s="78"/>
      <c r="D36" s="141" t="s">
        <v>133</v>
      </c>
      <c r="E36" s="94"/>
      <c r="F36" s="93"/>
      <c r="G36" s="95"/>
      <c r="H36" s="94"/>
      <c r="I36" s="57"/>
      <c r="J36" s="65"/>
      <c r="K36" s="65"/>
    </row>
    <row r="37" spans="1:11" s="67" customFormat="1" ht="12" customHeight="1" x14ac:dyDescent="0.2">
      <c r="A37" s="83"/>
      <c r="B37" s="88"/>
      <c r="C37" s="78"/>
      <c r="D37" s="141" t="s">
        <v>134</v>
      </c>
      <c r="E37" s="94"/>
      <c r="F37" s="93"/>
      <c r="G37" s="95"/>
      <c r="H37" s="94"/>
      <c r="I37" s="57"/>
      <c r="J37" s="65"/>
      <c r="K37" s="65"/>
    </row>
    <row r="38" spans="1:11" s="67" customFormat="1" ht="12" customHeight="1" x14ac:dyDescent="0.2">
      <c r="A38" s="83"/>
      <c r="B38" s="88"/>
      <c r="C38" s="78"/>
      <c r="D38" s="141" t="s">
        <v>135</v>
      </c>
      <c r="E38" s="94"/>
      <c r="F38" s="93"/>
      <c r="G38" s="95"/>
      <c r="H38" s="94"/>
      <c r="I38" s="57"/>
      <c r="J38" s="65"/>
      <c r="K38" s="65"/>
    </row>
    <row r="39" spans="1:11" s="67" customFormat="1" ht="12" customHeight="1" x14ac:dyDescent="0.2">
      <c r="A39" s="83"/>
      <c r="B39" s="88"/>
      <c r="C39" s="37"/>
      <c r="D39" s="53" t="s">
        <v>136</v>
      </c>
      <c r="E39" s="139">
        <v>0</v>
      </c>
      <c r="F39" s="140">
        <f>SUM(F45:F51)</f>
        <v>343666.7</v>
      </c>
      <c r="G39" s="140">
        <f>SUM(G45)</f>
        <v>0</v>
      </c>
      <c r="H39" s="139">
        <f>SUM(E39+F39-G39)</f>
        <v>343666.7</v>
      </c>
      <c r="I39" s="57"/>
      <c r="J39" s="65"/>
      <c r="K39" s="65"/>
    </row>
    <row r="40" spans="1:11" s="67" customFormat="1" ht="12" customHeight="1" x14ac:dyDescent="0.2">
      <c r="A40" s="83"/>
      <c r="B40" s="88"/>
      <c r="C40" s="78" t="s">
        <v>124</v>
      </c>
      <c r="D40" s="92" t="s">
        <v>125</v>
      </c>
      <c r="E40" s="93"/>
      <c r="F40" s="94"/>
      <c r="G40" s="95"/>
      <c r="H40" s="93"/>
      <c r="I40" s="57"/>
      <c r="J40" s="65"/>
      <c r="K40" s="65"/>
    </row>
    <row r="41" spans="1:11" s="67" customFormat="1" ht="12" customHeight="1" x14ac:dyDescent="0.2">
      <c r="A41" s="83"/>
      <c r="B41" s="88"/>
      <c r="C41" s="78"/>
      <c r="D41" s="92" t="s">
        <v>126</v>
      </c>
      <c r="E41" s="93"/>
      <c r="F41" s="94"/>
      <c r="G41" s="95"/>
      <c r="H41" s="93"/>
      <c r="I41" s="57"/>
      <c r="J41" s="65"/>
      <c r="K41" s="65"/>
    </row>
    <row r="42" spans="1:11" s="67" customFormat="1" ht="12" customHeight="1" x14ac:dyDescent="0.2">
      <c r="A42" s="83"/>
      <c r="B42" s="88"/>
      <c r="C42" s="78"/>
      <c r="D42" s="92" t="s">
        <v>127</v>
      </c>
      <c r="E42" s="93"/>
      <c r="F42" s="94"/>
      <c r="G42" s="95"/>
      <c r="H42" s="93"/>
      <c r="I42" s="57"/>
      <c r="J42" s="65"/>
      <c r="K42" s="65"/>
    </row>
    <row r="43" spans="1:11" s="67" customFormat="1" ht="12" customHeight="1" x14ac:dyDescent="0.2">
      <c r="A43" s="83"/>
      <c r="B43" s="88"/>
      <c r="C43" s="78"/>
      <c r="D43" s="92" t="s">
        <v>128</v>
      </c>
      <c r="E43" s="93"/>
      <c r="F43" s="94"/>
      <c r="G43" s="95"/>
      <c r="H43" s="93"/>
      <c r="I43" s="57"/>
      <c r="J43" s="65"/>
      <c r="K43" s="65"/>
    </row>
    <row r="44" spans="1:11" s="67" customFormat="1" ht="12" customHeight="1" x14ac:dyDescent="0.2">
      <c r="A44" s="83"/>
      <c r="B44" s="88"/>
      <c r="C44" s="78"/>
      <c r="D44" s="98" t="s">
        <v>129</v>
      </c>
      <c r="E44" s="93"/>
      <c r="F44" s="94"/>
      <c r="G44" s="95"/>
      <c r="H44" s="93"/>
      <c r="I44" s="57"/>
      <c r="J44" s="65"/>
      <c r="K44" s="65"/>
    </row>
    <row r="45" spans="1:11" s="67" customFormat="1" ht="12" customHeight="1" x14ac:dyDescent="0.2">
      <c r="A45" s="83"/>
      <c r="B45" s="88"/>
      <c r="C45" s="78"/>
      <c r="D45" s="98" t="s">
        <v>17</v>
      </c>
      <c r="E45" s="94">
        <v>0</v>
      </c>
      <c r="F45" s="94">
        <v>307491.27</v>
      </c>
      <c r="G45" s="93"/>
      <c r="H45" s="94">
        <f>SUM(E45+F45-G45)</f>
        <v>307491.27</v>
      </c>
      <c r="I45" s="57"/>
      <c r="J45" s="65"/>
      <c r="K45" s="65"/>
    </row>
    <row r="46" spans="1:11" s="67" customFormat="1" ht="12" customHeight="1" x14ac:dyDescent="0.2">
      <c r="A46" s="83"/>
      <c r="B46" s="88"/>
      <c r="C46" s="78" t="s">
        <v>130</v>
      </c>
      <c r="D46" s="92" t="s">
        <v>125</v>
      </c>
      <c r="E46" s="93"/>
      <c r="F46" s="94"/>
      <c r="G46" s="95"/>
      <c r="H46" s="93"/>
      <c r="I46" s="57"/>
      <c r="J46" s="65"/>
      <c r="K46" s="65"/>
    </row>
    <row r="47" spans="1:11" s="67" customFormat="1" ht="12" customHeight="1" x14ac:dyDescent="0.2">
      <c r="A47" s="83"/>
      <c r="B47" s="88"/>
      <c r="C47" s="78"/>
      <c r="D47" s="92" t="s">
        <v>126</v>
      </c>
      <c r="E47" s="93"/>
      <c r="F47" s="94"/>
      <c r="G47" s="95"/>
      <c r="H47" s="93"/>
      <c r="I47" s="57"/>
      <c r="J47" s="65"/>
      <c r="K47" s="65"/>
    </row>
    <row r="48" spans="1:11" s="67" customFormat="1" ht="12" customHeight="1" x14ac:dyDescent="0.2">
      <c r="A48" s="83"/>
      <c r="B48" s="88"/>
      <c r="C48" s="78"/>
      <c r="D48" s="92" t="s">
        <v>127</v>
      </c>
      <c r="E48" s="93"/>
      <c r="F48" s="94"/>
      <c r="G48" s="95"/>
      <c r="H48" s="93"/>
      <c r="I48" s="57"/>
      <c r="J48" s="65"/>
      <c r="K48" s="65"/>
    </row>
    <row r="49" spans="1:11" s="67" customFormat="1" ht="12" customHeight="1" x14ac:dyDescent="0.2">
      <c r="A49" s="83"/>
      <c r="B49" s="88"/>
      <c r="C49" s="78"/>
      <c r="D49" s="92" t="s">
        <v>128</v>
      </c>
      <c r="E49" s="93"/>
      <c r="F49" s="94"/>
      <c r="G49" s="95"/>
      <c r="H49" s="93"/>
      <c r="I49" s="57"/>
      <c r="J49" s="65"/>
      <c r="K49" s="65"/>
    </row>
    <row r="50" spans="1:11" s="67" customFormat="1" ht="12" customHeight="1" x14ac:dyDescent="0.2">
      <c r="A50" s="83"/>
      <c r="B50" s="88"/>
      <c r="C50" s="78"/>
      <c r="D50" s="98" t="s">
        <v>129</v>
      </c>
      <c r="E50" s="93"/>
      <c r="F50" s="94"/>
      <c r="G50" s="95"/>
      <c r="H50" s="93"/>
      <c r="I50" s="57"/>
      <c r="J50" s="65"/>
      <c r="K50" s="65"/>
    </row>
    <row r="51" spans="1:11" s="67" customFormat="1" ht="12" customHeight="1" x14ac:dyDescent="0.2">
      <c r="A51" s="83"/>
      <c r="B51" s="88"/>
      <c r="C51" s="78"/>
      <c r="D51" s="98" t="s">
        <v>17</v>
      </c>
      <c r="E51" s="94">
        <v>0</v>
      </c>
      <c r="F51" s="94">
        <v>36175.43</v>
      </c>
      <c r="G51" s="93"/>
      <c r="H51" s="94">
        <f>SUM(E51+F51-G51)</f>
        <v>36175.43</v>
      </c>
      <c r="I51" s="57"/>
      <c r="J51" s="65"/>
      <c r="K51" s="65"/>
    </row>
    <row r="52" spans="1:11" s="67" customFormat="1" ht="18.75" customHeight="1" thickBot="1" x14ac:dyDescent="0.25">
      <c r="A52" s="76"/>
      <c r="B52" s="77"/>
      <c r="C52" s="78"/>
      <c r="D52" s="81" t="s">
        <v>63</v>
      </c>
      <c r="E52" s="82">
        <v>115875968</v>
      </c>
      <c r="F52" s="87">
        <f t="shared" ref="F52:G54" si="0">SUM(F53)</f>
        <v>5609.59</v>
      </c>
      <c r="G52" s="87">
        <f t="shared" si="0"/>
        <v>0</v>
      </c>
      <c r="H52" s="82">
        <f>SUM(E52+F52-G52)</f>
        <v>115881577.59</v>
      </c>
      <c r="I52" s="57"/>
      <c r="J52" s="65"/>
      <c r="K52" s="65"/>
    </row>
    <row r="53" spans="1:11" s="67" customFormat="1" ht="18" customHeight="1" thickTop="1" thickBot="1" x14ac:dyDescent="0.25">
      <c r="A53" s="83">
        <v>852</v>
      </c>
      <c r="B53" s="84"/>
      <c r="C53" s="85"/>
      <c r="D53" s="86" t="s">
        <v>16</v>
      </c>
      <c r="E53" s="87">
        <v>2553500</v>
      </c>
      <c r="F53" s="87">
        <f t="shared" si="0"/>
        <v>5609.59</v>
      </c>
      <c r="G53" s="87">
        <f t="shared" si="0"/>
        <v>0</v>
      </c>
      <c r="H53" s="87">
        <f>SUM(E53+F53-G53)</f>
        <v>2559109.59</v>
      </c>
      <c r="I53" s="57"/>
      <c r="J53" s="65"/>
      <c r="K53" s="65"/>
    </row>
    <row r="54" spans="1:11" s="67" customFormat="1" ht="12" customHeight="1" thickTop="1" x14ac:dyDescent="0.2">
      <c r="A54" s="83"/>
      <c r="B54" s="88">
        <v>85215</v>
      </c>
      <c r="C54" s="78"/>
      <c r="D54" s="99" t="s">
        <v>137</v>
      </c>
      <c r="E54" s="90">
        <v>0</v>
      </c>
      <c r="F54" s="91">
        <f t="shared" si="0"/>
        <v>5609.59</v>
      </c>
      <c r="G54" s="91">
        <f t="shared" si="0"/>
        <v>0</v>
      </c>
      <c r="H54" s="90">
        <f>SUM(E54+F54-G54)</f>
        <v>5609.59</v>
      </c>
      <c r="I54" s="57"/>
      <c r="J54" s="65"/>
      <c r="K54" s="65"/>
    </row>
    <row r="55" spans="1:11" s="67" customFormat="1" ht="12" customHeight="1" x14ac:dyDescent="0.2">
      <c r="A55" s="83"/>
      <c r="B55" s="88"/>
      <c r="C55" s="78"/>
      <c r="D55" s="53" t="s">
        <v>138</v>
      </c>
      <c r="E55" s="139">
        <v>0</v>
      </c>
      <c r="F55" s="140">
        <f>SUM(F60)</f>
        <v>5609.59</v>
      </c>
      <c r="G55" s="140">
        <f>SUM(G60)</f>
        <v>0</v>
      </c>
      <c r="H55" s="139">
        <f>SUM(E55+F55-G55)</f>
        <v>5609.59</v>
      </c>
      <c r="I55" s="57"/>
      <c r="J55" s="65"/>
      <c r="K55" s="65"/>
    </row>
    <row r="56" spans="1:11" s="67" customFormat="1" ht="12" customHeight="1" x14ac:dyDescent="0.2">
      <c r="A56" s="83"/>
      <c r="B56" s="84"/>
      <c r="C56" s="78" t="s">
        <v>64</v>
      </c>
      <c r="D56" s="88" t="s">
        <v>65</v>
      </c>
      <c r="E56" s="100"/>
      <c r="F56" s="93"/>
      <c r="G56" s="95"/>
      <c r="H56" s="100"/>
      <c r="I56" s="57"/>
      <c r="J56" s="65"/>
      <c r="K56" s="65"/>
    </row>
    <row r="57" spans="1:11" s="67" customFormat="1" ht="12" customHeight="1" x14ac:dyDescent="0.2">
      <c r="A57" s="83"/>
      <c r="B57" s="84"/>
      <c r="C57" s="101"/>
      <c r="D57" s="88" t="s">
        <v>66</v>
      </c>
      <c r="E57" s="100"/>
      <c r="F57" s="93"/>
      <c r="G57" s="95"/>
      <c r="H57" s="100"/>
      <c r="I57" s="57"/>
      <c r="J57" s="65"/>
      <c r="K57" s="65"/>
    </row>
    <row r="58" spans="1:11" s="67" customFormat="1" ht="12" customHeight="1" x14ac:dyDescent="0.2">
      <c r="A58" s="83"/>
      <c r="B58" s="84"/>
      <c r="C58" s="101"/>
      <c r="D58" s="88" t="s">
        <v>139</v>
      </c>
      <c r="E58" s="100"/>
      <c r="F58" s="93"/>
      <c r="G58" s="95"/>
      <c r="H58" s="100"/>
      <c r="I58" s="57"/>
      <c r="J58" s="65"/>
      <c r="K58" s="65"/>
    </row>
    <row r="59" spans="1:11" s="67" customFormat="1" ht="12" customHeight="1" x14ac:dyDescent="0.2">
      <c r="A59" s="83"/>
      <c r="B59" s="84"/>
      <c r="C59" s="101"/>
      <c r="D59" s="92" t="s">
        <v>140</v>
      </c>
      <c r="E59" s="100"/>
      <c r="F59" s="93"/>
      <c r="G59" s="95"/>
      <c r="H59" s="100"/>
      <c r="I59" s="57"/>
      <c r="J59" s="65"/>
      <c r="K59" s="65"/>
    </row>
    <row r="60" spans="1:11" s="67" customFormat="1" ht="12" customHeight="1" x14ac:dyDescent="0.2">
      <c r="A60" s="102"/>
      <c r="B60" s="103"/>
      <c r="C60" s="104"/>
      <c r="D60" s="89" t="s">
        <v>210</v>
      </c>
      <c r="E60" s="105">
        <v>0</v>
      </c>
      <c r="F60" s="91">
        <v>5609.59</v>
      </c>
      <c r="G60" s="106"/>
      <c r="H60" s="105">
        <f>SUM(E60+F60-G60)</f>
        <v>5609.59</v>
      </c>
      <c r="I60" s="57"/>
      <c r="J60" s="65"/>
      <c r="K60" s="65"/>
    </row>
    <row r="61" spans="1:11" s="67" customFormat="1" ht="18.75" customHeight="1" thickBot="1" x14ac:dyDescent="0.25">
      <c r="A61" s="76"/>
      <c r="B61" s="77"/>
      <c r="C61" s="78"/>
      <c r="D61" s="81" t="s">
        <v>48</v>
      </c>
      <c r="E61" s="82">
        <v>17494100</v>
      </c>
      <c r="F61" s="82">
        <f>SUM(F63)</f>
        <v>475802</v>
      </c>
      <c r="G61" s="82">
        <f>SUM(G63)</f>
        <v>0</v>
      </c>
      <c r="H61" s="82">
        <f>SUM(E61+F61-G61)</f>
        <v>17969902</v>
      </c>
      <c r="I61" s="57"/>
      <c r="J61" s="65"/>
      <c r="K61" s="65"/>
    </row>
    <row r="62" spans="1:11" s="67" customFormat="1" ht="21" customHeight="1" thickTop="1" x14ac:dyDescent="0.2">
      <c r="A62" s="83">
        <v>754</v>
      </c>
      <c r="B62" s="84"/>
      <c r="C62" s="85"/>
      <c r="D62" s="86" t="s">
        <v>141</v>
      </c>
      <c r="E62" s="94"/>
      <c r="F62" s="94"/>
      <c r="G62" s="94"/>
      <c r="H62" s="94"/>
      <c r="I62" s="57"/>
      <c r="J62" s="65"/>
      <c r="K62" s="65"/>
    </row>
    <row r="63" spans="1:11" s="67" customFormat="1" ht="12" customHeight="1" thickBot="1" x14ac:dyDescent="0.25">
      <c r="A63" s="83"/>
      <c r="B63" s="84"/>
      <c r="C63" s="85"/>
      <c r="D63" s="86" t="s">
        <v>59</v>
      </c>
      <c r="E63" s="82">
        <v>13855700</v>
      </c>
      <c r="F63" s="82">
        <f>SUM(F64)</f>
        <v>475802</v>
      </c>
      <c r="G63" s="82">
        <f>SUM(G64)</f>
        <v>0</v>
      </c>
      <c r="H63" s="82">
        <f>SUM(E63+F63-G63)</f>
        <v>14331502</v>
      </c>
      <c r="I63" s="57"/>
      <c r="J63" s="65"/>
      <c r="K63" s="65"/>
    </row>
    <row r="64" spans="1:11" s="67" customFormat="1" ht="12" customHeight="1" thickTop="1" x14ac:dyDescent="0.2">
      <c r="A64" s="76"/>
      <c r="B64" s="88">
        <v>75411</v>
      </c>
      <c r="C64" s="78"/>
      <c r="D64" s="99" t="s">
        <v>142</v>
      </c>
      <c r="E64" s="90">
        <v>13855700</v>
      </c>
      <c r="F64" s="90">
        <f>SUM(F65)</f>
        <v>475802</v>
      </c>
      <c r="G64" s="90">
        <f>SUM(G65)</f>
        <v>0</v>
      </c>
      <c r="H64" s="90">
        <f>SUM(E64+F64-G64)</f>
        <v>14331502</v>
      </c>
      <c r="I64" s="57"/>
      <c r="J64" s="65"/>
      <c r="K64" s="65"/>
    </row>
    <row r="65" spans="1:11" s="67" customFormat="1" ht="12" customHeight="1" x14ac:dyDescent="0.2">
      <c r="A65" s="76"/>
      <c r="B65" s="88"/>
      <c r="C65" s="78"/>
      <c r="D65" s="53" t="s">
        <v>138</v>
      </c>
      <c r="E65" s="139">
        <v>13855700</v>
      </c>
      <c r="F65" s="140">
        <f>SUM(F69:F73)</f>
        <v>475802</v>
      </c>
      <c r="G65" s="140">
        <f>SUM(G69:G73)</f>
        <v>0</v>
      </c>
      <c r="H65" s="139">
        <f>SUM(E65+F65-G65)</f>
        <v>14331502</v>
      </c>
      <c r="I65" s="57"/>
      <c r="J65" s="65"/>
      <c r="K65" s="65"/>
    </row>
    <row r="66" spans="1:11" s="67" customFormat="1" ht="12" customHeight="1" x14ac:dyDescent="0.2">
      <c r="A66" s="83"/>
      <c r="B66" s="77"/>
      <c r="C66" s="101">
        <v>2110</v>
      </c>
      <c r="D66" s="92" t="s">
        <v>50</v>
      </c>
      <c r="E66" s="94"/>
      <c r="F66" s="95"/>
      <c r="G66" s="93"/>
      <c r="H66" s="94"/>
      <c r="I66" s="57"/>
      <c r="J66" s="65"/>
      <c r="K66" s="65"/>
    </row>
    <row r="67" spans="1:11" s="67" customFormat="1" ht="12" customHeight="1" x14ac:dyDescent="0.2">
      <c r="A67" s="83"/>
      <c r="B67" s="77"/>
      <c r="C67" s="101"/>
      <c r="D67" s="92" t="s">
        <v>51</v>
      </c>
      <c r="E67" s="94"/>
      <c r="F67" s="95"/>
      <c r="G67" s="93"/>
      <c r="H67" s="94"/>
      <c r="I67" s="57"/>
      <c r="J67" s="65"/>
      <c r="K67" s="65"/>
    </row>
    <row r="68" spans="1:11" s="67" customFormat="1" ht="12" customHeight="1" x14ac:dyDescent="0.2">
      <c r="A68" s="83"/>
      <c r="B68" s="77"/>
      <c r="C68" s="101"/>
      <c r="D68" s="92" t="s">
        <v>52</v>
      </c>
      <c r="E68" s="94"/>
      <c r="F68" s="95"/>
      <c r="G68" s="93"/>
      <c r="H68" s="94"/>
      <c r="I68" s="57"/>
      <c r="J68" s="65"/>
      <c r="K68" s="65"/>
    </row>
    <row r="69" spans="1:11" s="67" customFormat="1" ht="12" customHeight="1" x14ac:dyDescent="0.2">
      <c r="A69" s="83"/>
      <c r="B69" s="77"/>
      <c r="C69" s="101"/>
      <c r="D69" s="92" t="s">
        <v>53</v>
      </c>
      <c r="E69" s="94">
        <v>13855700</v>
      </c>
      <c r="F69" s="93">
        <v>295802</v>
      </c>
      <c r="G69" s="95"/>
      <c r="H69" s="94">
        <f>SUM(E69+F69-G69)</f>
        <v>14151502</v>
      </c>
      <c r="I69" s="57"/>
      <c r="J69" s="65"/>
      <c r="K69" s="65"/>
    </row>
    <row r="70" spans="1:11" s="67" customFormat="1" ht="12" customHeight="1" x14ac:dyDescent="0.2">
      <c r="A70" s="83"/>
      <c r="B70" s="84"/>
      <c r="C70" s="101">
        <v>6410</v>
      </c>
      <c r="D70" s="92" t="s">
        <v>77</v>
      </c>
      <c r="E70" s="100"/>
      <c r="F70" s="93"/>
      <c r="G70" s="95"/>
      <c r="H70" s="100"/>
      <c r="I70" s="57"/>
      <c r="J70" s="65"/>
      <c r="K70" s="65"/>
    </row>
    <row r="71" spans="1:11" s="67" customFormat="1" ht="12" customHeight="1" x14ac:dyDescent="0.2">
      <c r="A71" s="83"/>
      <c r="B71" s="84"/>
      <c r="C71" s="101"/>
      <c r="D71" s="92" t="s">
        <v>143</v>
      </c>
      <c r="E71" s="100"/>
      <c r="F71" s="93"/>
      <c r="G71" s="95"/>
      <c r="H71" s="100"/>
      <c r="I71" s="57"/>
      <c r="J71" s="65"/>
      <c r="K71" s="65"/>
    </row>
    <row r="72" spans="1:11" s="67" customFormat="1" ht="12" customHeight="1" x14ac:dyDescent="0.2">
      <c r="A72" s="83"/>
      <c r="B72" s="84"/>
      <c r="C72" s="101"/>
      <c r="D72" s="92" t="s">
        <v>144</v>
      </c>
      <c r="E72" s="100"/>
      <c r="F72" s="93"/>
      <c r="G72" s="95"/>
      <c r="H72" s="100"/>
      <c r="I72" s="57"/>
      <c r="J72" s="65"/>
      <c r="K72" s="65"/>
    </row>
    <row r="73" spans="1:11" s="67" customFormat="1" ht="12" customHeight="1" x14ac:dyDescent="0.2">
      <c r="A73" s="83"/>
      <c r="B73" s="84"/>
      <c r="C73" s="101"/>
      <c r="D73" s="92" t="s">
        <v>145</v>
      </c>
      <c r="E73" s="100">
        <v>0</v>
      </c>
      <c r="F73" s="93">
        <v>180000</v>
      </c>
      <c r="G73" s="95"/>
      <c r="H73" s="94">
        <f t="shared" ref="H73:H78" si="1">SUM(E73+F73-G73)</f>
        <v>180000</v>
      </c>
      <c r="I73" s="57"/>
      <c r="J73" s="65"/>
      <c r="K73" s="65"/>
    </row>
    <row r="74" spans="1:11" s="67" customFormat="1" ht="19.5" customHeight="1" thickBot="1" x14ac:dyDescent="0.25">
      <c r="A74" s="101"/>
      <c r="B74" s="88"/>
      <c r="C74" s="78"/>
      <c r="D74" s="79" t="s">
        <v>19</v>
      </c>
      <c r="E74" s="80">
        <v>894436211</v>
      </c>
      <c r="F74" s="80">
        <f>SUM(F75,F292,F299)</f>
        <v>3067522.29</v>
      </c>
      <c r="G74" s="80">
        <f>SUM(G75,G292,G299)</f>
        <v>1339653</v>
      </c>
      <c r="H74" s="80">
        <f t="shared" si="1"/>
        <v>896164080.28999996</v>
      </c>
      <c r="I74" s="57"/>
      <c r="J74" s="65"/>
      <c r="K74" s="65"/>
    </row>
    <row r="75" spans="1:11" s="67" customFormat="1" ht="17.45" customHeight="1" thickBot="1" x14ac:dyDescent="0.25">
      <c r="A75" s="101"/>
      <c r="B75" s="88"/>
      <c r="C75" s="78"/>
      <c r="D75" s="81" t="s">
        <v>20</v>
      </c>
      <c r="E75" s="82">
        <v>761066143</v>
      </c>
      <c r="F75" s="82">
        <f>SUM(F76,F82,F93,F175,F180,F190,F234,F254,F263,F280)</f>
        <v>2586110.7000000002</v>
      </c>
      <c r="G75" s="82">
        <f>SUM(G76,G82,G93,G175,G180,G190,G234,G254,G263,G280)</f>
        <v>1339653</v>
      </c>
      <c r="H75" s="82">
        <f t="shared" si="1"/>
        <v>762312600.70000005</v>
      </c>
      <c r="I75" s="57"/>
      <c r="J75" s="65"/>
      <c r="K75" s="65"/>
    </row>
    <row r="76" spans="1:11" s="67" customFormat="1" ht="18.75" customHeight="1" thickTop="1" thickBot="1" x14ac:dyDescent="0.25">
      <c r="A76" s="83">
        <v>700</v>
      </c>
      <c r="B76" s="84"/>
      <c r="C76" s="85"/>
      <c r="D76" s="86" t="s">
        <v>49</v>
      </c>
      <c r="E76" s="82">
        <v>52019217</v>
      </c>
      <c r="F76" s="87">
        <f>SUM(F77)</f>
        <v>60000</v>
      </c>
      <c r="G76" s="87">
        <f>SUM(G77)</f>
        <v>60000</v>
      </c>
      <c r="H76" s="82">
        <f t="shared" si="1"/>
        <v>52019217</v>
      </c>
      <c r="I76" s="57"/>
      <c r="J76" s="65"/>
      <c r="K76" s="65"/>
    </row>
    <row r="77" spans="1:11" s="67" customFormat="1" ht="12" customHeight="1" thickTop="1" x14ac:dyDescent="0.2">
      <c r="A77" s="83"/>
      <c r="B77" s="78" t="s">
        <v>146</v>
      </c>
      <c r="C77" s="101"/>
      <c r="D77" s="89" t="s">
        <v>15</v>
      </c>
      <c r="E77" s="90">
        <v>47138217</v>
      </c>
      <c r="F77" s="91">
        <f>SUM(F78)</f>
        <v>60000</v>
      </c>
      <c r="G77" s="91">
        <f>SUM(G78)</f>
        <v>60000</v>
      </c>
      <c r="H77" s="90">
        <f t="shared" si="1"/>
        <v>47138217</v>
      </c>
      <c r="I77" s="57"/>
      <c r="J77" s="65"/>
      <c r="K77" s="65"/>
    </row>
    <row r="78" spans="1:11" s="67" customFormat="1" ht="12" customHeight="1" x14ac:dyDescent="0.2">
      <c r="A78" s="83"/>
      <c r="B78" s="88"/>
      <c r="C78" s="119"/>
      <c r="D78" s="55" t="s">
        <v>74</v>
      </c>
      <c r="E78" s="124">
        <v>1969900</v>
      </c>
      <c r="F78" s="142">
        <f>SUM(F79:F80)</f>
        <v>60000</v>
      </c>
      <c r="G78" s="142">
        <f>SUM(G79:G80)</f>
        <v>60000</v>
      </c>
      <c r="H78" s="139">
        <f t="shared" si="1"/>
        <v>1969900</v>
      </c>
      <c r="I78" s="57"/>
      <c r="J78" s="65"/>
      <c r="K78" s="65"/>
    </row>
    <row r="79" spans="1:11" s="67" customFormat="1" ht="12" customHeight="1" x14ac:dyDescent="0.2">
      <c r="A79" s="83"/>
      <c r="B79" s="88"/>
      <c r="C79" s="101">
        <v>3020</v>
      </c>
      <c r="D79" s="92" t="s">
        <v>71</v>
      </c>
      <c r="E79" s="100">
        <v>0</v>
      </c>
      <c r="F79" s="100">
        <v>60000</v>
      </c>
      <c r="G79" s="107"/>
      <c r="H79" s="94">
        <f t="shared" ref="H79:H80" si="2">SUM(E79+F79-G79)</f>
        <v>60000</v>
      </c>
      <c r="I79" s="57"/>
      <c r="J79" s="65"/>
      <c r="K79" s="65"/>
    </row>
    <row r="80" spans="1:11" s="67" customFormat="1" ht="12" customHeight="1" x14ac:dyDescent="0.2">
      <c r="A80" s="83"/>
      <c r="B80" s="88"/>
      <c r="C80" s="37" t="s">
        <v>147</v>
      </c>
      <c r="D80" s="56" t="s">
        <v>148</v>
      </c>
      <c r="E80" s="100">
        <v>60000</v>
      </c>
      <c r="F80" s="100"/>
      <c r="G80" s="100">
        <v>60000</v>
      </c>
      <c r="H80" s="94">
        <f t="shared" si="2"/>
        <v>0</v>
      </c>
      <c r="I80" s="57"/>
      <c r="J80" s="65"/>
      <c r="K80" s="65"/>
    </row>
    <row r="81" spans="1:11" s="67" customFormat="1" ht="12" customHeight="1" x14ac:dyDescent="0.2">
      <c r="A81" s="108">
        <v>754</v>
      </c>
      <c r="B81" s="109"/>
      <c r="C81" s="110"/>
      <c r="D81" s="111" t="s">
        <v>58</v>
      </c>
      <c r="E81" s="100"/>
      <c r="F81" s="100"/>
      <c r="G81" s="100"/>
      <c r="H81" s="100"/>
      <c r="I81" s="57"/>
      <c r="J81" s="65"/>
      <c r="K81" s="65"/>
    </row>
    <row r="82" spans="1:11" s="67" customFormat="1" ht="12" customHeight="1" thickBot="1" x14ac:dyDescent="0.25">
      <c r="A82" s="108"/>
      <c r="B82" s="109"/>
      <c r="C82" s="110"/>
      <c r="D82" s="111" t="s">
        <v>59</v>
      </c>
      <c r="E82" s="82">
        <v>5064259</v>
      </c>
      <c r="F82" s="87">
        <f>SUM(F83)</f>
        <v>491700</v>
      </c>
      <c r="G82" s="87">
        <f>SUM(G83)</f>
        <v>491700</v>
      </c>
      <c r="H82" s="82">
        <f>SUM(E82+F82-G82)</f>
        <v>5064259</v>
      </c>
      <c r="I82" s="57"/>
      <c r="J82" s="65"/>
      <c r="K82" s="65"/>
    </row>
    <row r="83" spans="1:11" s="67" customFormat="1" ht="12" customHeight="1" thickTop="1" x14ac:dyDescent="0.2">
      <c r="A83" s="76"/>
      <c r="B83" s="54">
        <v>75416</v>
      </c>
      <c r="C83" s="112"/>
      <c r="D83" s="113" t="s">
        <v>75</v>
      </c>
      <c r="E83" s="90">
        <v>4694259</v>
      </c>
      <c r="F83" s="91">
        <f>SUM(F84,F89)</f>
        <v>491700</v>
      </c>
      <c r="G83" s="91">
        <f>SUM(G84,G89)</f>
        <v>491700</v>
      </c>
      <c r="H83" s="90">
        <f>SUM(E83+F83-G83)</f>
        <v>4694259</v>
      </c>
      <c r="I83" s="57"/>
      <c r="J83" s="65"/>
      <c r="K83" s="65"/>
    </row>
    <row r="84" spans="1:11" s="67" customFormat="1" ht="12" customHeight="1" x14ac:dyDescent="0.2">
      <c r="A84" s="76"/>
      <c r="B84" s="54"/>
      <c r="C84" s="112"/>
      <c r="D84" s="143" t="s">
        <v>76</v>
      </c>
      <c r="E84" s="124">
        <v>4046689</v>
      </c>
      <c r="F84" s="140">
        <f>SUM(F85:F88)</f>
        <v>425400</v>
      </c>
      <c r="G84" s="140">
        <f>SUM(G85:G88)</f>
        <v>491700</v>
      </c>
      <c r="H84" s="139">
        <f>SUM(E84+F84-G84)</f>
        <v>3980389</v>
      </c>
      <c r="I84" s="57"/>
      <c r="J84" s="65"/>
      <c r="K84" s="65"/>
    </row>
    <row r="85" spans="1:11" s="67" customFormat="1" ht="12" customHeight="1" x14ac:dyDescent="0.2">
      <c r="A85" s="83"/>
      <c r="B85" s="78"/>
      <c r="C85" s="101">
        <v>4010</v>
      </c>
      <c r="D85" s="92" t="s">
        <v>27</v>
      </c>
      <c r="E85" s="114">
        <v>2090076</v>
      </c>
      <c r="F85" s="114">
        <v>356200</v>
      </c>
      <c r="G85" s="114"/>
      <c r="H85" s="94">
        <f t="shared" ref="H85:H88" si="3">SUM(E85+F85-G85)</f>
        <v>2446276</v>
      </c>
      <c r="I85" s="57"/>
      <c r="J85" s="65"/>
      <c r="K85" s="65"/>
    </row>
    <row r="86" spans="1:11" s="67" customFormat="1" ht="12" customHeight="1" x14ac:dyDescent="0.2">
      <c r="A86" s="83"/>
      <c r="B86" s="78"/>
      <c r="C86" s="101">
        <v>4110</v>
      </c>
      <c r="D86" s="92" t="s">
        <v>28</v>
      </c>
      <c r="E86" s="114">
        <v>401600</v>
      </c>
      <c r="F86" s="114">
        <v>60500</v>
      </c>
      <c r="G86" s="114"/>
      <c r="H86" s="94">
        <f t="shared" si="3"/>
        <v>462100</v>
      </c>
      <c r="I86" s="57"/>
      <c r="J86" s="65"/>
      <c r="K86" s="65"/>
    </row>
    <row r="87" spans="1:11" s="67" customFormat="1" ht="12" customHeight="1" x14ac:dyDescent="0.2">
      <c r="A87" s="115"/>
      <c r="B87" s="116"/>
      <c r="C87" s="37" t="s">
        <v>149</v>
      </c>
      <c r="D87" s="92" t="s">
        <v>150</v>
      </c>
      <c r="E87" s="114">
        <v>55794</v>
      </c>
      <c r="F87" s="114">
        <v>8700</v>
      </c>
      <c r="G87" s="114"/>
      <c r="H87" s="94">
        <f t="shared" si="3"/>
        <v>64494</v>
      </c>
      <c r="I87" s="57"/>
      <c r="J87" s="65"/>
      <c r="K87" s="65"/>
    </row>
    <row r="88" spans="1:11" s="67" customFormat="1" ht="12" customHeight="1" x14ac:dyDescent="0.2">
      <c r="A88" s="115"/>
      <c r="B88" s="116"/>
      <c r="C88" s="101">
        <v>4210</v>
      </c>
      <c r="D88" s="92" t="s">
        <v>21</v>
      </c>
      <c r="E88" s="114">
        <v>607115</v>
      </c>
      <c r="F88" s="114"/>
      <c r="G88" s="114">
        <v>491700</v>
      </c>
      <c r="H88" s="94">
        <f t="shared" si="3"/>
        <v>115415</v>
      </c>
      <c r="I88" s="57"/>
      <c r="J88" s="65"/>
      <c r="K88" s="65"/>
    </row>
    <row r="89" spans="1:11" s="67" customFormat="1" ht="12" customHeight="1" x14ac:dyDescent="0.2">
      <c r="A89" s="115"/>
      <c r="B89" s="116"/>
      <c r="C89" s="78"/>
      <c r="D89" s="55" t="s">
        <v>151</v>
      </c>
      <c r="E89" s="124">
        <v>647570</v>
      </c>
      <c r="F89" s="124">
        <f>SUM(F90:F92)</f>
        <v>66300</v>
      </c>
      <c r="G89" s="124">
        <f>SUM(G90:G92)</f>
        <v>0</v>
      </c>
      <c r="H89" s="139">
        <f>SUM(E89+F89-G89)</f>
        <v>713870</v>
      </c>
      <c r="I89" s="57"/>
      <c r="J89" s="65"/>
      <c r="K89" s="65"/>
    </row>
    <row r="90" spans="1:11" s="67" customFormat="1" ht="12" customHeight="1" x14ac:dyDescent="0.2">
      <c r="A90" s="115"/>
      <c r="B90" s="116"/>
      <c r="C90" s="101">
        <v>4010</v>
      </c>
      <c r="D90" s="92" t="s">
        <v>27</v>
      </c>
      <c r="E90" s="117">
        <v>379500</v>
      </c>
      <c r="F90" s="117">
        <v>55500</v>
      </c>
      <c r="G90" s="117"/>
      <c r="H90" s="94">
        <f t="shared" ref="H90:H92" si="4">SUM(E90+F90-G90)</f>
        <v>435000</v>
      </c>
      <c r="I90" s="57"/>
      <c r="J90" s="65"/>
      <c r="K90" s="65"/>
    </row>
    <row r="91" spans="1:11" s="67" customFormat="1" ht="12" customHeight="1" x14ac:dyDescent="0.2">
      <c r="A91" s="115"/>
      <c r="B91" s="116"/>
      <c r="C91" s="101">
        <v>4110</v>
      </c>
      <c r="D91" s="92" t="s">
        <v>28</v>
      </c>
      <c r="E91" s="117">
        <v>72500</v>
      </c>
      <c r="F91" s="117">
        <v>9500</v>
      </c>
      <c r="G91" s="117"/>
      <c r="H91" s="94">
        <f t="shared" si="4"/>
        <v>82000</v>
      </c>
      <c r="I91" s="57"/>
      <c r="J91" s="65"/>
      <c r="K91" s="65"/>
    </row>
    <row r="92" spans="1:11" s="67" customFormat="1" ht="12" customHeight="1" x14ac:dyDescent="0.2">
      <c r="A92" s="115"/>
      <c r="B92" s="116"/>
      <c r="C92" s="37" t="s">
        <v>149</v>
      </c>
      <c r="D92" s="92" t="s">
        <v>150</v>
      </c>
      <c r="E92" s="100">
        <v>7300</v>
      </c>
      <c r="F92" s="117">
        <v>1300</v>
      </c>
      <c r="G92" s="117"/>
      <c r="H92" s="94">
        <f t="shared" si="4"/>
        <v>8600</v>
      </c>
      <c r="I92" s="57"/>
      <c r="J92" s="65"/>
      <c r="K92" s="65"/>
    </row>
    <row r="93" spans="1:11" s="67" customFormat="1" ht="12" customHeight="1" thickBot="1" x14ac:dyDescent="0.25">
      <c r="A93" s="83">
        <v>801</v>
      </c>
      <c r="B93" s="84"/>
      <c r="C93" s="85"/>
      <c r="D93" s="86" t="s">
        <v>11</v>
      </c>
      <c r="E93" s="82">
        <v>259645235</v>
      </c>
      <c r="F93" s="87">
        <f>SUM(F94,F106,F109,F112,F115,F118,F121,F127,F130)</f>
        <v>1532521</v>
      </c>
      <c r="G93" s="87">
        <f>SUM(G94,G106,G109,G112,G115,G118,G121,G127,G130)</f>
        <v>629730</v>
      </c>
      <c r="H93" s="82">
        <f>SUM(E93+F93-G93)</f>
        <v>260548026</v>
      </c>
      <c r="I93" s="57"/>
      <c r="J93" s="65"/>
      <c r="K93" s="65"/>
    </row>
    <row r="94" spans="1:11" s="67" customFormat="1" ht="12" customHeight="1" thickTop="1" x14ac:dyDescent="0.2">
      <c r="A94" s="83"/>
      <c r="B94" s="88">
        <v>80101</v>
      </c>
      <c r="C94" s="78"/>
      <c r="D94" s="89" t="s">
        <v>12</v>
      </c>
      <c r="E94" s="90">
        <v>72863784</v>
      </c>
      <c r="F94" s="91">
        <f>SUM(F95,F101)</f>
        <v>130712</v>
      </c>
      <c r="G94" s="91">
        <f>SUM(G95,G101)</f>
        <v>125400</v>
      </c>
      <c r="H94" s="90">
        <f>SUM(E94+F94-G94)</f>
        <v>72869096</v>
      </c>
      <c r="I94" s="57"/>
      <c r="J94" s="65"/>
      <c r="K94" s="65"/>
    </row>
    <row r="95" spans="1:11" s="67" customFormat="1" ht="12" customHeight="1" x14ac:dyDescent="0.2">
      <c r="A95" s="83"/>
      <c r="B95" s="88"/>
      <c r="C95" s="78"/>
      <c r="D95" s="52" t="s">
        <v>13</v>
      </c>
      <c r="E95" s="124">
        <v>62663103</v>
      </c>
      <c r="F95" s="124">
        <f>SUM(F96:F100)</f>
        <v>1500</v>
      </c>
      <c r="G95" s="124">
        <f>SUM(G96:G100)</f>
        <v>25400</v>
      </c>
      <c r="H95" s="139">
        <f>SUM(E95+F95-G95)</f>
        <v>62639203</v>
      </c>
      <c r="I95" s="57"/>
      <c r="J95" s="65"/>
      <c r="K95" s="65"/>
    </row>
    <row r="96" spans="1:11" s="67" customFormat="1" ht="12" customHeight="1" x14ac:dyDescent="0.2">
      <c r="A96" s="83"/>
      <c r="B96" s="88"/>
      <c r="C96" s="101">
        <v>4010</v>
      </c>
      <c r="D96" s="92" t="s">
        <v>27</v>
      </c>
      <c r="E96" s="100">
        <v>40278214</v>
      </c>
      <c r="F96" s="100"/>
      <c r="G96" s="100">
        <v>12870</v>
      </c>
      <c r="H96" s="94">
        <f t="shared" ref="H96:H108" si="5">SUM(E96+F96-G96)</f>
        <v>40265344</v>
      </c>
      <c r="I96" s="57"/>
      <c r="J96" s="65"/>
      <c r="K96" s="65"/>
    </row>
    <row r="97" spans="1:11" s="67" customFormat="1" ht="12" customHeight="1" x14ac:dyDescent="0.2">
      <c r="A97" s="83"/>
      <c r="B97" s="88"/>
      <c r="C97" s="101">
        <v>4040</v>
      </c>
      <c r="D97" s="92" t="s">
        <v>55</v>
      </c>
      <c r="E97" s="100">
        <v>4550543</v>
      </c>
      <c r="F97" s="100"/>
      <c r="G97" s="100">
        <v>11030</v>
      </c>
      <c r="H97" s="94">
        <f t="shared" si="5"/>
        <v>4539513</v>
      </c>
      <c r="I97" s="57"/>
      <c r="J97" s="65"/>
      <c r="K97" s="65"/>
    </row>
    <row r="98" spans="1:11" s="67" customFormat="1" ht="12" customHeight="1" x14ac:dyDescent="0.2">
      <c r="A98" s="83"/>
      <c r="B98" s="88"/>
      <c r="C98" s="112">
        <v>4140</v>
      </c>
      <c r="D98" s="56" t="s">
        <v>152</v>
      </c>
      <c r="E98" s="100"/>
      <c r="F98" s="100"/>
      <c r="G98" s="100"/>
      <c r="H98" s="94">
        <f t="shared" si="5"/>
        <v>0</v>
      </c>
      <c r="I98" s="57"/>
      <c r="J98" s="65"/>
      <c r="K98" s="65"/>
    </row>
    <row r="99" spans="1:11" s="67" customFormat="1" ht="12" customHeight="1" x14ac:dyDescent="0.2">
      <c r="A99" s="83"/>
      <c r="B99" s="88"/>
      <c r="C99" s="101"/>
      <c r="D99" s="92" t="s">
        <v>153</v>
      </c>
      <c r="E99" s="100">
        <v>15222</v>
      </c>
      <c r="F99" s="100">
        <v>1500</v>
      </c>
      <c r="G99" s="100"/>
      <c r="H99" s="94">
        <f t="shared" si="5"/>
        <v>16722</v>
      </c>
      <c r="I99" s="57"/>
      <c r="J99" s="65"/>
      <c r="K99" s="65"/>
    </row>
    <row r="100" spans="1:11" s="67" customFormat="1" ht="12" customHeight="1" x14ac:dyDescent="0.2">
      <c r="A100" s="83"/>
      <c r="B100" s="88"/>
      <c r="C100" s="101">
        <v>4210</v>
      </c>
      <c r="D100" s="92" t="s">
        <v>21</v>
      </c>
      <c r="E100" s="100">
        <v>617877</v>
      </c>
      <c r="F100" s="100"/>
      <c r="G100" s="100">
        <v>1500</v>
      </c>
      <c r="H100" s="94">
        <f t="shared" si="5"/>
        <v>616377</v>
      </c>
      <c r="I100" s="57"/>
      <c r="J100" s="65"/>
      <c r="K100" s="65"/>
    </row>
    <row r="101" spans="1:11" s="67" customFormat="1" ht="12" customHeight="1" x14ac:dyDescent="0.2">
      <c r="A101" s="83"/>
      <c r="B101" s="88"/>
      <c r="C101" s="85"/>
      <c r="D101" s="55" t="s">
        <v>154</v>
      </c>
      <c r="E101" s="124">
        <v>3300000</v>
      </c>
      <c r="F101" s="124">
        <f>SUM(F102:F105)</f>
        <v>129212</v>
      </c>
      <c r="G101" s="124">
        <f>SUM(G102:G105)</f>
        <v>100000</v>
      </c>
      <c r="H101" s="124">
        <f t="shared" si="5"/>
        <v>3329212</v>
      </c>
      <c r="I101" s="57"/>
      <c r="J101" s="65"/>
      <c r="K101" s="65"/>
    </row>
    <row r="102" spans="1:11" s="67" customFormat="1" ht="12" customHeight="1" x14ac:dyDescent="0.2">
      <c r="A102" s="83"/>
      <c r="B102" s="88"/>
      <c r="C102" s="101">
        <v>4270</v>
      </c>
      <c r="D102" s="92" t="s">
        <v>69</v>
      </c>
      <c r="E102" s="93">
        <v>400000</v>
      </c>
      <c r="F102" s="93"/>
      <c r="G102" s="93">
        <v>100000</v>
      </c>
      <c r="H102" s="93">
        <f t="shared" si="5"/>
        <v>300000</v>
      </c>
      <c r="I102" s="57"/>
      <c r="J102" s="65"/>
      <c r="K102" s="65"/>
    </row>
    <row r="103" spans="1:11" s="67" customFormat="1" ht="12" customHeight="1" x14ac:dyDescent="0.2">
      <c r="A103" s="83"/>
      <c r="B103" s="88"/>
      <c r="C103" s="101">
        <v>4580</v>
      </c>
      <c r="D103" s="92" t="s">
        <v>155</v>
      </c>
      <c r="E103" s="93">
        <v>0</v>
      </c>
      <c r="F103" s="93">
        <v>4497</v>
      </c>
      <c r="G103" s="93"/>
      <c r="H103" s="93">
        <f t="shared" si="5"/>
        <v>4497</v>
      </c>
      <c r="I103" s="57"/>
      <c r="J103" s="65"/>
      <c r="K103" s="65"/>
    </row>
    <row r="104" spans="1:11" s="67" customFormat="1" ht="12" customHeight="1" x14ac:dyDescent="0.2">
      <c r="A104" s="83"/>
      <c r="B104" s="88"/>
      <c r="C104" s="101">
        <v>4600</v>
      </c>
      <c r="D104" s="92" t="s">
        <v>156</v>
      </c>
      <c r="E104" s="93"/>
      <c r="F104" s="93"/>
      <c r="G104" s="93"/>
      <c r="H104" s="93"/>
      <c r="I104" s="57"/>
      <c r="J104" s="65"/>
      <c r="K104" s="65"/>
    </row>
    <row r="105" spans="1:11" s="67" customFormat="1" ht="12" customHeight="1" x14ac:dyDescent="0.2">
      <c r="A105" s="83"/>
      <c r="B105" s="88"/>
      <c r="C105" s="101"/>
      <c r="D105" s="92" t="s">
        <v>157</v>
      </c>
      <c r="E105" s="93">
        <v>0</v>
      </c>
      <c r="F105" s="93">
        <v>124715</v>
      </c>
      <c r="G105" s="93"/>
      <c r="H105" s="93">
        <f t="shared" si="5"/>
        <v>124715</v>
      </c>
      <c r="I105" s="57"/>
      <c r="J105" s="65"/>
      <c r="K105" s="65"/>
    </row>
    <row r="106" spans="1:11" s="67" customFormat="1" ht="12" customHeight="1" x14ac:dyDescent="0.2">
      <c r="A106" s="83"/>
      <c r="B106" s="88">
        <v>80103</v>
      </c>
      <c r="C106" s="78"/>
      <c r="D106" s="89" t="s">
        <v>79</v>
      </c>
      <c r="E106" s="90">
        <v>1065254</v>
      </c>
      <c r="F106" s="91">
        <f>SUM(F107)</f>
        <v>6612</v>
      </c>
      <c r="G106" s="91">
        <f>SUM(G107)</f>
        <v>0</v>
      </c>
      <c r="H106" s="90">
        <f>SUM(E106+F106-G106)</f>
        <v>1071866</v>
      </c>
      <c r="I106" s="57"/>
      <c r="J106" s="65"/>
      <c r="K106" s="65"/>
    </row>
    <row r="107" spans="1:11" s="67" customFormat="1" ht="12" customHeight="1" x14ac:dyDescent="0.2">
      <c r="A107" s="83"/>
      <c r="B107" s="84"/>
      <c r="C107" s="78"/>
      <c r="D107" s="52" t="s">
        <v>13</v>
      </c>
      <c r="E107" s="124">
        <v>941928</v>
      </c>
      <c r="F107" s="124">
        <f>SUM(F108:F108)</f>
        <v>6612</v>
      </c>
      <c r="G107" s="124">
        <f>SUM(G108:G108)</f>
        <v>0</v>
      </c>
      <c r="H107" s="124">
        <f t="shared" si="5"/>
        <v>948540</v>
      </c>
      <c r="I107" s="57"/>
      <c r="J107" s="65"/>
      <c r="K107" s="65"/>
    </row>
    <row r="108" spans="1:11" s="67" customFormat="1" ht="12" customHeight="1" x14ac:dyDescent="0.2">
      <c r="A108" s="83"/>
      <c r="B108" s="84"/>
      <c r="C108" s="101">
        <v>4040</v>
      </c>
      <c r="D108" s="92" t="s">
        <v>55</v>
      </c>
      <c r="E108" s="94">
        <v>58860</v>
      </c>
      <c r="F108" s="93">
        <v>6612</v>
      </c>
      <c r="G108" s="93"/>
      <c r="H108" s="93">
        <f t="shared" si="5"/>
        <v>65472</v>
      </c>
      <c r="I108" s="57"/>
      <c r="J108" s="65"/>
      <c r="K108" s="65"/>
    </row>
    <row r="109" spans="1:11" s="67" customFormat="1" ht="12" customHeight="1" x14ac:dyDescent="0.2">
      <c r="A109" s="83"/>
      <c r="B109" s="88">
        <v>80104</v>
      </c>
      <c r="C109" s="78"/>
      <c r="D109" s="89" t="s">
        <v>14</v>
      </c>
      <c r="E109" s="90">
        <v>34425718</v>
      </c>
      <c r="F109" s="91">
        <f>SUM(F110)</f>
        <v>17532</v>
      </c>
      <c r="G109" s="91">
        <f>SUM(G110)</f>
        <v>0</v>
      </c>
      <c r="H109" s="90">
        <f>SUM(E109+F109-G109)</f>
        <v>34443250</v>
      </c>
      <c r="I109" s="57"/>
      <c r="J109" s="65"/>
      <c r="K109" s="65"/>
    </row>
    <row r="110" spans="1:11" s="67" customFormat="1" ht="12" customHeight="1" x14ac:dyDescent="0.2">
      <c r="A110" s="83"/>
      <c r="B110" s="84"/>
      <c r="C110" s="78"/>
      <c r="D110" s="52" t="s">
        <v>13</v>
      </c>
      <c r="E110" s="124">
        <v>25493685</v>
      </c>
      <c r="F110" s="124">
        <f>SUM(F111:F111)</f>
        <v>17532</v>
      </c>
      <c r="G110" s="124">
        <f>SUM(G111:G111)</f>
        <v>0</v>
      </c>
      <c r="H110" s="124">
        <f t="shared" ref="H110:H111" si="6">SUM(E110+F110-G110)</f>
        <v>25511217</v>
      </c>
      <c r="I110" s="57"/>
      <c r="J110" s="65"/>
      <c r="K110" s="65"/>
    </row>
    <row r="111" spans="1:11" s="67" customFormat="1" ht="12" customHeight="1" x14ac:dyDescent="0.2">
      <c r="A111" s="83"/>
      <c r="B111" s="84"/>
      <c r="C111" s="101">
        <v>4040</v>
      </c>
      <c r="D111" s="92" t="s">
        <v>55</v>
      </c>
      <c r="E111" s="94">
        <v>1198461</v>
      </c>
      <c r="F111" s="94">
        <v>17532</v>
      </c>
      <c r="G111" s="93"/>
      <c r="H111" s="93">
        <f t="shared" si="6"/>
        <v>1215993</v>
      </c>
      <c r="I111" s="57"/>
      <c r="J111" s="65"/>
      <c r="K111" s="65"/>
    </row>
    <row r="112" spans="1:11" s="67" customFormat="1" ht="12" customHeight="1" x14ac:dyDescent="0.2">
      <c r="A112" s="83"/>
      <c r="B112" s="88">
        <v>80115</v>
      </c>
      <c r="C112" s="78"/>
      <c r="D112" s="89" t="s">
        <v>61</v>
      </c>
      <c r="E112" s="90">
        <v>38325733</v>
      </c>
      <c r="F112" s="91">
        <f>SUM(F113)</f>
        <v>0</v>
      </c>
      <c r="G112" s="91">
        <f>SUM(G113)</f>
        <v>1735</v>
      </c>
      <c r="H112" s="90">
        <f>SUM(E112+F112-G112)</f>
        <v>38323998</v>
      </c>
      <c r="I112" s="57"/>
      <c r="J112" s="65"/>
      <c r="K112" s="65"/>
    </row>
    <row r="113" spans="1:11" s="67" customFormat="1" ht="12" customHeight="1" x14ac:dyDescent="0.2">
      <c r="A113" s="83"/>
      <c r="B113" s="84"/>
      <c r="C113" s="78"/>
      <c r="D113" s="52" t="s">
        <v>13</v>
      </c>
      <c r="E113" s="124">
        <v>32839844</v>
      </c>
      <c r="F113" s="124">
        <f>SUM(F114:F114)</f>
        <v>0</v>
      </c>
      <c r="G113" s="124">
        <f>SUM(G114:G114)</f>
        <v>1735</v>
      </c>
      <c r="H113" s="124">
        <f t="shared" ref="H113:H114" si="7">SUM(E113+F113-G113)</f>
        <v>32838109</v>
      </c>
      <c r="I113" s="57"/>
      <c r="J113" s="65"/>
      <c r="K113" s="65"/>
    </row>
    <row r="114" spans="1:11" s="67" customFormat="1" ht="12" customHeight="1" x14ac:dyDescent="0.2">
      <c r="A114" s="83"/>
      <c r="B114" s="84"/>
      <c r="C114" s="101">
        <v>4040</v>
      </c>
      <c r="D114" s="92" t="s">
        <v>55</v>
      </c>
      <c r="E114" s="94">
        <v>2339913</v>
      </c>
      <c r="F114" s="94"/>
      <c r="G114" s="94">
        <v>1735</v>
      </c>
      <c r="H114" s="93">
        <f t="shared" si="7"/>
        <v>2338178</v>
      </c>
      <c r="I114" s="57"/>
      <c r="J114" s="65"/>
      <c r="K114" s="65"/>
    </row>
    <row r="115" spans="1:11" s="67" customFormat="1" ht="12" customHeight="1" x14ac:dyDescent="0.2">
      <c r="A115" s="83"/>
      <c r="B115" s="88">
        <v>80117</v>
      </c>
      <c r="C115" s="78"/>
      <c r="D115" s="89" t="s">
        <v>80</v>
      </c>
      <c r="E115" s="90">
        <v>6654871</v>
      </c>
      <c r="F115" s="91">
        <f>SUM(F116)</f>
        <v>1735</v>
      </c>
      <c r="G115" s="91">
        <f>SUM(G116)</f>
        <v>0</v>
      </c>
      <c r="H115" s="90">
        <f>SUM(E115+F115-G115)</f>
        <v>6656606</v>
      </c>
      <c r="I115" s="57"/>
      <c r="J115" s="65"/>
      <c r="K115" s="65"/>
    </row>
    <row r="116" spans="1:11" s="67" customFormat="1" ht="12" customHeight="1" x14ac:dyDescent="0.2">
      <c r="A116" s="83"/>
      <c r="B116" s="84"/>
      <c r="C116" s="78"/>
      <c r="D116" s="52" t="s">
        <v>13</v>
      </c>
      <c r="E116" s="124">
        <v>4222128</v>
      </c>
      <c r="F116" s="124">
        <f>SUM(F117:F117)</f>
        <v>1735</v>
      </c>
      <c r="G116" s="124">
        <f>SUM(G117:G117)</f>
        <v>0</v>
      </c>
      <c r="H116" s="124">
        <f t="shared" ref="H116:H117" si="8">SUM(E116+F116-G116)</f>
        <v>4223863</v>
      </c>
      <c r="I116" s="57"/>
      <c r="J116" s="65"/>
      <c r="K116" s="65"/>
    </row>
    <row r="117" spans="1:11" s="67" customFormat="1" ht="12" customHeight="1" x14ac:dyDescent="0.2">
      <c r="A117" s="83"/>
      <c r="B117" s="84"/>
      <c r="C117" s="101">
        <v>4040</v>
      </c>
      <c r="D117" s="92" t="s">
        <v>55</v>
      </c>
      <c r="E117" s="94">
        <v>280969</v>
      </c>
      <c r="F117" s="93">
        <v>1735</v>
      </c>
      <c r="G117" s="93"/>
      <c r="H117" s="93">
        <f t="shared" si="8"/>
        <v>282704</v>
      </c>
      <c r="I117" s="57"/>
      <c r="J117" s="65"/>
      <c r="K117" s="65"/>
    </row>
    <row r="118" spans="1:11" s="67" customFormat="1" ht="12" customHeight="1" x14ac:dyDescent="0.2">
      <c r="A118" s="83"/>
      <c r="B118" s="88">
        <v>80134</v>
      </c>
      <c r="C118" s="78"/>
      <c r="D118" s="99" t="s">
        <v>62</v>
      </c>
      <c r="E118" s="90">
        <v>7992289</v>
      </c>
      <c r="F118" s="91">
        <f>SUM(F119)</f>
        <v>0</v>
      </c>
      <c r="G118" s="91">
        <f>SUM(G119)</f>
        <v>29212</v>
      </c>
      <c r="H118" s="90">
        <f>SUM(E118+F118-G118)</f>
        <v>7963077</v>
      </c>
      <c r="I118" s="57"/>
      <c r="J118" s="65"/>
      <c r="K118" s="65"/>
    </row>
    <row r="119" spans="1:11" s="67" customFormat="1" ht="12" customHeight="1" x14ac:dyDescent="0.2">
      <c r="A119" s="83"/>
      <c r="B119" s="84"/>
      <c r="C119" s="85"/>
      <c r="D119" s="55" t="s">
        <v>154</v>
      </c>
      <c r="E119" s="124">
        <v>200000</v>
      </c>
      <c r="F119" s="124">
        <f>SUM(F120:F120)</f>
        <v>0</v>
      </c>
      <c r="G119" s="124">
        <f>SUM(G120:G120)</f>
        <v>29212</v>
      </c>
      <c r="H119" s="124">
        <f t="shared" ref="H119:H129" si="9">SUM(E119+F119-G119)</f>
        <v>170788</v>
      </c>
      <c r="I119" s="57"/>
      <c r="J119" s="65"/>
      <c r="K119" s="65"/>
    </row>
    <row r="120" spans="1:11" s="67" customFormat="1" ht="12" customHeight="1" x14ac:dyDescent="0.2">
      <c r="A120" s="102"/>
      <c r="B120" s="103"/>
      <c r="C120" s="104">
        <v>4270</v>
      </c>
      <c r="D120" s="89" t="s">
        <v>69</v>
      </c>
      <c r="E120" s="91">
        <v>200000</v>
      </c>
      <c r="F120" s="91"/>
      <c r="G120" s="91">
        <v>29212</v>
      </c>
      <c r="H120" s="91">
        <f t="shared" si="9"/>
        <v>170788</v>
      </c>
      <c r="I120" s="57"/>
      <c r="J120" s="65"/>
      <c r="K120" s="65"/>
    </row>
    <row r="121" spans="1:11" s="67" customFormat="1" ht="12" customHeight="1" x14ac:dyDescent="0.2">
      <c r="A121" s="83"/>
      <c r="B121" s="54">
        <v>80146</v>
      </c>
      <c r="C121" s="37"/>
      <c r="D121" s="89" t="s">
        <v>158</v>
      </c>
      <c r="E121" s="90">
        <v>1314549</v>
      </c>
      <c r="F121" s="91">
        <f>SUM(F122)</f>
        <v>1176</v>
      </c>
      <c r="G121" s="91">
        <f>SUM(G122)</f>
        <v>1176</v>
      </c>
      <c r="H121" s="90">
        <f>SUM(E121+F121-G121)</f>
        <v>1314549</v>
      </c>
      <c r="I121" s="57"/>
      <c r="J121" s="65"/>
      <c r="K121" s="65"/>
    </row>
    <row r="122" spans="1:11" s="67" customFormat="1" ht="12" customHeight="1" x14ac:dyDescent="0.2">
      <c r="A122" s="83"/>
      <c r="B122" s="88"/>
      <c r="C122" s="78"/>
      <c r="D122" s="52" t="s">
        <v>13</v>
      </c>
      <c r="E122" s="139">
        <v>326000</v>
      </c>
      <c r="F122" s="142">
        <f>SUM(F123:F126)</f>
        <v>1176</v>
      </c>
      <c r="G122" s="142">
        <f>SUM(G123:G126)</f>
        <v>1176</v>
      </c>
      <c r="H122" s="124">
        <f t="shared" si="9"/>
        <v>326000</v>
      </c>
      <c r="I122" s="57"/>
      <c r="J122" s="65"/>
      <c r="K122" s="65"/>
    </row>
    <row r="123" spans="1:11" s="67" customFormat="1" ht="12" customHeight="1" x14ac:dyDescent="0.2">
      <c r="A123" s="83"/>
      <c r="B123" s="88"/>
      <c r="C123" s="101">
        <v>4010</v>
      </c>
      <c r="D123" s="92" t="s">
        <v>27</v>
      </c>
      <c r="E123" s="94">
        <v>234488</v>
      </c>
      <c r="F123" s="100">
        <v>72</v>
      </c>
      <c r="G123" s="100"/>
      <c r="H123" s="93">
        <f t="shared" si="9"/>
        <v>234560</v>
      </c>
      <c r="I123" s="57"/>
      <c r="J123" s="65"/>
      <c r="K123" s="65"/>
    </row>
    <row r="124" spans="1:11" s="67" customFormat="1" ht="12" customHeight="1" x14ac:dyDescent="0.2">
      <c r="A124" s="83"/>
      <c r="B124" s="88"/>
      <c r="C124" s="101">
        <v>4040</v>
      </c>
      <c r="D124" s="92" t="s">
        <v>55</v>
      </c>
      <c r="E124" s="94">
        <v>29314</v>
      </c>
      <c r="F124" s="100">
        <v>1104</v>
      </c>
      <c r="G124" s="100"/>
      <c r="H124" s="93">
        <f t="shared" si="9"/>
        <v>30418</v>
      </c>
      <c r="I124" s="57"/>
      <c r="J124" s="65"/>
      <c r="K124" s="65"/>
    </row>
    <row r="125" spans="1:11" s="67" customFormat="1" ht="12" customHeight="1" x14ac:dyDescent="0.2">
      <c r="A125" s="83"/>
      <c r="B125" s="88"/>
      <c r="C125" s="101">
        <v>4110</v>
      </c>
      <c r="D125" s="92" t="s">
        <v>68</v>
      </c>
      <c r="E125" s="94">
        <v>45406</v>
      </c>
      <c r="F125" s="100"/>
      <c r="G125" s="100">
        <v>279</v>
      </c>
      <c r="H125" s="93">
        <f t="shared" si="9"/>
        <v>45127</v>
      </c>
      <c r="I125" s="57"/>
      <c r="J125" s="65"/>
      <c r="K125" s="65"/>
    </row>
    <row r="126" spans="1:11" s="67" customFormat="1" ht="12" customHeight="1" x14ac:dyDescent="0.2">
      <c r="A126" s="83"/>
      <c r="B126" s="88"/>
      <c r="C126" s="101">
        <v>4120</v>
      </c>
      <c r="D126" s="92" t="s">
        <v>150</v>
      </c>
      <c r="E126" s="94">
        <v>6466</v>
      </c>
      <c r="F126" s="100"/>
      <c r="G126" s="100">
        <v>897</v>
      </c>
      <c r="H126" s="93">
        <f t="shared" si="9"/>
        <v>5569</v>
      </c>
      <c r="I126" s="57"/>
      <c r="J126" s="65"/>
      <c r="K126" s="65"/>
    </row>
    <row r="127" spans="1:11" s="67" customFormat="1" ht="12" customHeight="1" x14ac:dyDescent="0.2">
      <c r="A127" s="83"/>
      <c r="B127" s="88">
        <v>80148</v>
      </c>
      <c r="C127" s="78"/>
      <c r="D127" s="89" t="s">
        <v>70</v>
      </c>
      <c r="E127" s="90">
        <v>2897590</v>
      </c>
      <c r="F127" s="91">
        <f>SUM(F128)</f>
        <v>0</v>
      </c>
      <c r="G127" s="91">
        <f>SUM(G128)</f>
        <v>244</v>
      </c>
      <c r="H127" s="90">
        <f>SUM(E127+F127-G127)</f>
        <v>2897346</v>
      </c>
      <c r="I127" s="57"/>
      <c r="J127" s="65"/>
      <c r="K127" s="65"/>
    </row>
    <row r="128" spans="1:11" s="67" customFormat="1" ht="12" customHeight="1" x14ac:dyDescent="0.2">
      <c r="A128" s="83"/>
      <c r="B128" s="88"/>
      <c r="C128" s="78"/>
      <c r="D128" s="52" t="s">
        <v>13</v>
      </c>
      <c r="E128" s="124">
        <v>2897590</v>
      </c>
      <c r="F128" s="124">
        <f>SUM(F129)</f>
        <v>0</v>
      </c>
      <c r="G128" s="124">
        <f>SUM(G129)</f>
        <v>244</v>
      </c>
      <c r="H128" s="124">
        <f t="shared" si="9"/>
        <v>2897346</v>
      </c>
      <c r="I128" s="57"/>
      <c r="J128" s="65"/>
      <c r="K128" s="65"/>
    </row>
    <row r="129" spans="1:11" s="67" customFormat="1" ht="12" customHeight="1" x14ac:dyDescent="0.2">
      <c r="A129" s="83"/>
      <c r="B129" s="88"/>
      <c r="C129" s="101">
        <v>4040</v>
      </c>
      <c r="D129" s="92" t="s">
        <v>55</v>
      </c>
      <c r="E129" s="100">
        <v>183966</v>
      </c>
      <c r="F129" s="117"/>
      <c r="G129" s="117">
        <v>244</v>
      </c>
      <c r="H129" s="93">
        <f t="shared" si="9"/>
        <v>183722</v>
      </c>
      <c r="I129" s="57"/>
      <c r="J129" s="65"/>
      <c r="K129" s="65"/>
    </row>
    <row r="130" spans="1:11" s="67" customFormat="1" ht="12" customHeight="1" x14ac:dyDescent="0.2">
      <c r="A130" s="118"/>
      <c r="B130" s="88">
        <v>80195</v>
      </c>
      <c r="C130" s="78"/>
      <c r="D130" s="89" t="s">
        <v>15</v>
      </c>
      <c r="E130" s="90">
        <v>25156817</v>
      </c>
      <c r="F130" s="91">
        <f>SUM(F132,F135,F137,F144,F150,F156,F164,F170)</f>
        <v>1374754</v>
      </c>
      <c r="G130" s="91">
        <f>SUM(G132,G135,G137,G144,G150,G156,G164,G170)</f>
        <v>471963</v>
      </c>
      <c r="H130" s="90">
        <f>SUM(E130+F130-G130)</f>
        <v>26059608</v>
      </c>
      <c r="I130" s="57"/>
      <c r="J130" s="65"/>
      <c r="K130" s="65"/>
    </row>
    <row r="131" spans="1:11" s="67" customFormat="1" ht="12" customHeight="1" x14ac:dyDescent="0.2">
      <c r="A131" s="118"/>
      <c r="B131" s="88"/>
      <c r="C131" s="37"/>
      <c r="D131" s="92" t="s">
        <v>159</v>
      </c>
      <c r="E131" s="93"/>
      <c r="F131" s="95"/>
      <c r="G131" s="93"/>
      <c r="H131" s="93"/>
      <c r="I131" s="57"/>
      <c r="J131" s="65"/>
      <c r="K131" s="65"/>
    </row>
    <row r="132" spans="1:11" s="67" customFormat="1" ht="12" customHeight="1" x14ac:dyDescent="0.2">
      <c r="A132" s="118"/>
      <c r="B132" s="88"/>
      <c r="C132" s="37"/>
      <c r="D132" s="52" t="s">
        <v>160</v>
      </c>
      <c r="E132" s="140">
        <v>124491</v>
      </c>
      <c r="F132" s="140">
        <f>SUM(F133:F133)</f>
        <v>0</v>
      </c>
      <c r="G132" s="140">
        <f>SUM(G133:G133)</f>
        <v>2880</v>
      </c>
      <c r="H132" s="124">
        <f t="shared" ref="H132:H133" si="10">SUM(E132+F132-G132)</f>
        <v>121611</v>
      </c>
      <c r="I132" s="57"/>
      <c r="J132" s="65"/>
      <c r="K132" s="65"/>
    </row>
    <row r="133" spans="1:11" s="67" customFormat="1" ht="12" customHeight="1" x14ac:dyDescent="0.2">
      <c r="A133" s="118"/>
      <c r="B133" s="88"/>
      <c r="C133" s="88">
        <v>4301</v>
      </c>
      <c r="D133" s="92" t="s">
        <v>23</v>
      </c>
      <c r="E133" s="100">
        <v>99614</v>
      </c>
      <c r="F133" s="100"/>
      <c r="G133" s="100">
        <v>2880</v>
      </c>
      <c r="H133" s="93">
        <f t="shared" si="10"/>
        <v>96734</v>
      </c>
      <c r="I133" s="57"/>
      <c r="J133" s="65"/>
      <c r="K133" s="65"/>
    </row>
    <row r="134" spans="1:11" s="67" customFormat="1" ht="12" customHeight="1" x14ac:dyDescent="0.2">
      <c r="A134" s="118"/>
      <c r="B134" s="88"/>
      <c r="C134" s="37"/>
      <c r="D134" s="92" t="s">
        <v>161</v>
      </c>
      <c r="E134" s="93"/>
      <c r="F134" s="95"/>
      <c r="G134" s="93"/>
      <c r="H134" s="93"/>
      <c r="I134" s="57"/>
      <c r="J134" s="65"/>
      <c r="K134" s="65"/>
    </row>
    <row r="135" spans="1:11" s="67" customFormat="1" ht="12" customHeight="1" x14ac:dyDescent="0.2">
      <c r="A135" s="118"/>
      <c r="B135" s="88"/>
      <c r="C135" s="37"/>
      <c r="D135" s="52" t="s">
        <v>162</v>
      </c>
      <c r="E135" s="140">
        <v>0</v>
      </c>
      <c r="F135" s="140">
        <f>SUM(F136:F136)</f>
        <v>2880</v>
      </c>
      <c r="G135" s="140">
        <f>SUM(G136:G136)</f>
        <v>0</v>
      </c>
      <c r="H135" s="124">
        <f t="shared" ref="H135:H142" si="11">SUM(E135+F135-G135)</f>
        <v>2880</v>
      </c>
      <c r="I135" s="57"/>
      <c r="J135" s="65"/>
      <c r="K135" s="65"/>
    </row>
    <row r="136" spans="1:11" s="67" customFormat="1" ht="12" customHeight="1" x14ac:dyDescent="0.2">
      <c r="A136" s="118"/>
      <c r="B136" s="88"/>
      <c r="C136" s="101">
        <v>4171</v>
      </c>
      <c r="D136" s="92" t="s">
        <v>24</v>
      </c>
      <c r="E136" s="100">
        <v>0</v>
      </c>
      <c r="F136" s="100">
        <v>2880</v>
      </c>
      <c r="G136" s="100"/>
      <c r="H136" s="93">
        <f t="shared" si="11"/>
        <v>2880</v>
      </c>
      <c r="I136" s="57"/>
      <c r="J136" s="65"/>
      <c r="K136" s="65"/>
    </row>
    <row r="137" spans="1:11" s="67" customFormat="1" ht="12" customHeight="1" x14ac:dyDescent="0.2">
      <c r="A137" s="118"/>
      <c r="B137" s="119"/>
      <c r="C137" s="37"/>
      <c r="D137" s="55" t="s">
        <v>163</v>
      </c>
      <c r="E137" s="139">
        <v>2796610</v>
      </c>
      <c r="F137" s="140">
        <f>SUM(F138:F142)</f>
        <v>1250</v>
      </c>
      <c r="G137" s="140">
        <f>SUM(G138:G142)</f>
        <v>302769</v>
      </c>
      <c r="H137" s="124">
        <f t="shared" si="11"/>
        <v>2495091</v>
      </c>
      <c r="I137" s="57"/>
      <c r="J137" s="65"/>
      <c r="K137" s="65"/>
    </row>
    <row r="138" spans="1:11" s="67" customFormat="1" ht="12" customHeight="1" x14ac:dyDescent="0.2">
      <c r="A138" s="118"/>
      <c r="B138" s="119"/>
      <c r="C138" s="101">
        <v>4017</v>
      </c>
      <c r="D138" s="92" t="s">
        <v>27</v>
      </c>
      <c r="E138" s="117">
        <v>252011</v>
      </c>
      <c r="F138" s="100"/>
      <c r="G138" s="100">
        <v>152891</v>
      </c>
      <c r="H138" s="93">
        <f t="shared" si="11"/>
        <v>99120</v>
      </c>
      <c r="I138" s="57"/>
      <c r="J138" s="65"/>
      <c r="K138" s="65"/>
    </row>
    <row r="139" spans="1:11" s="67" customFormat="1" ht="12" customHeight="1" x14ac:dyDescent="0.2">
      <c r="A139" s="118"/>
      <c r="B139" s="119"/>
      <c r="C139" s="101">
        <v>4047</v>
      </c>
      <c r="D139" s="92" t="s">
        <v>55</v>
      </c>
      <c r="E139" s="117">
        <v>0</v>
      </c>
      <c r="F139" s="100">
        <v>1250</v>
      </c>
      <c r="G139" s="100"/>
      <c r="H139" s="93">
        <f t="shared" si="11"/>
        <v>1250</v>
      </c>
      <c r="I139" s="57"/>
      <c r="J139" s="65"/>
      <c r="K139" s="65"/>
    </row>
    <row r="140" spans="1:11" s="67" customFormat="1" ht="12" customHeight="1" x14ac:dyDescent="0.2">
      <c r="A140" s="118"/>
      <c r="B140" s="119"/>
      <c r="C140" s="101">
        <v>4117</v>
      </c>
      <c r="D140" s="92" t="s">
        <v>28</v>
      </c>
      <c r="E140" s="117">
        <v>97404</v>
      </c>
      <c r="F140" s="100"/>
      <c r="G140" s="100">
        <v>77621</v>
      </c>
      <c r="H140" s="93">
        <f t="shared" si="11"/>
        <v>19783</v>
      </c>
      <c r="I140" s="57"/>
      <c r="J140" s="65"/>
      <c r="K140" s="65"/>
    </row>
    <row r="141" spans="1:11" s="67" customFormat="1" ht="12" customHeight="1" x14ac:dyDescent="0.2">
      <c r="A141" s="118"/>
      <c r="B141" s="119"/>
      <c r="C141" s="101">
        <v>4127</v>
      </c>
      <c r="D141" s="92" t="s">
        <v>150</v>
      </c>
      <c r="E141" s="117">
        <v>13307</v>
      </c>
      <c r="F141" s="100"/>
      <c r="G141" s="100">
        <v>5823</v>
      </c>
      <c r="H141" s="93">
        <f t="shared" si="11"/>
        <v>7484</v>
      </c>
      <c r="I141" s="57"/>
      <c r="J141" s="65"/>
      <c r="K141" s="65"/>
    </row>
    <row r="142" spans="1:11" s="67" customFormat="1" ht="12" customHeight="1" x14ac:dyDescent="0.2">
      <c r="A142" s="118"/>
      <c r="B142" s="119"/>
      <c r="C142" s="88">
        <v>4307</v>
      </c>
      <c r="D142" s="92" t="s">
        <v>23</v>
      </c>
      <c r="E142" s="117">
        <v>257084</v>
      </c>
      <c r="F142" s="100"/>
      <c r="G142" s="100">
        <v>66434</v>
      </c>
      <c r="H142" s="93">
        <f t="shared" si="11"/>
        <v>190650</v>
      </c>
      <c r="I142" s="57"/>
      <c r="J142" s="65"/>
      <c r="K142" s="65"/>
    </row>
    <row r="143" spans="1:11" s="67" customFormat="1" ht="12" customHeight="1" x14ac:dyDescent="0.2">
      <c r="A143" s="118"/>
      <c r="B143" s="119"/>
      <c r="C143" s="37"/>
      <c r="D143" s="56" t="s">
        <v>208</v>
      </c>
      <c r="E143" s="94"/>
      <c r="F143" s="95"/>
      <c r="G143" s="93"/>
      <c r="H143" s="76"/>
      <c r="I143" s="57"/>
      <c r="J143" s="65"/>
      <c r="K143" s="65"/>
    </row>
    <row r="144" spans="1:11" s="67" customFormat="1" ht="12" customHeight="1" x14ac:dyDescent="0.2">
      <c r="A144" s="118"/>
      <c r="B144" s="119"/>
      <c r="C144" s="37"/>
      <c r="D144" s="55" t="s">
        <v>164</v>
      </c>
      <c r="E144" s="139">
        <v>0</v>
      </c>
      <c r="F144" s="140">
        <f>SUM(F145:F148)</f>
        <v>301519</v>
      </c>
      <c r="G144" s="140">
        <f>SUM(G145:G148)</f>
        <v>0</v>
      </c>
      <c r="H144" s="124">
        <f t="shared" ref="H144:H148" si="12">SUM(E144+F144-G144)</f>
        <v>301519</v>
      </c>
      <c r="I144" s="57"/>
      <c r="J144" s="65"/>
      <c r="K144" s="65"/>
    </row>
    <row r="145" spans="1:11" s="67" customFormat="1" ht="12" customHeight="1" x14ac:dyDescent="0.2">
      <c r="A145" s="118"/>
      <c r="B145" s="119"/>
      <c r="C145" s="101">
        <v>4017</v>
      </c>
      <c r="D145" s="92" t="s">
        <v>27</v>
      </c>
      <c r="E145" s="117">
        <v>0</v>
      </c>
      <c r="F145" s="100">
        <v>248257</v>
      </c>
      <c r="G145" s="100"/>
      <c r="H145" s="93">
        <f t="shared" si="12"/>
        <v>248257</v>
      </c>
      <c r="I145" s="57"/>
      <c r="J145" s="65"/>
      <c r="K145" s="65"/>
    </row>
    <row r="146" spans="1:11" s="67" customFormat="1" ht="12" customHeight="1" x14ac:dyDescent="0.2">
      <c r="A146" s="118"/>
      <c r="B146" s="119"/>
      <c r="C146" s="101">
        <v>4047</v>
      </c>
      <c r="D146" s="92" t="s">
        <v>55</v>
      </c>
      <c r="E146" s="117">
        <v>0</v>
      </c>
      <c r="F146" s="100">
        <v>3754</v>
      </c>
      <c r="G146" s="100"/>
      <c r="H146" s="93">
        <f t="shared" si="12"/>
        <v>3754</v>
      </c>
      <c r="I146" s="57"/>
      <c r="J146" s="65"/>
      <c r="K146" s="65"/>
    </row>
    <row r="147" spans="1:11" s="67" customFormat="1" ht="12" customHeight="1" x14ac:dyDescent="0.2">
      <c r="A147" s="118"/>
      <c r="B147" s="119"/>
      <c r="C147" s="101">
        <v>4117</v>
      </c>
      <c r="D147" s="92" t="s">
        <v>28</v>
      </c>
      <c r="E147" s="117">
        <v>0</v>
      </c>
      <c r="F147" s="100">
        <v>43288</v>
      </c>
      <c r="G147" s="100"/>
      <c r="H147" s="93">
        <f t="shared" si="12"/>
        <v>43288</v>
      </c>
      <c r="I147" s="57"/>
      <c r="J147" s="65"/>
      <c r="K147" s="65"/>
    </row>
    <row r="148" spans="1:11" s="67" customFormat="1" ht="12" customHeight="1" x14ac:dyDescent="0.2">
      <c r="A148" s="118"/>
      <c r="B148" s="119"/>
      <c r="C148" s="101">
        <v>4127</v>
      </c>
      <c r="D148" s="92" t="s">
        <v>150</v>
      </c>
      <c r="E148" s="117">
        <v>0</v>
      </c>
      <c r="F148" s="100">
        <v>6220</v>
      </c>
      <c r="G148" s="100"/>
      <c r="H148" s="93">
        <f t="shared" si="12"/>
        <v>6220</v>
      </c>
      <c r="I148" s="57"/>
      <c r="J148" s="65"/>
      <c r="K148" s="65"/>
    </row>
    <row r="149" spans="1:11" s="67" customFormat="1" ht="12" customHeight="1" x14ac:dyDescent="0.2">
      <c r="A149" s="118"/>
      <c r="B149" s="119"/>
      <c r="C149" s="101"/>
      <c r="D149" s="92" t="s">
        <v>165</v>
      </c>
      <c r="E149" s="117"/>
      <c r="F149" s="100"/>
      <c r="G149" s="107"/>
      <c r="H149" s="115"/>
      <c r="I149" s="57"/>
      <c r="J149" s="65"/>
      <c r="K149" s="65"/>
    </row>
    <row r="150" spans="1:11" s="67" customFormat="1" ht="12" customHeight="1" x14ac:dyDescent="0.2">
      <c r="A150" s="118"/>
      <c r="B150" s="119"/>
      <c r="C150" s="37"/>
      <c r="D150" s="55" t="s">
        <v>166</v>
      </c>
      <c r="E150" s="139">
        <v>957088</v>
      </c>
      <c r="F150" s="140">
        <f>SUM(F151:F154)</f>
        <v>577324</v>
      </c>
      <c r="G150" s="140">
        <f>SUM(G151:G154)</f>
        <v>0</v>
      </c>
      <c r="H150" s="124">
        <f t="shared" ref="H150:H154" si="13">SUM(E150+F150-G150)</f>
        <v>1534412</v>
      </c>
      <c r="I150" s="57"/>
      <c r="J150" s="65"/>
      <c r="K150" s="65"/>
    </row>
    <row r="151" spans="1:11" s="67" customFormat="1" ht="12" customHeight="1" x14ac:dyDescent="0.2">
      <c r="A151" s="118"/>
      <c r="B151" s="119"/>
      <c r="C151" s="101">
        <v>4247</v>
      </c>
      <c r="D151" s="92" t="s">
        <v>54</v>
      </c>
      <c r="E151" s="117">
        <v>499024</v>
      </c>
      <c r="F151" s="100">
        <v>139133</v>
      </c>
      <c r="G151" s="100"/>
      <c r="H151" s="93">
        <f t="shared" si="13"/>
        <v>638157</v>
      </c>
      <c r="I151" s="57"/>
      <c r="J151" s="65"/>
      <c r="K151" s="65"/>
    </row>
    <row r="152" spans="1:11" s="67" customFormat="1" ht="12" customHeight="1" x14ac:dyDescent="0.2">
      <c r="A152" s="118"/>
      <c r="B152" s="119"/>
      <c r="C152" s="101">
        <v>4249</v>
      </c>
      <c r="D152" s="92" t="s">
        <v>54</v>
      </c>
      <c r="E152" s="117">
        <v>88063</v>
      </c>
      <c r="F152" s="100">
        <v>8191</v>
      </c>
      <c r="G152" s="100"/>
      <c r="H152" s="93">
        <f t="shared" si="13"/>
        <v>96254</v>
      </c>
      <c r="I152" s="57"/>
      <c r="J152" s="65"/>
      <c r="K152" s="65"/>
    </row>
    <row r="153" spans="1:11" s="67" customFormat="1" ht="12" customHeight="1" x14ac:dyDescent="0.2">
      <c r="A153" s="118"/>
      <c r="B153" s="119"/>
      <c r="C153" s="88">
        <v>4307</v>
      </c>
      <c r="D153" s="92" t="s">
        <v>23</v>
      </c>
      <c r="E153" s="117">
        <v>78191</v>
      </c>
      <c r="F153" s="100">
        <v>406121</v>
      </c>
      <c r="G153" s="100"/>
      <c r="H153" s="93">
        <f t="shared" si="13"/>
        <v>484312</v>
      </c>
      <c r="I153" s="57"/>
      <c r="J153" s="65"/>
      <c r="K153" s="65"/>
    </row>
    <row r="154" spans="1:11" s="67" customFormat="1" ht="12" customHeight="1" x14ac:dyDescent="0.2">
      <c r="A154" s="118"/>
      <c r="B154" s="119"/>
      <c r="C154" s="88">
        <v>4309</v>
      </c>
      <c r="D154" s="92" t="s">
        <v>23</v>
      </c>
      <c r="E154" s="117">
        <v>13798</v>
      </c>
      <c r="F154" s="100">
        <v>23879</v>
      </c>
      <c r="G154" s="100"/>
      <c r="H154" s="93">
        <f t="shared" si="13"/>
        <v>37677</v>
      </c>
      <c r="I154" s="57"/>
      <c r="J154" s="65"/>
      <c r="K154" s="65"/>
    </row>
    <row r="155" spans="1:11" s="67" customFormat="1" ht="12" customHeight="1" x14ac:dyDescent="0.2">
      <c r="A155" s="118"/>
      <c r="B155" s="119"/>
      <c r="C155" s="101"/>
      <c r="D155" s="92" t="s">
        <v>167</v>
      </c>
      <c r="E155" s="117"/>
      <c r="F155" s="100"/>
      <c r="G155" s="107"/>
      <c r="H155" s="115"/>
      <c r="I155" s="57"/>
      <c r="J155" s="65"/>
      <c r="K155" s="65"/>
    </row>
    <row r="156" spans="1:11" s="67" customFormat="1" ht="12" customHeight="1" x14ac:dyDescent="0.2">
      <c r="A156" s="118"/>
      <c r="B156" s="119"/>
      <c r="C156" s="37"/>
      <c r="D156" s="55" t="s">
        <v>168</v>
      </c>
      <c r="E156" s="139">
        <v>0</v>
      </c>
      <c r="F156" s="140">
        <f>SUM(F157:F162)</f>
        <v>57428</v>
      </c>
      <c r="G156" s="140">
        <f>SUM(G157:G162)</f>
        <v>0</v>
      </c>
      <c r="H156" s="124">
        <f t="shared" ref="H156:H162" si="14">SUM(E156+F156-G156)</f>
        <v>57428</v>
      </c>
      <c r="I156" s="57"/>
      <c r="J156" s="65"/>
      <c r="K156" s="65"/>
    </row>
    <row r="157" spans="1:11" s="67" customFormat="1" ht="12" customHeight="1" x14ac:dyDescent="0.2">
      <c r="A157" s="118"/>
      <c r="B157" s="119"/>
      <c r="C157" s="101">
        <v>4017</v>
      </c>
      <c r="D157" s="92" t="s">
        <v>27</v>
      </c>
      <c r="E157" s="117">
        <v>0</v>
      </c>
      <c r="F157" s="100">
        <v>45331</v>
      </c>
      <c r="G157" s="100"/>
      <c r="H157" s="93">
        <f t="shared" si="14"/>
        <v>45331</v>
      </c>
      <c r="I157" s="57"/>
      <c r="J157" s="65"/>
      <c r="K157" s="65"/>
    </row>
    <row r="158" spans="1:11" s="67" customFormat="1" ht="12" customHeight="1" x14ac:dyDescent="0.2">
      <c r="A158" s="118"/>
      <c r="B158" s="119"/>
      <c r="C158" s="101">
        <v>4019</v>
      </c>
      <c r="D158" s="92" t="s">
        <v>27</v>
      </c>
      <c r="E158" s="117">
        <v>0</v>
      </c>
      <c r="F158" s="100">
        <v>2669</v>
      </c>
      <c r="G158" s="100"/>
      <c r="H158" s="93">
        <f t="shared" si="14"/>
        <v>2669</v>
      </c>
      <c r="I158" s="57"/>
      <c r="J158" s="65"/>
      <c r="K158" s="65"/>
    </row>
    <row r="159" spans="1:11" s="67" customFormat="1" ht="12" customHeight="1" x14ac:dyDescent="0.2">
      <c r="A159" s="118"/>
      <c r="B159" s="119"/>
      <c r="C159" s="101">
        <v>4117</v>
      </c>
      <c r="D159" s="92" t="s">
        <v>28</v>
      </c>
      <c r="E159" s="117">
        <v>0</v>
      </c>
      <c r="F159" s="100">
        <v>7793</v>
      </c>
      <c r="G159" s="100"/>
      <c r="H159" s="93">
        <f t="shared" si="14"/>
        <v>7793</v>
      </c>
      <c r="I159" s="57"/>
      <c r="J159" s="65"/>
      <c r="K159" s="65"/>
    </row>
    <row r="160" spans="1:11" s="67" customFormat="1" ht="12" customHeight="1" x14ac:dyDescent="0.2">
      <c r="A160" s="118"/>
      <c r="B160" s="119"/>
      <c r="C160" s="101">
        <v>4119</v>
      </c>
      <c r="D160" s="92" t="s">
        <v>28</v>
      </c>
      <c r="E160" s="117">
        <v>0</v>
      </c>
      <c r="F160" s="100">
        <v>459</v>
      </c>
      <c r="G160" s="100"/>
      <c r="H160" s="93">
        <f t="shared" si="14"/>
        <v>459</v>
      </c>
      <c r="I160" s="57"/>
      <c r="J160" s="65"/>
      <c r="K160" s="65"/>
    </row>
    <row r="161" spans="1:11" s="67" customFormat="1" ht="12" customHeight="1" x14ac:dyDescent="0.2">
      <c r="A161" s="118"/>
      <c r="B161" s="119"/>
      <c r="C161" s="101">
        <v>4127</v>
      </c>
      <c r="D161" s="92" t="s">
        <v>150</v>
      </c>
      <c r="E161" s="117">
        <v>0</v>
      </c>
      <c r="F161" s="100">
        <v>1110</v>
      </c>
      <c r="G161" s="100"/>
      <c r="H161" s="93">
        <f t="shared" si="14"/>
        <v>1110</v>
      </c>
      <c r="I161" s="57"/>
      <c r="J161" s="65"/>
      <c r="K161" s="65"/>
    </row>
    <row r="162" spans="1:11" s="67" customFormat="1" ht="12" customHeight="1" x14ac:dyDescent="0.2">
      <c r="A162" s="118"/>
      <c r="B162" s="119"/>
      <c r="C162" s="101">
        <v>4129</v>
      </c>
      <c r="D162" s="92" t="s">
        <v>150</v>
      </c>
      <c r="E162" s="117">
        <v>0</v>
      </c>
      <c r="F162" s="100">
        <v>66</v>
      </c>
      <c r="G162" s="100"/>
      <c r="H162" s="93">
        <f t="shared" si="14"/>
        <v>66</v>
      </c>
      <c r="I162" s="57"/>
      <c r="J162" s="65"/>
      <c r="K162" s="65"/>
    </row>
    <row r="163" spans="1:11" s="67" customFormat="1" ht="12" customHeight="1" x14ac:dyDescent="0.2">
      <c r="A163" s="118"/>
      <c r="B163" s="119"/>
      <c r="C163" s="37"/>
      <c r="D163" s="92" t="s">
        <v>169</v>
      </c>
      <c r="E163" s="117"/>
      <c r="F163" s="107"/>
      <c r="G163" s="107"/>
      <c r="H163" s="117"/>
      <c r="I163" s="57"/>
      <c r="J163" s="65"/>
      <c r="K163" s="65"/>
    </row>
    <row r="164" spans="1:11" s="67" customFormat="1" ht="12" customHeight="1" x14ac:dyDescent="0.2">
      <c r="A164" s="118"/>
      <c r="B164" s="119"/>
      <c r="C164" s="78"/>
      <c r="D164" s="55" t="s">
        <v>170</v>
      </c>
      <c r="E164" s="124">
        <v>230400</v>
      </c>
      <c r="F164" s="142">
        <f>SUM(F165:F168)</f>
        <v>221786</v>
      </c>
      <c r="G164" s="142">
        <f>SUM(G165:G168)</f>
        <v>166314</v>
      </c>
      <c r="H164" s="124">
        <f t="shared" ref="H164:H168" si="15">SUM(E164+F164-G164)</f>
        <v>285872</v>
      </c>
      <c r="I164" s="57"/>
      <c r="J164" s="65"/>
      <c r="K164" s="65"/>
    </row>
    <row r="165" spans="1:11" s="67" customFormat="1" ht="12" customHeight="1" x14ac:dyDescent="0.2">
      <c r="A165" s="118"/>
      <c r="B165" s="119"/>
      <c r="C165" s="101">
        <v>4017</v>
      </c>
      <c r="D165" s="92" t="s">
        <v>27</v>
      </c>
      <c r="E165" s="117">
        <v>138160</v>
      </c>
      <c r="F165" s="100"/>
      <c r="G165" s="100">
        <v>138160</v>
      </c>
      <c r="H165" s="93">
        <f t="shared" si="15"/>
        <v>0</v>
      </c>
      <c r="I165" s="57"/>
      <c r="J165" s="65"/>
      <c r="K165" s="65"/>
    </row>
    <row r="166" spans="1:11" s="67" customFormat="1" ht="12" customHeight="1" x14ac:dyDescent="0.2">
      <c r="A166" s="118"/>
      <c r="B166" s="119"/>
      <c r="C166" s="101">
        <v>4117</v>
      </c>
      <c r="D166" s="92" t="s">
        <v>28</v>
      </c>
      <c r="E166" s="117">
        <v>24770</v>
      </c>
      <c r="F166" s="100"/>
      <c r="G166" s="100">
        <v>24770</v>
      </c>
      <c r="H166" s="93">
        <f t="shared" si="15"/>
        <v>0</v>
      </c>
      <c r="I166" s="57"/>
      <c r="J166" s="65"/>
      <c r="K166" s="65"/>
    </row>
    <row r="167" spans="1:11" s="67" customFormat="1" ht="12" customHeight="1" x14ac:dyDescent="0.2">
      <c r="A167" s="118"/>
      <c r="B167" s="119"/>
      <c r="C167" s="101">
        <v>4127</v>
      </c>
      <c r="D167" s="92" t="s">
        <v>150</v>
      </c>
      <c r="E167" s="117">
        <v>3384</v>
      </c>
      <c r="F167" s="100"/>
      <c r="G167" s="100">
        <v>3384</v>
      </c>
      <c r="H167" s="93">
        <f t="shared" si="15"/>
        <v>0</v>
      </c>
      <c r="I167" s="57"/>
      <c r="J167" s="65"/>
      <c r="K167" s="65"/>
    </row>
    <row r="168" spans="1:11" s="67" customFormat="1" ht="12" customHeight="1" x14ac:dyDescent="0.2">
      <c r="A168" s="118"/>
      <c r="B168" s="119"/>
      <c r="C168" s="101">
        <v>4247</v>
      </c>
      <c r="D168" s="92" t="s">
        <v>54</v>
      </c>
      <c r="E168" s="117">
        <v>64086</v>
      </c>
      <c r="F168" s="100">
        <v>221786</v>
      </c>
      <c r="G168" s="100"/>
      <c r="H168" s="93">
        <f t="shared" si="15"/>
        <v>285872</v>
      </c>
      <c r="I168" s="57"/>
      <c r="J168" s="65"/>
      <c r="K168" s="65"/>
    </row>
    <row r="169" spans="1:11" s="67" customFormat="1" ht="12" customHeight="1" x14ac:dyDescent="0.2">
      <c r="A169" s="118"/>
      <c r="B169" s="119"/>
      <c r="C169" s="37"/>
      <c r="D169" s="56" t="s">
        <v>209</v>
      </c>
      <c r="E169" s="117"/>
      <c r="F169" s="100"/>
      <c r="G169" s="100"/>
      <c r="H169" s="117"/>
      <c r="I169" s="57"/>
      <c r="J169" s="65"/>
      <c r="K169" s="65"/>
    </row>
    <row r="170" spans="1:11" s="67" customFormat="1" ht="12" customHeight="1" x14ac:dyDescent="0.2">
      <c r="A170" s="118"/>
      <c r="B170" s="119"/>
      <c r="C170" s="78"/>
      <c r="D170" s="55" t="s">
        <v>171</v>
      </c>
      <c r="E170" s="124">
        <v>0</v>
      </c>
      <c r="F170" s="142">
        <f>SUM(F171:F174)</f>
        <v>212567</v>
      </c>
      <c r="G170" s="142">
        <f>SUM(G171:G174)</f>
        <v>0</v>
      </c>
      <c r="H170" s="124">
        <f t="shared" ref="H170:H187" si="16">SUM(E170+F170-G170)</f>
        <v>212567</v>
      </c>
      <c r="I170" s="57"/>
      <c r="J170" s="65"/>
      <c r="K170" s="65"/>
    </row>
    <row r="171" spans="1:11" s="67" customFormat="1" ht="12" customHeight="1" x14ac:dyDescent="0.2">
      <c r="A171" s="118"/>
      <c r="B171" s="119"/>
      <c r="C171" s="101">
        <v>4017</v>
      </c>
      <c r="D171" s="92" t="s">
        <v>27</v>
      </c>
      <c r="E171" s="117">
        <v>0</v>
      </c>
      <c r="F171" s="117">
        <v>174057</v>
      </c>
      <c r="G171" s="100"/>
      <c r="H171" s="93">
        <f t="shared" si="16"/>
        <v>174057</v>
      </c>
      <c r="I171" s="57"/>
      <c r="J171" s="65"/>
      <c r="K171" s="65"/>
    </row>
    <row r="172" spans="1:11" s="67" customFormat="1" ht="12" customHeight="1" x14ac:dyDescent="0.2">
      <c r="A172" s="118"/>
      <c r="B172" s="119"/>
      <c r="C172" s="101">
        <v>4047</v>
      </c>
      <c r="D172" s="92" t="s">
        <v>55</v>
      </c>
      <c r="E172" s="117">
        <v>0</v>
      </c>
      <c r="F172" s="117">
        <v>2443</v>
      </c>
      <c r="G172" s="100"/>
      <c r="H172" s="93">
        <f t="shared" si="16"/>
        <v>2443</v>
      </c>
      <c r="I172" s="57"/>
      <c r="J172" s="65"/>
      <c r="K172" s="65"/>
    </row>
    <row r="173" spans="1:11" s="67" customFormat="1" ht="12" customHeight="1" x14ac:dyDescent="0.2">
      <c r="A173" s="118"/>
      <c r="B173" s="119"/>
      <c r="C173" s="101">
        <v>4117</v>
      </c>
      <c r="D173" s="92" t="s">
        <v>28</v>
      </c>
      <c r="E173" s="117">
        <v>0</v>
      </c>
      <c r="F173" s="100">
        <v>31741</v>
      </c>
      <c r="G173" s="100"/>
      <c r="H173" s="93">
        <f t="shared" si="16"/>
        <v>31741</v>
      </c>
      <c r="I173" s="57"/>
      <c r="J173" s="65"/>
      <c r="K173" s="65"/>
    </row>
    <row r="174" spans="1:11" s="67" customFormat="1" ht="12" customHeight="1" x14ac:dyDescent="0.2">
      <c r="A174" s="118"/>
      <c r="B174" s="119"/>
      <c r="C174" s="101">
        <v>4127</v>
      </c>
      <c r="D174" s="92" t="s">
        <v>150</v>
      </c>
      <c r="E174" s="117">
        <v>0</v>
      </c>
      <c r="F174" s="100">
        <v>4326</v>
      </c>
      <c r="G174" s="100"/>
      <c r="H174" s="93">
        <f t="shared" si="16"/>
        <v>4326</v>
      </c>
      <c r="I174" s="57"/>
      <c r="J174" s="65"/>
      <c r="K174" s="65"/>
    </row>
    <row r="175" spans="1:11" s="67" customFormat="1" ht="12" customHeight="1" thickBot="1" x14ac:dyDescent="0.25">
      <c r="A175" s="85" t="s">
        <v>172</v>
      </c>
      <c r="B175" s="84"/>
      <c r="C175" s="85"/>
      <c r="D175" s="86" t="s">
        <v>173</v>
      </c>
      <c r="E175" s="82">
        <v>5412654</v>
      </c>
      <c r="F175" s="87">
        <f>SUM(F176)</f>
        <v>21642</v>
      </c>
      <c r="G175" s="87">
        <f>SUM(G176)</f>
        <v>21642</v>
      </c>
      <c r="H175" s="82">
        <f t="shared" si="16"/>
        <v>5412654</v>
      </c>
      <c r="I175" s="57"/>
      <c r="J175" s="65"/>
      <c r="K175" s="65"/>
    </row>
    <row r="176" spans="1:11" s="67" customFormat="1" ht="12" customHeight="1" thickTop="1" x14ac:dyDescent="0.2">
      <c r="A176" s="85"/>
      <c r="B176" s="88">
        <v>85154</v>
      </c>
      <c r="C176" s="78"/>
      <c r="D176" s="89" t="s">
        <v>174</v>
      </c>
      <c r="E176" s="120">
        <v>2412000</v>
      </c>
      <c r="F176" s="90">
        <f>SUM(F177)</f>
        <v>21642</v>
      </c>
      <c r="G176" s="90">
        <f>SUM(G177)</f>
        <v>21642</v>
      </c>
      <c r="H176" s="90">
        <f t="shared" si="16"/>
        <v>2412000</v>
      </c>
      <c r="I176" s="57"/>
      <c r="J176" s="65"/>
      <c r="K176" s="65"/>
    </row>
    <row r="177" spans="1:11" s="67" customFormat="1" ht="12" customHeight="1" x14ac:dyDescent="0.2">
      <c r="A177" s="85"/>
      <c r="B177" s="88"/>
      <c r="C177" s="37"/>
      <c r="D177" s="144" t="s">
        <v>175</v>
      </c>
      <c r="E177" s="145">
        <v>1177071</v>
      </c>
      <c r="F177" s="142">
        <f>SUM(F178:F179)</f>
        <v>21642</v>
      </c>
      <c r="G177" s="142">
        <f>SUM(G178:G179)</f>
        <v>21642</v>
      </c>
      <c r="H177" s="139">
        <f t="shared" si="16"/>
        <v>1177071</v>
      </c>
      <c r="I177" s="57"/>
      <c r="J177" s="65"/>
      <c r="K177" s="65"/>
    </row>
    <row r="178" spans="1:11" s="67" customFormat="1" ht="12" customHeight="1" x14ac:dyDescent="0.2">
      <c r="A178" s="85"/>
      <c r="B178" s="84"/>
      <c r="C178" s="101">
        <v>4170</v>
      </c>
      <c r="D178" s="92" t="s">
        <v>24</v>
      </c>
      <c r="E178" s="117">
        <v>58358</v>
      </c>
      <c r="F178" s="100">
        <v>21642</v>
      </c>
      <c r="G178" s="100"/>
      <c r="H178" s="93">
        <f t="shared" si="16"/>
        <v>80000</v>
      </c>
      <c r="I178" s="57"/>
      <c r="J178" s="65"/>
      <c r="K178" s="65"/>
    </row>
    <row r="179" spans="1:11" s="67" customFormat="1" ht="12" customHeight="1" x14ac:dyDescent="0.2">
      <c r="A179" s="85"/>
      <c r="B179" s="84"/>
      <c r="C179" s="101">
        <v>4300</v>
      </c>
      <c r="D179" s="92" t="s">
        <v>23</v>
      </c>
      <c r="E179" s="117">
        <v>202713</v>
      </c>
      <c r="F179" s="100"/>
      <c r="G179" s="100">
        <v>21642</v>
      </c>
      <c r="H179" s="93">
        <f t="shared" si="16"/>
        <v>181071</v>
      </c>
      <c r="I179" s="57"/>
      <c r="J179" s="65"/>
      <c r="K179" s="65"/>
    </row>
    <row r="180" spans="1:11" s="67" customFormat="1" ht="12" customHeight="1" thickBot="1" x14ac:dyDescent="0.25">
      <c r="A180" s="85" t="s">
        <v>25</v>
      </c>
      <c r="B180" s="84"/>
      <c r="C180" s="85"/>
      <c r="D180" s="86" t="s">
        <v>16</v>
      </c>
      <c r="E180" s="82">
        <v>60672248</v>
      </c>
      <c r="F180" s="87">
        <f>SUM(F181,F185)</f>
        <v>2009</v>
      </c>
      <c r="G180" s="87">
        <f>SUM(G181,G185)</f>
        <v>2009</v>
      </c>
      <c r="H180" s="82">
        <f t="shared" si="16"/>
        <v>60672248</v>
      </c>
      <c r="I180" s="57"/>
      <c r="J180" s="65"/>
      <c r="K180" s="65"/>
    </row>
    <row r="181" spans="1:11" s="67" customFormat="1" ht="12" customHeight="1" thickTop="1" x14ac:dyDescent="0.2">
      <c r="A181" s="85"/>
      <c r="B181" s="88">
        <v>85203</v>
      </c>
      <c r="C181" s="78"/>
      <c r="D181" s="99" t="s">
        <v>73</v>
      </c>
      <c r="E181" s="120">
        <v>778096</v>
      </c>
      <c r="F181" s="90">
        <f>SUM(F182)</f>
        <v>1750</v>
      </c>
      <c r="G181" s="90">
        <f>SUM(G182)</f>
        <v>1750</v>
      </c>
      <c r="H181" s="90">
        <f t="shared" si="16"/>
        <v>778096</v>
      </c>
      <c r="I181" s="57"/>
      <c r="J181" s="65"/>
      <c r="K181" s="65"/>
    </row>
    <row r="182" spans="1:11" s="67" customFormat="1" ht="12" customHeight="1" x14ac:dyDescent="0.2">
      <c r="A182" s="85"/>
      <c r="B182" s="84"/>
      <c r="C182" s="78"/>
      <c r="D182" s="52" t="s">
        <v>176</v>
      </c>
      <c r="E182" s="145">
        <v>175686</v>
      </c>
      <c r="F182" s="142">
        <f>SUM(F183:F184)</f>
        <v>1750</v>
      </c>
      <c r="G182" s="142">
        <f>SUM(G183:G184)</f>
        <v>1750</v>
      </c>
      <c r="H182" s="139">
        <f t="shared" si="16"/>
        <v>175686</v>
      </c>
      <c r="I182" s="57"/>
      <c r="J182" s="65"/>
      <c r="K182" s="65"/>
    </row>
    <row r="183" spans="1:11" s="67" customFormat="1" ht="12" customHeight="1" x14ac:dyDescent="0.2">
      <c r="A183" s="85"/>
      <c r="B183" s="84"/>
      <c r="C183" s="112">
        <v>4110</v>
      </c>
      <c r="D183" s="56" t="s">
        <v>68</v>
      </c>
      <c r="E183" s="117">
        <v>10721</v>
      </c>
      <c r="F183" s="100">
        <v>1750</v>
      </c>
      <c r="G183" s="100"/>
      <c r="H183" s="93">
        <f t="shared" si="16"/>
        <v>12471</v>
      </c>
      <c r="I183" s="57"/>
      <c r="J183" s="65"/>
      <c r="K183" s="65"/>
    </row>
    <row r="184" spans="1:11" s="67" customFormat="1" ht="12" customHeight="1" x14ac:dyDescent="0.2">
      <c r="A184" s="121"/>
      <c r="B184" s="103"/>
      <c r="C184" s="122">
        <v>4210</v>
      </c>
      <c r="D184" s="113" t="s">
        <v>21</v>
      </c>
      <c r="E184" s="120">
        <v>7663</v>
      </c>
      <c r="F184" s="105"/>
      <c r="G184" s="105">
        <v>1750</v>
      </c>
      <c r="H184" s="91">
        <f t="shared" si="16"/>
        <v>5913</v>
      </c>
      <c r="I184" s="57"/>
      <c r="J184" s="65"/>
      <c r="K184" s="65"/>
    </row>
    <row r="185" spans="1:11" s="67" customFormat="1" ht="12" customHeight="1" x14ac:dyDescent="0.2">
      <c r="A185" s="85"/>
      <c r="B185" s="88">
        <v>85219</v>
      </c>
      <c r="C185" s="78"/>
      <c r="D185" s="123" t="s">
        <v>56</v>
      </c>
      <c r="E185" s="120">
        <v>13777794</v>
      </c>
      <c r="F185" s="90">
        <f>SUM(F186)</f>
        <v>259</v>
      </c>
      <c r="G185" s="90">
        <f>SUM(G186)</f>
        <v>259</v>
      </c>
      <c r="H185" s="90">
        <f t="shared" si="16"/>
        <v>13777794</v>
      </c>
      <c r="I185" s="57"/>
      <c r="J185" s="65"/>
      <c r="K185" s="65"/>
    </row>
    <row r="186" spans="1:11" s="67" customFormat="1" ht="12" customHeight="1" x14ac:dyDescent="0.2">
      <c r="A186" s="85"/>
      <c r="B186" s="84"/>
      <c r="C186" s="78"/>
      <c r="D186" s="52" t="s">
        <v>26</v>
      </c>
      <c r="E186" s="145">
        <v>13777794</v>
      </c>
      <c r="F186" s="142">
        <f>SUM(F187:F189)</f>
        <v>259</v>
      </c>
      <c r="G186" s="142">
        <f>SUM(G187:G189)</f>
        <v>259</v>
      </c>
      <c r="H186" s="139">
        <f t="shared" si="16"/>
        <v>13777794</v>
      </c>
      <c r="I186" s="57"/>
      <c r="J186" s="65"/>
      <c r="K186" s="65"/>
    </row>
    <row r="187" spans="1:11" s="67" customFormat="1" ht="12" customHeight="1" x14ac:dyDescent="0.2">
      <c r="A187" s="85"/>
      <c r="B187" s="84"/>
      <c r="C187" s="101">
        <v>4300</v>
      </c>
      <c r="D187" s="92" t="s">
        <v>23</v>
      </c>
      <c r="E187" s="117">
        <v>458400</v>
      </c>
      <c r="F187" s="100"/>
      <c r="G187" s="100">
        <v>259</v>
      </c>
      <c r="H187" s="93">
        <f t="shared" si="16"/>
        <v>458141</v>
      </c>
      <c r="I187" s="57"/>
      <c r="J187" s="65"/>
      <c r="K187" s="65"/>
    </row>
    <row r="188" spans="1:11" s="67" customFormat="1" ht="12" customHeight="1" x14ac:dyDescent="0.2">
      <c r="A188" s="85"/>
      <c r="B188" s="84"/>
      <c r="C188" s="101">
        <v>4520</v>
      </c>
      <c r="D188" s="88" t="s">
        <v>84</v>
      </c>
      <c r="E188" s="117"/>
      <c r="F188" s="100"/>
      <c r="G188" s="100"/>
      <c r="H188" s="93"/>
      <c r="I188" s="57"/>
      <c r="J188" s="65"/>
      <c r="K188" s="65"/>
    </row>
    <row r="189" spans="1:11" s="67" customFormat="1" ht="12" customHeight="1" x14ac:dyDescent="0.2">
      <c r="A189" s="85"/>
      <c r="B189" s="84"/>
      <c r="C189" s="101"/>
      <c r="D189" s="92" t="s">
        <v>17</v>
      </c>
      <c r="E189" s="117">
        <v>13800</v>
      </c>
      <c r="F189" s="100">
        <v>259</v>
      </c>
      <c r="G189" s="100"/>
      <c r="H189" s="93">
        <f>SUM(E189+F189-G189)</f>
        <v>14059</v>
      </c>
      <c r="I189" s="57"/>
      <c r="J189" s="65"/>
      <c r="K189" s="65"/>
    </row>
    <row r="190" spans="1:11" s="67" customFormat="1" ht="12" customHeight="1" thickBot="1" x14ac:dyDescent="0.25">
      <c r="A190" s="83">
        <v>853</v>
      </c>
      <c r="B190" s="84"/>
      <c r="C190" s="85"/>
      <c r="D190" s="86" t="s">
        <v>132</v>
      </c>
      <c r="E190" s="82">
        <v>8290898</v>
      </c>
      <c r="F190" s="87">
        <f>SUM(F191)</f>
        <v>343666.7</v>
      </c>
      <c r="G190" s="87">
        <f>SUM(G191)</f>
        <v>0</v>
      </c>
      <c r="H190" s="82">
        <f>SUM(E190+F190-G190)</f>
        <v>8634564.6999999993</v>
      </c>
      <c r="I190" s="57"/>
      <c r="J190" s="65"/>
      <c r="K190" s="65"/>
    </row>
    <row r="191" spans="1:11" s="67" customFormat="1" ht="12" customHeight="1" thickTop="1" x14ac:dyDescent="0.2">
      <c r="A191" s="83"/>
      <c r="B191" s="88">
        <v>85395</v>
      </c>
      <c r="C191" s="78"/>
      <c r="D191" s="89" t="s">
        <v>15</v>
      </c>
      <c r="E191" s="90">
        <v>4436390</v>
      </c>
      <c r="F191" s="91">
        <f>SUM(F196,F207,F218,F229)</f>
        <v>343666.7</v>
      </c>
      <c r="G191" s="91">
        <f>SUM(G196,G207,G218,G229)</f>
        <v>0</v>
      </c>
      <c r="H191" s="90">
        <f>SUM(E191+F191-G191)</f>
        <v>4780056.7</v>
      </c>
      <c r="I191" s="57"/>
      <c r="J191" s="65"/>
      <c r="K191" s="65"/>
    </row>
    <row r="192" spans="1:11" s="67" customFormat="1" ht="12" customHeight="1" x14ac:dyDescent="0.2">
      <c r="A192" s="83"/>
      <c r="B192" s="84"/>
      <c r="C192" s="101"/>
      <c r="D192" s="92" t="s">
        <v>177</v>
      </c>
      <c r="E192" s="100"/>
      <c r="F192" s="107"/>
      <c r="G192" s="100"/>
      <c r="H192" s="100"/>
      <c r="I192" s="57"/>
      <c r="J192" s="65"/>
      <c r="K192" s="65"/>
    </row>
    <row r="193" spans="1:11" s="67" customFormat="1" ht="12" customHeight="1" x14ac:dyDescent="0.2">
      <c r="A193" s="83"/>
      <c r="B193" s="84"/>
      <c r="C193" s="78"/>
      <c r="D193" s="141" t="s">
        <v>178</v>
      </c>
      <c r="E193" s="94"/>
      <c r="F193" s="93"/>
      <c r="G193" s="95"/>
      <c r="H193" s="94"/>
      <c r="I193" s="57"/>
      <c r="J193" s="65"/>
      <c r="K193" s="65"/>
    </row>
    <row r="194" spans="1:11" s="67" customFormat="1" ht="12" customHeight="1" x14ac:dyDescent="0.2">
      <c r="A194" s="83"/>
      <c r="B194" s="84"/>
      <c r="C194" s="78"/>
      <c r="D194" s="141" t="s">
        <v>179</v>
      </c>
      <c r="E194" s="94"/>
      <c r="F194" s="93"/>
      <c r="G194" s="95"/>
      <c r="H194" s="94"/>
      <c r="I194" s="57"/>
      <c r="J194" s="65"/>
      <c r="K194" s="65"/>
    </row>
    <row r="195" spans="1:11" s="67" customFormat="1" ht="12" customHeight="1" x14ac:dyDescent="0.2">
      <c r="A195" s="83"/>
      <c r="B195" s="84"/>
      <c r="C195" s="78"/>
      <c r="D195" s="141" t="s">
        <v>180</v>
      </c>
      <c r="E195" s="94"/>
      <c r="F195" s="93"/>
      <c r="G195" s="95"/>
      <c r="H195" s="94"/>
      <c r="I195" s="57"/>
      <c r="J195" s="65"/>
      <c r="K195" s="65"/>
    </row>
    <row r="196" spans="1:11" s="67" customFormat="1" ht="12" customHeight="1" x14ac:dyDescent="0.2">
      <c r="A196" s="83"/>
      <c r="B196" s="84"/>
      <c r="C196" s="37"/>
      <c r="D196" s="53" t="s">
        <v>181</v>
      </c>
      <c r="E196" s="139">
        <v>0</v>
      </c>
      <c r="F196" s="140">
        <f>SUM(F197:F202)</f>
        <v>102000</v>
      </c>
      <c r="G196" s="140">
        <f>SUM(G197:G202)</f>
        <v>0</v>
      </c>
      <c r="H196" s="139">
        <f>SUM(E196+F196-G196)</f>
        <v>102000</v>
      </c>
      <c r="I196" s="57"/>
      <c r="J196" s="65"/>
      <c r="K196" s="65"/>
    </row>
    <row r="197" spans="1:11" s="67" customFormat="1" ht="12" customHeight="1" x14ac:dyDescent="0.2">
      <c r="A197" s="83"/>
      <c r="B197" s="84"/>
      <c r="C197" s="101">
        <v>4017</v>
      </c>
      <c r="D197" s="92" t="s">
        <v>27</v>
      </c>
      <c r="E197" s="93">
        <v>0</v>
      </c>
      <c r="F197" s="93">
        <v>76109.710000000006</v>
      </c>
      <c r="G197" s="93"/>
      <c r="H197" s="93">
        <f>SUM(E197+F197-G197)</f>
        <v>76109.710000000006</v>
      </c>
      <c r="I197" s="57"/>
      <c r="J197" s="65"/>
      <c r="K197" s="65"/>
    </row>
    <row r="198" spans="1:11" s="67" customFormat="1" ht="12" customHeight="1" x14ac:dyDescent="0.2">
      <c r="A198" s="83"/>
      <c r="B198" s="84"/>
      <c r="C198" s="101">
        <v>4019</v>
      </c>
      <c r="D198" s="92" t="s">
        <v>27</v>
      </c>
      <c r="E198" s="93">
        <v>0</v>
      </c>
      <c r="F198" s="93">
        <v>8954.09</v>
      </c>
      <c r="G198" s="93"/>
      <c r="H198" s="93">
        <f t="shared" ref="H198:H202" si="17">SUM(E198+F198-G198)</f>
        <v>8954.09</v>
      </c>
      <c r="I198" s="57"/>
      <c r="J198" s="65"/>
      <c r="K198" s="65"/>
    </row>
    <row r="199" spans="1:11" s="67" customFormat="1" ht="12" customHeight="1" x14ac:dyDescent="0.2">
      <c r="A199" s="83"/>
      <c r="B199" s="84"/>
      <c r="C199" s="101">
        <v>4117</v>
      </c>
      <c r="D199" s="92" t="s">
        <v>28</v>
      </c>
      <c r="E199" s="93">
        <v>0</v>
      </c>
      <c r="F199" s="93">
        <v>13288.76</v>
      </c>
      <c r="G199" s="93"/>
      <c r="H199" s="93">
        <f t="shared" si="17"/>
        <v>13288.76</v>
      </c>
      <c r="I199" s="57"/>
      <c r="J199" s="65"/>
      <c r="K199" s="65"/>
    </row>
    <row r="200" spans="1:11" s="67" customFormat="1" ht="12" customHeight="1" x14ac:dyDescent="0.2">
      <c r="A200" s="83"/>
      <c r="B200" s="84"/>
      <c r="C200" s="101">
        <v>4119</v>
      </c>
      <c r="D200" s="92" t="s">
        <v>28</v>
      </c>
      <c r="E200" s="93">
        <v>0</v>
      </c>
      <c r="F200" s="93">
        <v>1563.38</v>
      </c>
      <c r="G200" s="93"/>
      <c r="H200" s="93">
        <f t="shared" si="17"/>
        <v>1563.38</v>
      </c>
      <c r="I200" s="57"/>
      <c r="J200" s="65"/>
      <c r="K200" s="65"/>
    </row>
    <row r="201" spans="1:11" s="67" customFormat="1" ht="12" customHeight="1" x14ac:dyDescent="0.2">
      <c r="A201" s="83"/>
      <c r="B201" s="84"/>
      <c r="C201" s="101">
        <v>4127</v>
      </c>
      <c r="D201" s="92" t="s">
        <v>150</v>
      </c>
      <c r="E201" s="93">
        <v>0</v>
      </c>
      <c r="F201" s="93">
        <v>1864.69</v>
      </c>
      <c r="G201" s="93"/>
      <c r="H201" s="93">
        <f t="shared" si="17"/>
        <v>1864.69</v>
      </c>
      <c r="I201" s="57"/>
      <c r="J201" s="65"/>
      <c r="K201" s="65"/>
    </row>
    <row r="202" spans="1:11" s="67" customFormat="1" ht="12" customHeight="1" x14ac:dyDescent="0.2">
      <c r="A202" s="83"/>
      <c r="B202" s="84"/>
      <c r="C202" s="101">
        <v>4129</v>
      </c>
      <c r="D202" s="92" t="s">
        <v>150</v>
      </c>
      <c r="E202" s="93">
        <v>0</v>
      </c>
      <c r="F202" s="93">
        <v>219.37</v>
      </c>
      <c r="G202" s="95"/>
      <c r="H202" s="93">
        <f t="shared" si="17"/>
        <v>219.37</v>
      </c>
      <c r="I202" s="57"/>
      <c r="J202" s="65"/>
      <c r="K202" s="65"/>
    </row>
    <row r="203" spans="1:11" s="67" customFormat="1" ht="12" customHeight="1" x14ac:dyDescent="0.2">
      <c r="A203" s="83"/>
      <c r="B203" s="84"/>
      <c r="C203" s="101"/>
      <c r="D203" s="92" t="s">
        <v>182</v>
      </c>
      <c r="E203" s="100"/>
      <c r="F203" s="107"/>
      <c r="G203" s="100"/>
      <c r="H203" s="100"/>
      <c r="I203" s="57"/>
      <c r="J203" s="65"/>
      <c r="K203" s="65"/>
    </row>
    <row r="204" spans="1:11" s="67" customFormat="1" ht="12" customHeight="1" x14ac:dyDescent="0.2">
      <c r="A204" s="83"/>
      <c r="B204" s="84"/>
      <c r="C204" s="78"/>
      <c r="D204" s="141" t="s">
        <v>178</v>
      </c>
      <c r="E204" s="94"/>
      <c r="F204" s="93"/>
      <c r="G204" s="95"/>
      <c r="H204" s="94"/>
      <c r="I204" s="57"/>
      <c r="J204" s="65"/>
      <c r="K204" s="65"/>
    </row>
    <row r="205" spans="1:11" s="67" customFormat="1" ht="12" customHeight="1" x14ac:dyDescent="0.2">
      <c r="A205" s="83"/>
      <c r="B205" s="84"/>
      <c r="C205" s="78"/>
      <c r="D205" s="141" t="s">
        <v>179</v>
      </c>
      <c r="E205" s="94"/>
      <c r="F205" s="93"/>
      <c r="G205" s="95"/>
      <c r="H205" s="94"/>
      <c r="I205" s="57"/>
      <c r="J205" s="65"/>
      <c r="K205" s="65"/>
    </row>
    <row r="206" spans="1:11" s="67" customFormat="1" ht="12" customHeight="1" x14ac:dyDescent="0.2">
      <c r="A206" s="83"/>
      <c r="B206" s="84"/>
      <c r="C206" s="78"/>
      <c r="D206" s="141" t="s">
        <v>180</v>
      </c>
      <c r="E206" s="94"/>
      <c r="F206" s="93"/>
      <c r="G206" s="95"/>
      <c r="H206" s="94"/>
      <c r="I206" s="57"/>
      <c r="J206" s="65"/>
      <c r="K206" s="65"/>
    </row>
    <row r="207" spans="1:11" s="67" customFormat="1" ht="12" customHeight="1" x14ac:dyDescent="0.2">
      <c r="A207" s="83"/>
      <c r="B207" s="84"/>
      <c r="C207" s="37"/>
      <c r="D207" s="53" t="s">
        <v>181</v>
      </c>
      <c r="E207" s="139">
        <v>0</v>
      </c>
      <c r="F207" s="140">
        <f>SUM(F208:F213)</f>
        <v>36000</v>
      </c>
      <c r="G207" s="140">
        <f>SUM(G208:G213)</f>
        <v>0</v>
      </c>
      <c r="H207" s="139">
        <f>SUM(E207+F207-G207)</f>
        <v>36000</v>
      </c>
      <c r="I207" s="57"/>
      <c r="J207" s="65"/>
      <c r="K207" s="65"/>
    </row>
    <row r="208" spans="1:11" s="67" customFormat="1" ht="12" customHeight="1" x14ac:dyDescent="0.2">
      <c r="A208" s="83"/>
      <c r="B208" s="84"/>
      <c r="C208" s="101">
        <v>4017</v>
      </c>
      <c r="D208" s="92" t="s">
        <v>27</v>
      </c>
      <c r="E208" s="94">
        <v>0</v>
      </c>
      <c r="F208" s="93">
        <v>26862.25</v>
      </c>
      <c r="G208" s="93"/>
      <c r="H208" s="93">
        <f>SUM(E208+F208-G208)</f>
        <v>26862.25</v>
      </c>
      <c r="I208" s="57"/>
      <c r="J208" s="65"/>
      <c r="K208" s="65"/>
    </row>
    <row r="209" spans="1:11" s="67" customFormat="1" ht="12" customHeight="1" x14ac:dyDescent="0.2">
      <c r="A209" s="83"/>
      <c r="B209" s="84"/>
      <c r="C209" s="101">
        <v>4019</v>
      </c>
      <c r="D209" s="92" t="s">
        <v>27</v>
      </c>
      <c r="E209" s="94">
        <v>0</v>
      </c>
      <c r="F209" s="93">
        <v>3160.27</v>
      </c>
      <c r="G209" s="95"/>
      <c r="H209" s="93">
        <f t="shared" ref="H209:H213" si="18">SUM(E209+F209-G209)</f>
        <v>3160.27</v>
      </c>
      <c r="I209" s="57"/>
      <c r="J209" s="65"/>
      <c r="K209" s="65"/>
    </row>
    <row r="210" spans="1:11" s="67" customFormat="1" ht="12" customHeight="1" x14ac:dyDescent="0.2">
      <c r="A210" s="83"/>
      <c r="B210" s="84"/>
      <c r="C210" s="101">
        <v>4117</v>
      </c>
      <c r="D210" s="92" t="s">
        <v>28</v>
      </c>
      <c r="E210" s="94">
        <v>0</v>
      </c>
      <c r="F210" s="93">
        <v>4690.1499999999996</v>
      </c>
      <c r="G210" s="93"/>
      <c r="H210" s="93">
        <f t="shared" si="18"/>
        <v>4690.1499999999996</v>
      </c>
      <c r="I210" s="57"/>
      <c r="J210" s="65"/>
      <c r="K210" s="65"/>
    </row>
    <row r="211" spans="1:11" s="67" customFormat="1" ht="12" customHeight="1" x14ac:dyDescent="0.2">
      <c r="A211" s="83"/>
      <c r="B211" s="84"/>
      <c r="C211" s="101">
        <v>4119</v>
      </c>
      <c r="D211" s="92" t="s">
        <v>28</v>
      </c>
      <c r="E211" s="94">
        <v>0</v>
      </c>
      <c r="F211" s="93">
        <v>551.78</v>
      </c>
      <c r="G211" s="95"/>
      <c r="H211" s="93">
        <f t="shared" si="18"/>
        <v>551.78</v>
      </c>
      <c r="I211" s="57"/>
      <c r="J211" s="65"/>
      <c r="K211" s="65"/>
    </row>
    <row r="212" spans="1:11" s="67" customFormat="1" ht="12" customHeight="1" x14ac:dyDescent="0.2">
      <c r="A212" s="83"/>
      <c r="B212" s="84"/>
      <c r="C212" s="101">
        <v>4127</v>
      </c>
      <c r="D212" s="92" t="s">
        <v>150</v>
      </c>
      <c r="E212" s="94">
        <v>0</v>
      </c>
      <c r="F212" s="93">
        <v>658.12</v>
      </c>
      <c r="G212" s="93"/>
      <c r="H212" s="93">
        <f t="shared" si="18"/>
        <v>658.12</v>
      </c>
      <c r="I212" s="57"/>
      <c r="J212" s="65"/>
      <c r="K212" s="65"/>
    </row>
    <row r="213" spans="1:11" s="67" customFormat="1" ht="12" customHeight="1" x14ac:dyDescent="0.2">
      <c r="A213" s="83"/>
      <c r="B213" s="84"/>
      <c r="C213" s="101">
        <v>4129</v>
      </c>
      <c r="D213" s="92" t="s">
        <v>150</v>
      </c>
      <c r="E213" s="94">
        <v>0</v>
      </c>
      <c r="F213" s="93">
        <v>77.430000000000007</v>
      </c>
      <c r="G213" s="95"/>
      <c r="H213" s="93">
        <f t="shared" si="18"/>
        <v>77.430000000000007</v>
      </c>
      <c r="I213" s="57"/>
      <c r="J213" s="65"/>
      <c r="K213" s="65"/>
    </row>
    <row r="214" spans="1:11" s="67" customFormat="1" ht="12" customHeight="1" x14ac:dyDescent="0.2">
      <c r="A214" s="83"/>
      <c r="B214" s="84"/>
      <c r="C214" s="101"/>
      <c r="D214" s="92" t="s">
        <v>183</v>
      </c>
      <c r="E214" s="100"/>
      <c r="F214" s="107"/>
      <c r="G214" s="100"/>
      <c r="H214" s="100"/>
      <c r="I214" s="57"/>
      <c r="J214" s="65"/>
      <c r="K214" s="65"/>
    </row>
    <row r="215" spans="1:11" s="67" customFormat="1" ht="12" customHeight="1" x14ac:dyDescent="0.2">
      <c r="A215" s="83"/>
      <c r="B215" s="84"/>
      <c r="C215" s="78"/>
      <c r="D215" s="141" t="s">
        <v>184</v>
      </c>
      <c r="E215" s="94"/>
      <c r="F215" s="93"/>
      <c r="G215" s="95"/>
      <c r="H215" s="94"/>
      <c r="I215" s="57"/>
      <c r="J215" s="65"/>
      <c r="K215" s="65"/>
    </row>
    <row r="216" spans="1:11" s="67" customFormat="1" ht="12" customHeight="1" x14ac:dyDescent="0.2">
      <c r="A216" s="83"/>
      <c r="B216" s="84"/>
      <c r="C216" s="78"/>
      <c r="D216" s="141" t="s">
        <v>179</v>
      </c>
      <c r="E216" s="94"/>
      <c r="F216" s="93"/>
      <c r="G216" s="95"/>
      <c r="H216" s="94"/>
      <c r="I216" s="57"/>
      <c r="J216" s="65"/>
      <c r="K216" s="65"/>
    </row>
    <row r="217" spans="1:11" s="67" customFormat="1" ht="12" customHeight="1" x14ac:dyDescent="0.2">
      <c r="A217" s="83"/>
      <c r="B217" s="84"/>
      <c r="C217" s="78"/>
      <c r="D217" s="141" t="s">
        <v>180</v>
      </c>
      <c r="E217" s="94"/>
      <c r="F217" s="93"/>
      <c r="G217" s="95"/>
      <c r="H217" s="94"/>
      <c r="I217" s="57"/>
      <c r="J217" s="65"/>
      <c r="K217" s="65"/>
    </row>
    <row r="218" spans="1:11" s="67" customFormat="1" ht="12" customHeight="1" x14ac:dyDescent="0.2">
      <c r="A218" s="83"/>
      <c r="B218" s="84"/>
      <c r="C218" s="37"/>
      <c r="D218" s="53" t="s">
        <v>181</v>
      </c>
      <c r="E218" s="139">
        <v>0</v>
      </c>
      <c r="F218" s="140">
        <f>SUM(F219:F224)</f>
        <v>102000.00000000001</v>
      </c>
      <c r="G218" s="140">
        <f>SUM(G219:G224)</f>
        <v>0</v>
      </c>
      <c r="H218" s="139">
        <f>SUM(E218+F218-G218)</f>
        <v>102000.00000000001</v>
      </c>
      <c r="I218" s="57"/>
      <c r="J218" s="65"/>
      <c r="K218" s="65"/>
    </row>
    <row r="219" spans="1:11" s="67" customFormat="1" ht="12" customHeight="1" x14ac:dyDescent="0.2">
      <c r="A219" s="83"/>
      <c r="B219" s="84"/>
      <c r="C219" s="101">
        <v>4017</v>
      </c>
      <c r="D219" s="92" t="s">
        <v>27</v>
      </c>
      <c r="E219" s="94">
        <v>0</v>
      </c>
      <c r="F219" s="93">
        <v>76262.350000000006</v>
      </c>
      <c r="G219" s="93"/>
      <c r="H219" s="93">
        <f>SUM(E219+F219-G219)</f>
        <v>76262.350000000006</v>
      </c>
      <c r="I219" s="57"/>
      <c r="J219" s="65"/>
      <c r="K219" s="65"/>
    </row>
    <row r="220" spans="1:11" s="67" customFormat="1" ht="12" customHeight="1" x14ac:dyDescent="0.2">
      <c r="A220" s="83"/>
      <c r="B220" s="84"/>
      <c r="C220" s="101">
        <v>4019</v>
      </c>
      <c r="D220" s="92" t="s">
        <v>27</v>
      </c>
      <c r="E220" s="94">
        <v>0</v>
      </c>
      <c r="F220" s="93">
        <v>8972.0400000000009</v>
      </c>
      <c r="G220" s="95"/>
      <c r="H220" s="93">
        <f t="shared" ref="H220:H224" si="19">SUM(E220+F220-G220)</f>
        <v>8972.0400000000009</v>
      </c>
      <c r="I220" s="57"/>
      <c r="J220" s="65"/>
      <c r="K220" s="65"/>
    </row>
    <row r="221" spans="1:11" s="67" customFormat="1" ht="12" customHeight="1" x14ac:dyDescent="0.2">
      <c r="A221" s="83"/>
      <c r="B221" s="84"/>
      <c r="C221" s="101">
        <v>4117</v>
      </c>
      <c r="D221" s="92" t="s">
        <v>28</v>
      </c>
      <c r="E221" s="94">
        <v>0</v>
      </c>
      <c r="F221" s="93">
        <v>13132.38</v>
      </c>
      <c r="G221" s="93"/>
      <c r="H221" s="93">
        <f t="shared" si="19"/>
        <v>13132.38</v>
      </c>
      <c r="I221" s="57"/>
      <c r="J221" s="65"/>
      <c r="K221" s="65"/>
    </row>
    <row r="222" spans="1:11" s="67" customFormat="1" ht="12" customHeight="1" x14ac:dyDescent="0.2">
      <c r="A222" s="83"/>
      <c r="B222" s="84"/>
      <c r="C222" s="101">
        <v>4119</v>
      </c>
      <c r="D222" s="92" t="s">
        <v>28</v>
      </c>
      <c r="E222" s="94">
        <v>0</v>
      </c>
      <c r="F222" s="93">
        <v>1544.99</v>
      </c>
      <c r="G222" s="95"/>
      <c r="H222" s="93">
        <f t="shared" si="19"/>
        <v>1544.99</v>
      </c>
      <c r="I222" s="57"/>
      <c r="J222" s="65"/>
      <c r="K222" s="65"/>
    </row>
    <row r="223" spans="1:11" s="67" customFormat="1" ht="12" customHeight="1" x14ac:dyDescent="0.2">
      <c r="A223" s="83"/>
      <c r="B223" s="84"/>
      <c r="C223" s="101">
        <v>4127</v>
      </c>
      <c r="D223" s="92" t="s">
        <v>150</v>
      </c>
      <c r="E223" s="94">
        <v>0</v>
      </c>
      <c r="F223" s="93">
        <v>1868.43</v>
      </c>
      <c r="G223" s="93"/>
      <c r="H223" s="93">
        <f t="shared" si="19"/>
        <v>1868.43</v>
      </c>
      <c r="I223" s="57"/>
      <c r="J223" s="65"/>
      <c r="K223" s="65"/>
    </row>
    <row r="224" spans="1:11" s="67" customFormat="1" ht="12" customHeight="1" x14ac:dyDescent="0.2">
      <c r="A224" s="83"/>
      <c r="B224" s="84"/>
      <c r="C224" s="101">
        <v>4129</v>
      </c>
      <c r="D224" s="92" t="s">
        <v>150</v>
      </c>
      <c r="E224" s="94">
        <v>0</v>
      </c>
      <c r="F224" s="93">
        <v>219.81</v>
      </c>
      <c r="G224" s="95"/>
      <c r="H224" s="93">
        <f t="shared" si="19"/>
        <v>219.81</v>
      </c>
      <c r="I224" s="57"/>
      <c r="J224" s="65"/>
      <c r="K224" s="65"/>
    </row>
    <row r="225" spans="1:11" s="67" customFormat="1" ht="12" customHeight="1" x14ac:dyDescent="0.2">
      <c r="A225" s="83"/>
      <c r="B225" s="84"/>
      <c r="C225" s="101"/>
      <c r="D225" s="92" t="s">
        <v>185</v>
      </c>
      <c r="E225" s="100"/>
      <c r="F225" s="107"/>
      <c r="G225" s="100"/>
      <c r="H225" s="100"/>
      <c r="I225" s="57"/>
      <c r="J225" s="65"/>
      <c r="K225" s="65"/>
    </row>
    <row r="226" spans="1:11" s="67" customFormat="1" ht="12" customHeight="1" x14ac:dyDescent="0.2">
      <c r="A226" s="83"/>
      <c r="B226" s="84"/>
      <c r="C226" s="78"/>
      <c r="D226" s="141" t="s">
        <v>184</v>
      </c>
      <c r="E226" s="94"/>
      <c r="F226" s="93"/>
      <c r="G226" s="95"/>
      <c r="H226" s="94"/>
      <c r="I226" s="57"/>
      <c r="J226" s="65"/>
      <c r="K226" s="65"/>
    </row>
    <row r="227" spans="1:11" s="67" customFormat="1" ht="12" customHeight="1" x14ac:dyDescent="0.2">
      <c r="A227" s="83"/>
      <c r="B227" s="84"/>
      <c r="C227" s="78"/>
      <c r="D227" s="141" t="s">
        <v>179</v>
      </c>
      <c r="E227" s="94"/>
      <c r="F227" s="93"/>
      <c r="G227" s="95"/>
      <c r="H227" s="94"/>
      <c r="I227" s="57"/>
      <c r="J227" s="65"/>
      <c r="K227" s="65"/>
    </row>
    <row r="228" spans="1:11" s="67" customFormat="1" ht="12" customHeight="1" x14ac:dyDescent="0.2">
      <c r="A228" s="83"/>
      <c r="B228" s="84"/>
      <c r="C228" s="78"/>
      <c r="D228" s="141" t="s">
        <v>180</v>
      </c>
      <c r="E228" s="94"/>
      <c r="F228" s="93"/>
      <c r="G228" s="95"/>
      <c r="H228" s="94"/>
      <c r="I228" s="57"/>
      <c r="J228" s="65"/>
      <c r="K228" s="65"/>
    </row>
    <row r="229" spans="1:11" s="67" customFormat="1" ht="12" customHeight="1" x14ac:dyDescent="0.2">
      <c r="A229" s="83"/>
      <c r="B229" s="84"/>
      <c r="C229" s="37"/>
      <c r="D229" s="53" t="s">
        <v>181</v>
      </c>
      <c r="E229" s="139">
        <v>0</v>
      </c>
      <c r="F229" s="140">
        <f>SUM(F230:F233)</f>
        <v>103666.7</v>
      </c>
      <c r="G229" s="140">
        <f>SUM(G230:G233)</f>
        <v>0</v>
      </c>
      <c r="H229" s="139">
        <f>SUM(E229+F229-G229)</f>
        <v>103666.7</v>
      </c>
      <c r="I229" s="57"/>
      <c r="J229" s="65"/>
      <c r="K229" s="65"/>
    </row>
    <row r="230" spans="1:11" s="67" customFormat="1" ht="12" customHeight="1" x14ac:dyDescent="0.2">
      <c r="A230" s="83"/>
      <c r="B230" s="84"/>
      <c r="C230" s="101">
        <v>4217</v>
      </c>
      <c r="D230" s="92" t="s">
        <v>21</v>
      </c>
      <c r="E230" s="94">
        <v>0</v>
      </c>
      <c r="F230" s="93">
        <v>16105.28</v>
      </c>
      <c r="G230" s="93"/>
      <c r="H230" s="93">
        <f>SUM(E230+F230-G230)</f>
        <v>16105.28</v>
      </c>
      <c r="I230" s="57"/>
      <c r="J230" s="65"/>
      <c r="K230" s="65"/>
    </row>
    <row r="231" spans="1:11" s="67" customFormat="1" ht="12" customHeight="1" x14ac:dyDescent="0.2">
      <c r="A231" s="83"/>
      <c r="B231" s="84"/>
      <c r="C231" s="101">
        <v>4219</v>
      </c>
      <c r="D231" s="92" t="s">
        <v>21</v>
      </c>
      <c r="E231" s="94">
        <v>0</v>
      </c>
      <c r="F231" s="93">
        <v>1894.72</v>
      </c>
      <c r="G231" s="95"/>
      <c r="H231" s="93">
        <f t="shared" ref="H231:H233" si="20">SUM(E231+F231-G231)</f>
        <v>1894.72</v>
      </c>
      <c r="I231" s="57"/>
      <c r="J231" s="65"/>
      <c r="K231" s="65"/>
    </row>
    <row r="232" spans="1:11" s="67" customFormat="1" ht="12" customHeight="1" x14ac:dyDescent="0.2">
      <c r="A232" s="83"/>
      <c r="B232" s="84"/>
      <c r="C232" s="88">
        <v>4307</v>
      </c>
      <c r="D232" s="92" t="s">
        <v>23</v>
      </c>
      <c r="E232" s="94">
        <v>0</v>
      </c>
      <c r="F232" s="93">
        <v>76649.149999999994</v>
      </c>
      <c r="G232" s="93"/>
      <c r="H232" s="93">
        <f t="shared" si="20"/>
        <v>76649.149999999994</v>
      </c>
      <c r="I232" s="57"/>
      <c r="J232" s="65"/>
      <c r="K232" s="65"/>
    </row>
    <row r="233" spans="1:11" s="67" customFormat="1" ht="12" customHeight="1" x14ac:dyDescent="0.2">
      <c r="A233" s="83"/>
      <c r="B233" s="84"/>
      <c r="C233" s="88">
        <v>4309</v>
      </c>
      <c r="D233" s="92" t="s">
        <v>23</v>
      </c>
      <c r="E233" s="94">
        <v>0</v>
      </c>
      <c r="F233" s="93">
        <v>9017.5499999999993</v>
      </c>
      <c r="G233" s="95"/>
      <c r="H233" s="93">
        <f t="shared" si="20"/>
        <v>9017.5499999999993</v>
      </c>
      <c r="I233" s="57"/>
      <c r="J233" s="65"/>
      <c r="K233" s="65"/>
    </row>
    <row r="234" spans="1:11" s="67" customFormat="1" ht="12" customHeight="1" thickBot="1" x14ac:dyDescent="0.25">
      <c r="A234" s="83">
        <v>854</v>
      </c>
      <c r="B234" s="84"/>
      <c r="C234" s="85"/>
      <c r="D234" s="86" t="s">
        <v>18</v>
      </c>
      <c r="E234" s="82">
        <v>18894341</v>
      </c>
      <c r="F234" s="87">
        <f>SUM(F235,F239,F243,F247)</f>
        <v>20184</v>
      </c>
      <c r="G234" s="87">
        <f>SUM(G235,G239,G243,G247)</f>
        <v>20184</v>
      </c>
      <c r="H234" s="82">
        <f>SUM(E234+F234-G234)</f>
        <v>18894341</v>
      </c>
      <c r="I234" s="57"/>
      <c r="J234" s="65"/>
      <c r="K234" s="65"/>
    </row>
    <row r="235" spans="1:11" s="67" customFormat="1" ht="12" customHeight="1" thickTop="1" x14ac:dyDescent="0.2">
      <c r="A235" s="83"/>
      <c r="B235" s="88">
        <v>85401</v>
      </c>
      <c r="C235" s="101"/>
      <c r="D235" s="99" t="s">
        <v>81</v>
      </c>
      <c r="E235" s="90">
        <v>4874137</v>
      </c>
      <c r="F235" s="91">
        <f>SUM(F236)</f>
        <v>2729</v>
      </c>
      <c r="G235" s="91">
        <f>SUM(G236)</f>
        <v>2729</v>
      </c>
      <c r="H235" s="90">
        <f>SUM(E235+F235-G235)</f>
        <v>4874137</v>
      </c>
      <c r="I235" s="57"/>
      <c r="J235" s="65"/>
      <c r="K235" s="65"/>
    </row>
    <row r="236" spans="1:11" s="67" customFormat="1" ht="12" customHeight="1" x14ac:dyDescent="0.2">
      <c r="A236" s="83"/>
      <c r="B236" s="88"/>
      <c r="C236" s="78"/>
      <c r="D236" s="52" t="s">
        <v>13</v>
      </c>
      <c r="E236" s="124">
        <v>4874137</v>
      </c>
      <c r="F236" s="142">
        <f>SUM(F237:F238)</f>
        <v>2729</v>
      </c>
      <c r="G236" s="142">
        <f>SUM(G237:G238)</f>
        <v>2729</v>
      </c>
      <c r="H236" s="139">
        <f>SUM(E236+F236-G236)</f>
        <v>4874137</v>
      </c>
      <c r="I236" s="57"/>
      <c r="J236" s="65"/>
      <c r="K236" s="65"/>
    </row>
    <row r="237" spans="1:11" s="67" customFormat="1" ht="12" customHeight="1" x14ac:dyDescent="0.2">
      <c r="A237" s="83"/>
      <c r="B237" s="88"/>
      <c r="C237" s="101">
        <v>4010</v>
      </c>
      <c r="D237" s="92" t="s">
        <v>27</v>
      </c>
      <c r="E237" s="94">
        <v>3465376</v>
      </c>
      <c r="F237" s="100"/>
      <c r="G237" s="100">
        <v>2729</v>
      </c>
      <c r="H237" s="93">
        <f>SUM(E237+F237-G237)</f>
        <v>3462647</v>
      </c>
      <c r="I237" s="57"/>
      <c r="J237" s="65"/>
      <c r="K237" s="65"/>
    </row>
    <row r="238" spans="1:11" s="67" customFormat="1" ht="12" customHeight="1" x14ac:dyDescent="0.2">
      <c r="A238" s="83"/>
      <c r="B238" s="88"/>
      <c r="C238" s="101">
        <v>4040</v>
      </c>
      <c r="D238" s="92" t="s">
        <v>55</v>
      </c>
      <c r="E238" s="94">
        <v>339060</v>
      </c>
      <c r="F238" s="100">
        <v>2729</v>
      </c>
      <c r="G238" s="100"/>
      <c r="H238" s="93">
        <f t="shared" ref="H238" si="21">SUM(E238+F238-G238)</f>
        <v>341789</v>
      </c>
      <c r="I238" s="57"/>
      <c r="J238" s="65"/>
      <c r="K238" s="65"/>
    </row>
    <row r="239" spans="1:11" s="67" customFormat="1" ht="12" customHeight="1" x14ac:dyDescent="0.2">
      <c r="A239" s="115"/>
      <c r="B239" s="101">
        <v>85404</v>
      </c>
      <c r="C239" s="78"/>
      <c r="D239" s="99" t="s">
        <v>85</v>
      </c>
      <c r="E239" s="90">
        <v>662092</v>
      </c>
      <c r="F239" s="91">
        <f>SUM(F240)</f>
        <v>3653</v>
      </c>
      <c r="G239" s="91">
        <f>SUM(G240)</f>
        <v>0</v>
      </c>
      <c r="H239" s="90">
        <f>SUM(E239+F239-G239)</f>
        <v>665745</v>
      </c>
      <c r="I239" s="57"/>
      <c r="J239" s="65"/>
      <c r="K239" s="65"/>
    </row>
    <row r="240" spans="1:11" s="67" customFormat="1" ht="12" customHeight="1" x14ac:dyDescent="0.2">
      <c r="A240" s="115"/>
      <c r="B240" s="88"/>
      <c r="C240" s="78"/>
      <c r="D240" s="52" t="s">
        <v>13</v>
      </c>
      <c r="E240" s="124">
        <v>230686</v>
      </c>
      <c r="F240" s="142">
        <f>SUM(F241:F241)</f>
        <v>3653</v>
      </c>
      <c r="G240" s="142">
        <f>SUM(G241:G241)</f>
        <v>0</v>
      </c>
      <c r="H240" s="139">
        <f>SUM(E240+F240-G240)</f>
        <v>234339</v>
      </c>
      <c r="I240" s="57"/>
      <c r="J240" s="65"/>
      <c r="K240" s="65"/>
    </row>
    <row r="241" spans="1:11" s="67" customFormat="1" ht="12" customHeight="1" x14ac:dyDescent="0.2">
      <c r="A241" s="115"/>
      <c r="B241" s="88"/>
      <c r="C241" s="101">
        <v>4040</v>
      </c>
      <c r="D241" s="92" t="s">
        <v>55</v>
      </c>
      <c r="E241" s="94">
        <v>0</v>
      </c>
      <c r="F241" s="100">
        <v>3653</v>
      </c>
      <c r="G241" s="100"/>
      <c r="H241" s="93">
        <f>SUM(E241+F241-G241)</f>
        <v>3653</v>
      </c>
      <c r="I241" s="57"/>
      <c r="J241" s="65"/>
      <c r="K241" s="65"/>
    </row>
    <row r="242" spans="1:11" s="67" customFormat="1" ht="12" customHeight="1" x14ac:dyDescent="0.2">
      <c r="A242" s="115"/>
      <c r="B242" s="101">
        <v>85406</v>
      </c>
      <c r="C242" s="101"/>
      <c r="D242" s="92" t="s">
        <v>82</v>
      </c>
      <c r="E242" s="94"/>
      <c r="F242" s="100"/>
      <c r="G242" s="100"/>
      <c r="H242" s="117"/>
      <c r="I242" s="57"/>
      <c r="J242" s="65"/>
      <c r="K242" s="65"/>
    </row>
    <row r="243" spans="1:11" s="67" customFormat="1" ht="12" customHeight="1" x14ac:dyDescent="0.2">
      <c r="A243" s="115"/>
      <c r="B243" s="101"/>
      <c r="C243" s="78"/>
      <c r="D243" s="99" t="s">
        <v>83</v>
      </c>
      <c r="E243" s="90">
        <v>3728427</v>
      </c>
      <c r="F243" s="91">
        <f>SUM(F244)</f>
        <v>0</v>
      </c>
      <c r="G243" s="91">
        <f>SUM(G244)</f>
        <v>3653</v>
      </c>
      <c r="H243" s="90">
        <f>SUM(E243+F243-G243)</f>
        <v>3724774</v>
      </c>
      <c r="I243" s="57"/>
      <c r="J243" s="65"/>
      <c r="K243" s="65"/>
    </row>
    <row r="244" spans="1:11" s="67" customFormat="1" ht="12" customHeight="1" x14ac:dyDescent="0.2">
      <c r="A244" s="115"/>
      <c r="B244" s="84"/>
      <c r="C244" s="78"/>
      <c r="D244" s="52" t="s">
        <v>13</v>
      </c>
      <c r="E244" s="124">
        <v>3506941</v>
      </c>
      <c r="F244" s="142">
        <f>SUM(F245:F245)</f>
        <v>0</v>
      </c>
      <c r="G244" s="142">
        <f>SUM(G245:G245)</f>
        <v>3653</v>
      </c>
      <c r="H244" s="139">
        <f>SUM(E244+F244-G244)</f>
        <v>3503288</v>
      </c>
      <c r="I244" s="57"/>
      <c r="J244" s="65"/>
      <c r="K244" s="65"/>
    </row>
    <row r="245" spans="1:11" s="67" customFormat="1" ht="12" customHeight="1" x14ac:dyDescent="0.2">
      <c r="A245" s="125"/>
      <c r="B245" s="103"/>
      <c r="C245" s="104">
        <v>4040</v>
      </c>
      <c r="D245" s="89" t="s">
        <v>55</v>
      </c>
      <c r="E245" s="90">
        <v>237220</v>
      </c>
      <c r="F245" s="105"/>
      <c r="G245" s="105">
        <v>3653</v>
      </c>
      <c r="H245" s="91">
        <f>SUM(E245+F245-G245)</f>
        <v>233567</v>
      </c>
      <c r="I245" s="57"/>
      <c r="J245" s="65"/>
      <c r="K245" s="65"/>
    </row>
    <row r="246" spans="1:11" s="67" customFormat="1" ht="12" customHeight="1" x14ac:dyDescent="0.2">
      <c r="A246" s="115"/>
      <c r="B246" s="119">
        <v>85412</v>
      </c>
      <c r="C246" s="88"/>
      <c r="D246" s="92" t="s">
        <v>186</v>
      </c>
      <c r="E246" s="126"/>
      <c r="F246" s="126"/>
      <c r="G246" s="126"/>
      <c r="H246" s="126"/>
      <c r="I246" s="57"/>
      <c r="J246" s="65"/>
      <c r="K246" s="65"/>
    </row>
    <row r="247" spans="1:11" s="67" customFormat="1" ht="12" customHeight="1" x14ac:dyDescent="0.2">
      <c r="A247" s="115"/>
      <c r="B247" s="127"/>
      <c r="C247" s="88"/>
      <c r="D247" s="89" t="s">
        <v>187</v>
      </c>
      <c r="E247" s="90">
        <v>60000</v>
      </c>
      <c r="F247" s="90">
        <f>SUM(F248)</f>
        <v>13802</v>
      </c>
      <c r="G247" s="90">
        <f>SUM(G248)</f>
        <v>13802</v>
      </c>
      <c r="H247" s="90">
        <f>SUM(E247+F247-G247)</f>
        <v>60000</v>
      </c>
      <c r="I247" s="57"/>
      <c r="J247" s="65"/>
      <c r="K247" s="65"/>
    </row>
    <row r="248" spans="1:11" s="67" customFormat="1" ht="12" customHeight="1" x14ac:dyDescent="0.2">
      <c r="A248" s="115"/>
      <c r="B248" s="88"/>
      <c r="C248" s="78"/>
      <c r="D248" s="52" t="s">
        <v>13</v>
      </c>
      <c r="E248" s="124">
        <v>23992</v>
      </c>
      <c r="F248" s="124">
        <f>SUM(F249:F253)</f>
        <v>13802</v>
      </c>
      <c r="G248" s="124">
        <f>SUM(G249:G253)</f>
        <v>13802</v>
      </c>
      <c r="H248" s="139">
        <f>SUM(E248+F248-G248)</f>
        <v>23992</v>
      </c>
      <c r="I248" s="57"/>
      <c r="J248" s="65"/>
      <c r="K248" s="65"/>
    </row>
    <row r="249" spans="1:11" s="67" customFormat="1" ht="12" customHeight="1" x14ac:dyDescent="0.2">
      <c r="A249" s="115"/>
      <c r="B249" s="54"/>
      <c r="C249" s="112">
        <v>4110</v>
      </c>
      <c r="D249" s="56" t="s">
        <v>68</v>
      </c>
      <c r="E249" s="117">
        <v>0</v>
      </c>
      <c r="F249" s="117">
        <v>1715</v>
      </c>
      <c r="G249" s="117"/>
      <c r="H249" s="93">
        <f>SUM(E249+F249-G249)</f>
        <v>1715</v>
      </c>
      <c r="I249" s="57"/>
      <c r="J249" s="65"/>
      <c r="K249" s="65"/>
    </row>
    <row r="250" spans="1:11" s="67" customFormat="1" ht="12" customHeight="1" x14ac:dyDescent="0.2">
      <c r="A250" s="115"/>
      <c r="B250" s="54"/>
      <c r="C250" s="112">
        <v>4120</v>
      </c>
      <c r="D250" s="92" t="s">
        <v>150</v>
      </c>
      <c r="E250" s="117">
        <v>0</v>
      </c>
      <c r="F250" s="117">
        <v>239</v>
      </c>
      <c r="G250" s="117"/>
      <c r="H250" s="93">
        <f t="shared" ref="H250:H253" si="22">SUM(E250+F250-G250)</f>
        <v>239</v>
      </c>
      <c r="I250" s="57"/>
      <c r="J250" s="65"/>
      <c r="K250" s="65"/>
    </row>
    <row r="251" spans="1:11" s="67" customFormat="1" ht="12" customHeight="1" x14ac:dyDescent="0.2">
      <c r="A251" s="115"/>
      <c r="B251" s="54"/>
      <c r="C251" s="37" t="s">
        <v>188</v>
      </c>
      <c r="D251" s="128" t="s">
        <v>24</v>
      </c>
      <c r="E251" s="117">
        <v>0</v>
      </c>
      <c r="F251" s="117">
        <v>11848</v>
      </c>
      <c r="G251" s="117"/>
      <c r="H251" s="93">
        <f t="shared" si="22"/>
        <v>11848</v>
      </c>
      <c r="I251" s="57"/>
      <c r="J251" s="65"/>
      <c r="K251" s="65"/>
    </row>
    <row r="252" spans="1:11" s="67" customFormat="1" ht="12" customHeight="1" x14ac:dyDescent="0.2">
      <c r="A252" s="115"/>
      <c r="B252" s="54"/>
      <c r="C252" s="112">
        <v>4210</v>
      </c>
      <c r="D252" s="56" t="s">
        <v>21</v>
      </c>
      <c r="E252" s="117">
        <v>3040</v>
      </c>
      <c r="F252" s="117"/>
      <c r="G252" s="117">
        <v>2</v>
      </c>
      <c r="H252" s="93">
        <f t="shared" si="22"/>
        <v>3038</v>
      </c>
      <c r="I252" s="57"/>
      <c r="J252" s="65"/>
      <c r="K252" s="65"/>
    </row>
    <row r="253" spans="1:11" s="67" customFormat="1" ht="12" customHeight="1" x14ac:dyDescent="0.2">
      <c r="A253" s="115"/>
      <c r="B253" s="54"/>
      <c r="C253" s="54">
        <v>4300</v>
      </c>
      <c r="D253" s="56" t="s">
        <v>23</v>
      </c>
      <c r="E253" s="117">
        <v>14400</v>
      </c>
      <c r="F253" s="117"/>
      <c r="G253" s="117">
        <v>13800</v>
      </c>
      <c r="H253" s="93">
        <f t="shared" si="22"/>
        <v>600</v>
      </c>
      <c r="I253" s="57"/>
      <c r="J253" s="65"/>
      <c r="K253" s="65"/>
    </row>
    <row r="254" spans="1:11" s="67" customFormat="1" ht="12" customHeight="1" thickBot="1" x14ac:dyDescent="0.25">
      <c r="A254" s="84">
        <v>855</v>
      </c>
      <c r="B254" s="84"/>
      <c r="C254" s="85"/>
      <c r="D254" s="86" t="s">
        <v>189</v>
      </c>
      <c r="E254" s="82">
        <v>21315104</v>
      </c>
      <c r="F254" s="87">
        <f>SUM(F255)</f>
        <v>8600</v>
      </c>
      <c r="G254" s="87">
        <f>SUM(G255)</f>
        <v>8600</v>
      </c>
      <c r="H254" s="82">
        <f>SUM(E254+F254-G254)</f>
        <v>21315104</v>
      </c>
      <c r="I254" s="57"/>
      <c r="J254" s="65"/>
      <c r="K254" s="65"/>
    </row>
    <row r="255" spans="1:11" s="67" customFormat="1" ht="12" customHeight="1" thickTop="1" x14ac:dyDescent="0.2">
      <c r="A255" s="84"/>
      <c r="B255" s="88">
        <v>85504</v>
      </c>
      <c r="C255" s="78"/>
      <c r="D255" s="99" t="s">
        <v>190</v>
      </c>
      <c r="E255" s="120">
        <v>1511189</v>
      </c>
      <c r="F255" s="90">
        <f>SUM(F257,F260)</f>
        <v>8600</v>
      </c>
      <c r="G255" s="90">
        <f>SUM(G257,G260)</f>
        <v>8600</v>
      </c>
      <c r="H255" s="90">
        <f>SUM(E255+F255-G255)</f>
        <v>1511189</v>
      </c>
      <c r="I255" s="57"/>
      <c r="J255" s="65"/>
      <c r="K255" s="65"/>
    </row>
    <row r="256" spans="1:11" s="67" customFormat="1" ht="12" customHeight="1" x14ac:dyDescent="0.2">
      <c r="A256" s="84"/>
      <c r="B256" s="88"/>
      <c r="C256" s="78"/>
      <c r="D256" s="98" t="s">
        <v>191</v>
      </c>
      <c r="E256" s="146"/>
      <c r="F256" s="94"/>
      <c r="G256" s="94"/>
      <c r="H256" s="94"/>
      <c r="I256" s="57"/>
      <c r="J256" s="65"/>
      <c r="K256" s="65"/>
    </row>
    <row r="257" spans="1:11" s="67" customFormat="1" ht="12" customHeight="1" x14ac:dyDescent="0.2">
      <c r="A257" s="84"/>
      <c r="B257" s="88"/>
      <c r="C257" s="112"/>
      <c r="D257" s="55" t="s">
        <v>192</v>
      </c>
      <c r="E257" s="139">
        <v>824416</v>
      </c>
      <c r="F257" s="142">
        <f>SUM(F258:F259)</f>
        <v>8400</v>
      </c>
      <c r="G257" s="142">
        <f>SUM(G258:G259)</f>
        <v>8400</v>
      </c>
      <c r="H257" s="139">
        <f t="shared" ref="H257:H263" si="23">SUM(E257+F257-G257)</f>
        <v>824416</v>
      </c>
      <c r="I257" s="57"/>
      <c r="J257" s="65"/>
      <c r="K257" s="65"/>
    </row>
    <row r="258" spans="1:11" s="67" customFormat="1" ht="12" customHeight="1" x14ac:dyDescent="0.2">
      <c r="A258" s="85"/>
      <c r="B258" s="84"/>
      <c r="C258" s="112">
        <v>4110</v>
      </c>
      <c r="D258" s="56" t="s">
        <v>68</v>
      </c>
      <c r="E258" s="117">
        <v>80996</v>
      </c>
      <c r="F258" s="100">
        <v>8400</v>
      </c>
      <c r="G258" s="100"/>
      <c r="H258" s="93">
        <f t="shared" si="23"/>
        <v>89396</v>
      </c>
      <c r="I258" s="57"/>
      <c r="J258" s="65"/>
      <c r="K258" s="65"/>
    </row>
    <row r="259" spans="1:11" s="67" customFormat="1" ht="12" customHeight="1" x14ac:dyDescent="0.2">
      <c r="A259" s="85"/>
      <c r="B259" s="84"/>
      <c r="C259" s="112">
        <v>4210</v>
      </c>
      <c r="D259" s="56" t="s">
        <v>21</v>
      </c>
      <c r="E259" s="117">
        <v>55560</v>
      </c>
      <c r="F259" s="100"/>
      <c r="G259" s="100">
        <v>8400</v>
      </c>
      <c r="H259" s="93">
        <f t="shared" si="23"/>
        <v>47160</v>
      </c>
      <c r="I259" s="57"/>
      <c r="J259" s="65"/>
      <c r="K259" s="65"/>
    </row>
    <row r="260" spans="1:11" s="67" customFormat="1" ht="12" customHeight="1" x14ac:dyDescent="0.2">
      <c r="A260" s="85"/>
      <c r="B260" s="84"/>
      <c r="C260" s="112"/>
      <c r="D260" s="55" t="s">
        <v>193</v>
      </c>
      <c r="E260" s="139">
        <v>686148</v>
      </c>
      <c r="F260" s="142">
        <f>SUM(F261:F262)</f>
        <v>200</v>
      </c>
      <c r="G260" s="142">
        <f>SUM(G261:G262)</f>
        <v>200</v>
      </c>
      <c r="H260" s="139">
        <f t="shared" si="23"/>
        <v>686148</v>
      </c>
      <c r="I260" s="57"/>
      <c r="J260" s="65"/>
      <c r="K260" s="65"/>
    </row>
    <row r="261" spans="1:11" s="67" customFormat="1" ht="12" customHeight="1" x14ac:dyDescent="0.2">
      <c r="A261" s="85"/>
      <c r="B261" s="84"/>
      <c r="C261" s="112">
        <v>4110</v>
      </c>
      <c r="D261" s="56" t="s">
        <v>68</v>
      </c>
      <c r="E261" s="117">
        <v>88826</v>
      </c>
      <c r="F261" s="100">
        <v>200</v>
      </c>
      <c r="G261" s="100"/>
      <c r="H261" s="93">
        <f t="shared" si="23"/>
        <v>89026</v>
      </c>
      <c r="I261" s="57"/>
      <c r="J261" s="65"/>
      <c r="K261" s="65"/>
    </row>
    <row r="262" spans="1:11" s="67" customFormat="1" ht="12" customHeight="1" x14ac:dyDescent="0.2">
      <c r="A262" s="85"/>
      <c r="B262" s="84"/>
      <c r="C262" s="112">
        <v>4210</v>
      </c>
      <c r="D262" s="56" t="s">
        <v>21</v>
      </c>
      <c r="E262" s="117">
        <v>10910</v>
      </c>
      <c r="F262" s="100"/>
      <c r="G262" s="100">
        <v>200</v>
      </c>
      <c r="H262" s="93">
        <f t="shared" si="23"/>
        <v>10710</v>
      </c>
      <c r="I262" s="57"/>
      <c r="J262" s="65"/>
      <c r="K262" s="65"/>
    </row>
    <row r="263" spans="1:11" s="67" customFormat="1" ht="12" customHeight="1" thickBot="1" x14ac:dyDescent="0.25">
      <c r="A263" s="83">
        <v>900</v>
      </c>
      <c r="B263" s="84"/>
      <c r="C263" s="85"/>
      <c r="D263" s="86" t="s">
        <v>194</v>
      </c>
      <c r="E263" s="82">
        <v>74605887</v>
      </c>
      <c r="F263" s="87">
        <f>SUM(F264,F268)</f>
        <v>30788</v>
      </c>
      <c r="G263" s="87">
        <f>SUM(G264,G268)</f>
        <v>30788</v>
      </c>
      <c r="H263" s="82">
        <f t="shared" si="23"/>
        <v>74605887</v>
      </c>
      <c r="I263" s="57"/>
      <c r="J263" s="65"/>
      <c r="K263" s="65"/>
    </row>
    <row r="264" spans="1:11" s="67" customFormat="1" ht="12" customHeight="1" thickTop="1" x14ac:dyDescent="0.2">
      <c r="A264" s="83"/>
      <c r="B264" s="101">
        <v>90015</v>
      </c>
      <c r="C264" s="119"/>
      <c r="D264" s="89" t="s">
        <v>195</v>
      </c>
      <c r="E264" s="90">
        <v>7465440</v>
      </c>
      <c r="F264" s="90">
        <f>SUM(F265)</f>
        <v>11070</v>
      </c>
      <c r="G264" s="90">
        <f>SUM(G265)</f>
        <v>11070</v>
      </c>
      <c r="H264" s="90">
        <f>SUM(E264+F264-G264)</f>
        <v>7465440</v>
      </c>
      <c r="I264" s="57"/>
      <c r="J264" s="65"/>
      <c r="K264" s="65"/>
    </row>
    <row r="265" spans="1:11" s="67" customFormat="1" ht="12" customHeight="1" x14ac:dyDescent="0.2">
      <c r="A265" s="83"/>
      <c r="B265" s="84"/>
      <c r="C265" s="85"/>
      <c r="D265" s="55" t="s">
        <v>67</v>
      </c>
      <c r="E265" s="124">
        <v>7465440</v>
      </c>
      <c r="F265" s="124">
        <f>SUM(F266:F267)</f>
        <v>11070</v>
      </c>
      <c r="G265" s="124">
        <f>SUM(G266:G267)</f>
        <v>11070</v>
      </c>
      <c r="H265" s="124">
        <f>SUM(E265+F265-G265)</f>
        <v>7465440</v>
      </c>
      <c r="I265" s="57"/>
      <c r="J265" s="65"/>
      <c r="K265" s="65"/>
    </row>
    <row r="266" spans="1:11" s="67" customFormat="1" ht="12" customHeight="1" x14ac:dyDescent="0.2">
      <c r="A266" s="83"/>
      <c r="B266" s="88"/>
      <c r="C266" s="101">
        <v>4260</v>
      </c>
      <c r="D266" s="92" t="s">
        <v>22</v>
      </c>
      <c r="E266" s="93">
        <v>3800000</v>
      </c>
      <c r="F266" s="94"/>
      <c r="G266" s="94">
        <v>11070</v>
      </c>
      <c r="H266" s="93">
        <f>SUM(E266+F266-G266)</f>
        <v>3788930</v>
      </c>
      <c r="I266" s="57"/>
      <c r="J266" s="65"/>
      <c r="K266" s="65"/>
    </row>
    <row r="267" spans="1:11" s="67" customFormat="1" ht="12" customHeight="1" x14ac:dyDescent="0.2">
      <c r="A267" s="83"/>
      <c r="B267" s="88"/>
      <c r="C267" s="101">
        <v>4300</v>
      </c>
      <c r="D267" s="92" t="s">
        <v>23</v>
      </c>
      <c r="E267" s="93">
        <v>15440</v>
      </c>
      <c r="F267" s="94">
        <v>11070</v>
      </c>
      <c r="G267" s="94"/>
      <c r="H267" s="93">
        <f>SUM(E267+F267-G267)</f>
        <v>26510</v>
      </c>
      <c r="I267" s="57"/>
      <c r="J267" s="65"/>
      <c r="K267" s="65"/>
    </row>
    <row r="268" spans="1:11" s="67" customFormat="1" ht="12" customHeight="1" x14ac:dyDescent="0.2">
      <c r="A268" s="83"/>
      <c r="B268" s="78" t="s">
        <v>196</v>
      </c>
      <c r="C268" s="101"/>
      <c r="D268" s="89" t="s">
        <v>15</v>
      </c>
      <c r="E268" s="90">
        <v>33060188</v>
      </c>
      <c r="F268" s="91">
        <f>SUM(F271)</f>
        <v>19718</v>
      </c>
      <c r="G268" s="91">
        <f>SUM(G271)</f>
        <v>19718</v>
      </c>
      <c r="H268" s="90">
        <f>SUM(E268+F268-G268)</f>
        <v>33060188</v>
      </c>
      <c r="I268" s="57"/>
      <c r="J268" s="65"/>
      <c r="K268" s="65"/>
    </row>
    <row r="269" spans="1:11" s="67" customFormat="1" ht="12" customHeight="1" x14ac:dyDescent="0.2">
      <c r="A269" s="115"/>
      <c r="B269" s="116"/>
      <c r="C269" s="101"/>
      <c r="D269" s="141" t="s">
        <v>197</v>
      </c>
      <c r="E269" s="100"/>
      <c r="F269" s="107"/>
      <c r="G269" s="100"/>
      <c r="H269" s="100"/>
      <c r="I269" s="57"/>
      <c r="J269" s="65"/>
      <c r="K269" s="65"/>
    </row>
    <row r="270" spans="1:11" s="67" customFormat="1" ht="12" customHeight="1" x14ac:dyDescent="0.2">
      <c r="A270" s="115"/>
      <c r="B270" s="116"/>
      <c r="C270" s="101"/>
      <c r="D270" s="141" t="s">
        <v>198</v>
      </c>
      <c r="E270" s="100"/>
      <c r="F270" s="107"/>
      <c r="G270" s="100"/>
      <c r="H270" s="100"/>
      <c r="I270" s="57"/>
      <c r="J270" s="65"/>
      <c r="K270" s="65"/>
    </row>
    <row r="271" spans="1:11" s="67" customFormat="1" ht="12" customHeight="1" x14ac:dyDescent="0.2">
      <c r="A271" s="115"/>
      <c r="B271" s="116"/>
      <c r="C271" s="78"/>
      <c r="D271" s="147" t="s">
        <v>199</v>
      </c>
      <c r="E271" s="124">
        <v>18169900</v>
      </c>
      <c r="F271" s="124">
        <f>SUM(F272:F279)</f>
        <v>19718</v>
      </c>
      <c r="G271" s="124">
        <f>SUM(G272:G279)</f>
        <v>19718</v>
      </c>
      <c r="H271" s="124">
        <f>SUM(E271+F271-G271)</f>
        <v>18169900</v>
      </c>
      <c r="I271" s="57"/>
      <c r="J271" s="65"/>
      <c r="K271" s="65"/>
    </row>
    <row r="272" spans="1:11" s="67" customFormat="1" ht="12" customHeight="1" x14ac:dyDescent="0.2">
      <c r="A272" s="115"/>
      <c r="B272" s="88"/>
      <c r="C272" s="101">
        <v>4018</v>
      </c>
      <c r="D272" s="92" t="s">
        <v>27</v>
      </c>
      <c r="E272" s="100">
        <v>8500</v>
      </c>
      <c r="F272" s="117"/>
      <c r="G272" s="117">
        <v>8500</v>
      </c>
      <c r="H272" s="93">
        <f>SUM(E272+F272-G272)</f>
        <v>0</v>
      </c>
      <c r="I272" s="57"/>
      <c r="J272" s="65"/>
      <c r="K272" s="65"/>
    </row>
    <row r="273" spans="1:11" s="67" customFormat="1" ht="12" customHeight="1" x14ac:dyDescent="0.2">
      <c r="A273" s="115"/>
      <c r="B273" s="88"/>
      <c r="C273" s="101">
        <v>4019</v>
      </c>
      <c r="D273" s="92" t="s">
        <v>27</v>
      </c>
      <c r="E273" s="100">
        <v>1500</v>
      </c>
      <c r="F273" s="117">
        <v>16500</v>
      </c>
      <c r="G273" s="117"/>
      <c r="H273" s="93">
        <f>SUM(E273+F273-G273)</f>
        <v>18000</v>
      </c>
      <c r="I273" s="57"/>
      <c r="J273" s="65"/>
      <c r="K273" s="65"/>
    </row>
    <row r="274" spans="1:11" s="67" customFormat="1" ht="12" customHeight="1" x14ac:dyDescent="0.2">
      <c r="A274" s="115"/>
      <c r="B274" s="88"/>
      <c r="C274" s="101">
        <v>4118</v>
      </c>
      <c r="D274" s="92" t="s">
        <v>28</v>
      </c>
      <c r="E274" s="100">
        <v>1487</v>
      </c>
      <c r="F274" s="117"/>
      <c r="G274" s="117">
        <v>1487</v>
      </c>
      <c r="H274" s="93">
        <f t="shared" ref="H274:H298" si="24">SUM(E274+F274-G274)</f>
        <v>0</v>
      </c>
      <c r="I274" s="57"/>
      <c r="J274" s="65"/>
      <c r="K274" s="65"/>
    </row>
    <row r="275" spans="1:11" s="67" customFormat="1" ht="12" customHeight="1" x14ac:dyDescent="0.2">
      <c r="A275" s="115"/>
      <c r="B275" s="88"/>
      <c r="C275" s="101">
        <v>4119</v>
      </c>
      <c r="D275" s="92" t="s">
        <v>28</v>
      </c>
      <c r="E275" s="100">
        <v>263</v>
      </c>
      <c r="F275" s="117">
        <v>2815</v>
      </c>
      <c r="G275" s="117"/>
      <c r="H275" s="93">
        <f t="shared" si="24"/>
        <v>3078</v>
      </c>
      <c r="I275" s="57"/>
      <c r="J275" s="65"/>
      <c r="K275" s="65"/>
    </row>
    <row r="276" spans="1:11" s="67" customFormat="1" ht="12" customHeight="1" x14ac:dyDescent="0.2">
      <c r="A276" s="115"/>
      <c r="B276" s="88"/>
      <c r="C276" s="101">
        <v>4128</v>
      </c>
      <c r="D276" s="92" t="s">
        <v>150</v>
      </c>
      <c r="E276" s="100">
        <v>212</v>
      </c>
      <c r="F276" s="117"/>
      <c r="G276" s="117">
        <v>212</v>
      </c>
      <c r="H276" s="93">
        <f t="shared" si="24"/>
        <v>0</v>
      </c>
      <c r="I276" s="57"/>
      <c r="J276" s="65"/>
      <c r="K276" s="65"/>
    </row>
    <row r="277" spans="1:11" s="67" customFormat="1" ht="12" customHeight="1" x14ac:dyDescent="0.2">
      <c r="A277" s="115"/>
      <c r="B277" s="88"/>
      <c r="C277" s="101">
        <v>4129</v>
      </c>
      <c r="D277" s="92" t="s">
        <v>150</v>
      </c>
      <c r="E277" s="100">
        <v>38</v>
      </c>
      <c r="F277" s="117">
        <v>403</v>
      </c>
      <c r="G277" s="117"/>
      <c r="H277" s="93">
        <f t="shared" si="24"/>
        <v>441</v>
      </c>
      <c r="I277" s="57"/>
      <c r="J277" s="65"/>
      <c r="K277" s="65"/>
    </row>
    <row r="278" spans="1:11" s="67" customFormat="1" ht="12" customHeight="1" x14ac:dyDescent="0.2">
      <c r="A278" s="115"/>
      <c r="B278" s="88"/>
      <c r="C278" s="54">
        <v>4308</v>
      </c>
      <c r="D278" s="56" t="s">
        <v>23</v>
      </c>
      <c r="E278" s="100">
        <v>6960</v>
      </c>
      <c r="F278" s="117"/>
      <c r="G278" s="117">
        <v>6960</v>
      </c>
      <c r="H278" s="93">
        <f t="shared" si="24"/>
        <v>0</v>
      </c>
      <c r="I278" s="57"/>
      <c r="J278" s="65"/>
      <c r="K278" s="65"/>
    </row>
    <row r="279" spans="1:11" s="67" customFormat="1" ht="12" customHeight="1" x14ac:dyDescent="0.2">
      <c r="A279" s="115"/>
      <c r="B279" s="88"/>
      <c r="C279" s="54">
        <v>4309</v>
      </c>
      <c r="D279" s="56" t="s">
        <v>23</v>
      </c>
      <c r="E279" s="100">
        <v>9640</v>
      </c>
      <c r="F279" s="117"/>
      <c r="G279" s="117">
        <v>2559</v>
      </c>
      <c r="H279" s="93">
        <f t="shared" si="24"/>
        <v>7081</v>
      </c>
      <c r="I279" s="57"/>
      <c r="J279" s="65"/>
      <c r="K279" s="65"/>
    </row>
    <row r="280" spans="1:11" s="67" customFormat="1" ht="12" customHeight="1" thickBot="1" x14ac:dyDescent="0.25">
      <c r="A280" s="83">
        <v>926</v>
      </c>
      <c r="B280" s="84"/>
      <c r="C280" s="85"/>
      <c r="D280" s="86" t="s">
        <v>200</v>
      </c>
      <c r="E280" s="82">
        <v>19943825</v>
      </c>
      <c r="F280" s="82">
        <f>SUM(F281,F285,F288)</f>
        <v>75000</v>
      </c>
      <c r="G280" s="82">
        <f>SUM(G281,G285,G288)</f>
        <v>75000</v>
      </c>
      <c r="H280" s="82">
        <f t="shared" si="24"/>
        <v>19943825</v>
      </c>
      <c r="I280" s="57"/>
      <c r="J280" s="65"/>
      <c r="K280" s="65"/>
    </row>
    <row r="281" spans="1:11" s="67" customFormat="1" ht="12" customHeight="1" thickTop="1" x14ac:dyDescent="0.2">
      <c r="A281" s="83"/>
      <c r="B281" s="101">
        <v>92601</v>
      </c>
      <c r="C281" s="119"/>
      <c r="D281" s="89" t="s">
        <v>201</v>
      </c>
      <c r="E281" s="90">
        <v>3379384</v>
      </c>
      <c r="F281" s="90">
        <f>SUM(F282)</f>
        <v>25000</v>
      </c>
      <c r="G281" s="90">
        <f>SUM(G282)</f>
        <v>0</v>
      </c>
      <c r="H281" s="90">
        <f t="shared" si="24"/>
        <v>3404384</v>
      </c>
      <c r="I281" s="57"/>
      <c r="J281" s="65"/>
      <c r="K281" s="65"/>
    </row>
    <row r="282" spans="1:11" s="67" customFormat="1" ht="12" customHeight="1" x14ac:dyDescent="0.2">
      <c r="A282" s="83"/>
      <c r="B282" s="84"/>
      <c r="C282" s="85"/>
      <c r="D282" s="55" t="s">
        <v>154</v>
      </c>
      <c r="E282" s="124">
        <v>2000000</v>
      </c>
      <c r="F282" s="124">
        <f>SUM(F283:F284)</f>
        <v>25000</v>
      </c>
      <c r="G282" s="124">
        <f>SUM(G283:G284)</f>
        <v>0</v>
      </c>
      <c r="H282" s="124">
        <f t="shared" si="24"/>
        <v>2025000</v>
      </c>
      <c r="I282" s="57"/>
      <c r="J282" s="65"/>
      <c r="K282" s="65"/>
    </row>
    <row r="283" spans="1:11" s="67" customFormat="1" ht="12" customHeight="1" x14ac:dyDescent="0.2">
      <c r="A283" s="83"/>
      <c r="B283" s="88"/>
      <c r="C283" s="101">
        <v>4260</v>
      </c>
      <c r="D283" s="92" t="s">
        <v>22</v>
      </c>
      <c r="E283" s="93">
        <v>0</v>
      </c>
      <c r="F283" s="93">
        <v>24840</v>
      </c>
      <c r="G283" s="93"/>
      <c r="H283" s="93">
        <f t="shared" si="24"/>
        <v>24840</v>
      </c>
      <c r="I283" s="57"/>
      <c r="J283" s="65"/>
      <c r="K283" s="65"/>
    </row>
    <row r="284" spans="1:11" s="67" customFormat="1" ht="12" customHeight="1" x14ac:dyDescent="0.2">
      <c r="A284" s="83"/>
      <c r="B284" s="88"/>
      <c r="C284" s="101">
        <v>4300</v>
      </c>
      <c r="D284" s="92" t="s">
        <v>23</v>
      </c>
      <c r="E284" s="93">
        <v>0</v>
      </c>
      <c r="F284" s="93">
        <v>160</v>
      </c>
      <c r="G284" s="93"/>
      <c r="H284" s="93">
        <f t="shared" si="24"/>
        <v>160</v>
      </c>
      <c r="I284" s="57"/>
      <c r="J284" s="65"/>
      <c r="K284" s="65"/>
    </row>
    <row r="285" spans="1:11" s="67" customFormat="1" ht="12" customHeight="1" x14ac:dyDescent="0.2">
      <c r="A285" s="115"/>
      <c r="B285" s="101">
        <v>92604</v>
      </c>
      <c r="C285" s="119"/>
      <c r="D285" s="89" t="s">
        <v>202</v>
      </c>
      <c r="E285" s="90">
        <v>14526893</v>
      </c>
      <c r="F285" s="90">
        <f>SUM(F286)</f>
        <v>0</v>
      </c>
      <c r="G285" s="90">
        <f>SUM(G286)</f>
        <v>25000</v>
      </c>
      <c r="H285" s="90">
        <f t="shared" si="24"/>
        <v>14501893</v>
      </c>
      <c r="I285" s="57"/>
      <c r="J285" s="65"/>
      <c r="K285" s="65"/>
    </row>
    <row r="286" spans="1:11" s="67" customFormat="1" ht="12" customHeight="1" x14ac:dyDescent="0.2">
      <c r="A286" s="115"/>
      <c r="B286" s="88"/>
      <c r="C286" s="78"/>
      <c r="D286" s="52" t="s">
        <v>203</v>
      </c>
      <c r="E286" s="139">
        <v>13226893</v>
      </c>
      <c r="F286" s="142">
        <f>SUM(F287:F287)</f>
        <v>0</v>
      </c>
      <c r="G286" s="142">
        <f>SUM(G287:G287)</f>
        <v>25000</v>
      </c>
      <c r="H286" s="124">
        <f t="shared" si="24"/>
        <v>13201893</v>
      </c>
      <c r="I286" s="57"/>
      <c r="J286" s="65"/>
      <c r="K286" s="65"/>
    </row>
    <row r="287" spans="1:11" s="67" customFormat="1" ht="12" customHeight="1" x14ac:dyDescent="0.2">
      <c r="A287" s="115"/>
      <c r="B287" s="88"/>
      <c r="C287" s="101">
        <v>4260</v>
      </c>
      <c r="D287" s="92" t="s">
        <v>22</v>
      </c>
      <c r="E287" s="100">
        <v>2839817</v>
      </c>
      <c r="F287" s="100"/>
      <c r="G287" s="100">
        <v>25000</v>
      </c>
      <c r="H287" s="93">
        <f t="shared" si="24"/>
        <v>2814817</v>
      </c>
      <c r="I287" s="57"/>
      <c r="J287" s="65"/>
      <c r="K287" s="65"/>
    </row>
    <row r="288" spans="1:11" s="67" customFormat="1" ht="12" customHeight="1" x14ac:dyDescent="0.2">
      <c r="A288" s="115"/>
      <c r="B288" s="101">
        <v>92695</v>
      </c>
      <c r="C288" s="119"/>
      <c r="D288" s="89" t="s">
        <v>15</v>
      </c>
      <c r="E288" s="90">
        <v>687548</v>
      </c>
      <c r="F288" s="90">
        <f>SUM(F289)</f>
        <v>50000</v>
      </c>
      <c r="G288" s="90">
        <f>SUM(G289)</f>
        <v>50000</v>
      </c>
      <c r="H288" s="90">
        <f t="shared" si="24"/>
        <v>687548</v>
      </c>
      <c r="I288" s="57"/>
      <c r="J288" s="65"/>
      <c r="K288" s="65"/>
    </row>
    <row r="289" spans="1:11" s="67" customFormat="1" ht="12" customHeight="1" x14ac:dyDescent="0.2">
      <c r="A289" s="115"/>
      <c r="B289" s="88"/>
      <c r="C289" s="78"/>
      <c r="D289" s="52" t="s">
        <v>203</v>
      </c>
      <c r="E289" s="139">
        <v>218611</v>
      </c>
      <c r="F289" s="142">
        <f>SUM(F290:F291)</f>
        <v>50000</v>
      </c>
      <c r="G289" s="142">
        <f>SUM(G290:G291)</f>
        <v>50000</v>
      </c>
      <c r="H289" s="124">
        <f t="shared" si="24"/>
        <v>218611</v>
      </c>
      <c r="I289" s="57"/>
      <c r="J289" s="65"/>
      <c r="K289" s="65"/>
    </row>
    <row r="290" spans="1:11" s="67" customFormat="1" ht="12" customHeight="1" x14ac:dyDescent="0.2">
      <c r="A290" s="115"/>
      <c r="B290" s="88"/>
      <c r="C290" s="101">
        <v>3030</v>
      </c>
      <c r="D290" s="92" t="s">
        <v>204</v>
      </c>
      <c r="E290" s="100">
        <v>50216</v>
      </c>
      <c r="F290" s="100"/>
      <c r="G290" s="100">
        <v>50000</v>
      </c>
      <c r="H290" s="93">
        <f t="shared" si="24"/>
        <v>216</v>
      </c>
      <c r="I290" s="57"/>
      <c r="J290" s="65"/>
      <c r="K290" s="65"/>
    </row>
    <row r="291" spans="1:11" s="67" customFormat="1" ht="12" customHeight="1" x14ac:dyDescent="0.2">
      <c r="A291" s="115"/>
      <c r="B291" s="88"/>
      <c r="C291" s="101">
        <v>4300</v>
      </c>
      <c r="D291" s="92" t="s">
        <v>23</v>
      </c>
      <c r="E291" s="100">
        <v>114903</v>
      </c>
      <c r="F291" s="100">
        <v>50000</v>
      </c>
      <c r="G291" s="100"/>
      <c r="H291" s="93">
        <f t="shared" si="24"/>
        <v>164903</v>
      </c>
      <c r="I291" s="57"/>
      <c r="J291" s="65"/>
      <c r="K291" s="65"/>
    </row>
    <row r="292" spans="1:11" s="67" customFormat="1" ht="23.25" customHeight="1" thickBot="1" x14ac:dyDescent="0.25">
      <c r="A292" s="76"/>
      <c r="B292" s="77"/>
      <c r="C292" s="78"/>
      <c r="D292" s="81" t="s">
        <v>72</v>
      </c>
      <c r="E292" s="82">
        <v>115875968</v>
      </c>
      <c r="F292" s="82">
        <f t="shared" ref="F292:G294" si="25">SUM(F293)</f>
        <v>5609.59</v>
      </c>
      <c r="G292" s="82">
        <f t="shared" si="25"/>
        <v>0</v>
      </c>
      <c r="H292" s="82">
        <f t="shared" si="24"/>
        <v>115881577.59</v>
      </c>
      <c r="I292" s="57"/>
      <c r="J292" s="65"/>
      <c r="K292" s="65"/>
    </row>
    <row r="293" spans="1:11" s="67" customFormat="1" ht="18" customHeight="1" thickTop="1" thickBot="1" x14ac:dyDescent="0.25">
      <c r="A293" s="85" t="s">
        <v>25</v>
      </c>
      <c r="B293" s="84"/>
      <c r="C293" s="85"/>
      <c r="D293" s="86" t="s">
        <v>16</v>
      </c>
      <c r="E293" s="82">
        <v>2553500</v>
      </c>
      <c r="F293" s="82">
        <f t="shared" si="25"/>
        <v>5609.59</v>
      </c>
      <c r="G293" s="82">
        <f t="shared" si="25"/>
        <v>0</v>
      </c>
      <c r="H293" s="82">
        <f t="shared" si="24"/>
        <v>2559109.59</v>
      </c>
      <c r="I293" s="57"/>
      <c r="J293" s="65"/>
      <c r="K293" s="65"/>
    </row>
    <row r="294" spans="1:11" s="67" customFormat="1" ht="12" customHeight="1" thickTop="1" x14ac:dyDescent="0.2">
      <c r="A294" s="85"/>
      <c r="B294" s="88">
        <v>85215</v>
      </c>
      <c r="C294" s="78"/>
      <c r="D294" s="99" t="s">
        <v>137</v>
      </c>
      <c r="E294" s="120">
        <v>0</v>
      </c>
      <c r="F294" s="91">
        <f t="shared" si="25"/>
        <v>5609.59</v>
      </c>
      <c r="G294" s="91">
        <f t="shared" si="25"/>
        <v>0</v>
      </c>
      <c r="H294" s="90">
        <f t="shared" si="24"/>
        <v>5609.59</v>
      </c>
      <c r="I294" s="57"/>
      <c r="J294" s="65"/>
      <c r="K294" s="65"/>
    </row>
    <row r="295" spans="1:11" s="67" customFormat="1" ht="12" customHeight="1" x14ac:dyDescent="0.2">
      <c r="A295" s="85"/>
      <c r="B295" s="88"/>
      <c r="C295" s="78"/>
      <c r="D295" s="52" t="s">
        <v>26</v>
      </c>
      <c r="E295" s="145">
        <v>0</v>
      </c>
      <c r="F295" s="142">
        <f>SUM(F296:F298)</f>
        <v>5609.59</v>
      </c>
      <c r="G295" s="142">
        <f>SUM(G296:G298)</f>
        <v>0</v>
      </c>
      <c r="H295" s="124">
        <f t="shared" si="24"/>
        <v>5609.59</v>
      </c>
      <c r="I295" s="57"/>
      <c r="J295" s="65"/>
      <c r="K295" s="65"/>
    </row>
    <row r="296" spans="1:11" s="67" customFormat="1" ht="12" customHeight="1" x14ac:dyDescent="0.2">
      <c r="A296" s="85"/>
      <c r="B296" s="84"/>
      <c r="C296" s="101">
        <v>3110</v>
      </c>
      <c r="D296" s="92" t="s">
        <v>205</v>
      </c>
      <c r="E296" s="100">
        <v>0</v>
      </c>
      <c r="F296" s="100">
        <v>5499.6</v>
      </c>
      <c r="G296" s="107"/>
      <c r="H296" s="93">
        <f t="shared" si="24"/>
        <v>5499.6</v>
      </c>
      <c r="I296" s="57"/>
      <c r="J296" s="65"/>
      <c r="K296" s="65"/>
    </row>
    <row r="297" spans="1:11" s="67" customFormat="1" ht="12" customHeight="1" x14ac:dyDescent="0.2">
      <c r="A297" s="85"/>
      <c r="B297" s="84"/>
      <c r="C297" s="101">
        <v>4210</v>
      </c>
      <c r="D297" s="92" t="s">
        <v>21</v>
      </c>
      <c r="E297" s="100">
        <v>0</v>
      </c>
      <c r="F297" s="100">
        <v>43.99</v>
      </c>
      <c r="G297" s="107"/>
      <c r="H297" s="93">
        <f t="shared" si="24"/>
        <v>43.99</v>
      </c>
      <c r="I297" s="57"/>
      <c r="J297" s="65"/>
      <c r="K297" s="65"/>
    </row>
    <row r="298" spans="1:11" s="67" customFormat="1" ht="12" customHeight="1" x14ac:dyDescent="0.2">
      <c r="A298" s="85"/>
      <c r="B298" s="88"/>
      <c r="C298" s="54">
        <v>4300</v>
      </c>
      <c r="D298" s="56" t="s">
        <v>23</v>
      </c>
      <c r="E298" s="100">
        <v>0</v>
      </c>
      <c r="F298" s="100">
        <v>66</v>
      </c>
      <c r="G298" s="107"/>
      <c r="H298" s="93">
        <f t="shared" si="24"/>
        <v>66</v>
      </c>
      <c r="I298" s="57"/>
      <c r="J298" s="65"/>
      <c r="K298" s="65"/>
    </row>
    <row r="299" spans="1:11" s="67" customFormat="1" ht="20.25" customHeight="1" thickBot="1" x14ac:dyDescent="0.25">
      <c r="A299" s="115"/>
      <c r="B299" s="88"/>
      <c r="C299" s="101"/>
      <c r="D299" s="81" t="s">
        <v>57</v>
      </c>
      <c r="E299" s="82">
        <v>17494100</v>
      </c>
      <c r="F299" s="82">
        <f>SUM(F301)</f>
        <v>475802</v>
      </c>
      <c r="G299" s="82">
        <f>SUM(G301)</f>
        <v>0</v>
      </c>
      <c r="H299" s="82">
        <f>SUM(E299+F299-G299)</f>
        <v>17969902</v>
      </c>
      <c r="I299" s="57"/>
      <c r="J299" s="65"/>
      <c r="K299" s="65"/>
    </row>
    <row r="300" spans="1:11" s="67" customFormat="1" ht="15.75" customHeight="1" thickTop="1" x14ac:dyDescent="0.2">
      <c r="A300" s="83">
        <v>754</v>
      </c>
      <c r="B300" s="84"/>
      <c r="C300" s="85"/>
      <c r="D300" s="129" t="s">
        <v>58</v>
      </c>
      <c r="E300" s="130"/>
      <c r="F300" s="131"/>
      <c r="G300" s="131"/>
      <c r="H300" s="131"/>
      <c r="I300" s="57"/>
      <c r="J300" s="65"/>
      <c r="K300" s="65"/>
    </row>
    <row r="301" spans="1:11" s="67" customFormat="1" ht="12" customHeight="1" thickBot="1" x14ac:dyDescent="0.25">
      <c r="A301" s="83"/>
      <c r="B301" s="84"/>
      <c r="C301" s="85"/>
      <c r="D301" s="84" t="s">
        <v>59</v>
      </c>
      <c r="E301" s="87">
        <v>13855700</v>
      </c>
      <c r="F301" s="82">
        <f>SUM(F302)</f>
        <v>475802</v>
      </c>
      <c r="G301" s="82">
        <f>SUM(G302)</f>
        <v>0</v>
      </c>
      <c r="H301" s="82">
        <f>SUM(E301+F301-G301)</f>
        <v>14331502</v>
      </c>
      <c r="I301" s="57"/>
      <c r="J301" s="65"/>
      <c r="K301" s="65"/>
    </row>
    <row r="302" spans="1:11" s="67" customFormat="1" ht="12" customHeight="1" thickTop="1" x14ac:dyDescent="0.2">
      <c r="A302" s="83"/>
      <c r="B302" s="88">
        <v>75411</v>
      </c>
      <c r="C302" s="101"/>
      <c r="D302" s="132" t="s">
        <v>206</v>
      </c>
      <c r="E302" s="91">
        <v>13855700</v>
      </c>
      <c r="F302" s="91">
        <f>SUM(F303)</f>
        <v>475802</v>
      </c>
      <c r="G302" s="91">
        <f>SUM(G303)</f>
        <v>0</v>
      </c>
      <c r="H302" s="90">
        <f>SUM(E302+F302-G302)</f>
        <v>14331502</v>
      </c>
      <c r="I302" s="57"/>
      <c r="J302" s="65"/>
      <c r="K302" s="65"/>
    </row>
    <row r="303" spans="1:11" s="67" customFormat="1" ht="12" customHeight="1" x14ac:dyDescent="0.2">
      <c r="A303" s="83"/>
      <c r="B303" s="88"/>
      <c r="C303" s="101"/>
      <c r="D303" s="148" t="s">
        <v>60</v>
      </c>
      <c r="E303" s="142">
        <v>13855700</v>
      </c>
      <c r="F303" s="142">
        <f>SUM(F304:F307)</f>
        <v>475802</v>
      </c>
      <c r="G303" s="142">
        <f>SUM(G304:G307)</f>
        <v>0</v>
      </c>
      <c r="H303" s="124">
        <f>SUM(E303+F303-G303)</f>
        <v>14331502</v>
      </c>
      <c r="I303" s="57"/>
      <c r="J303" s="65"/>
      <c r="K303" s="65"/>
    </row>
    <row r="304" spans="1:11" s="67" customFormat="1" ht="12" customHeight="1" x14ac:dyDescent="0.2">
      <c r="A304" s="115"/>
      <c r="B304" s="54"/>
      <c r="C304" s="101">
        <v>4210</v>
      </c>
      <c r="D304" s="92" t="s">
        <v>21</v>
      </c>
      <c r="E304" s="93">
        <v>140000</v>
      </c>
      <c r="F304" s="93">
        <v>56567</v>
      </c>
      <c r="G304" s="93"/>
      <c r="H304" s="93">
        <f>SUM(E304+F304-G304)</f>
        <v>196567</v>
      </c>
      <c r="I304" s="57"/>
      <c r="J304" s="65"/>
      <c r="K304" s="65"/>
    </row>
    <row r="305" spans="1:11" s="67" customFormat="1" ht="12" customHeight="1" x14ac:dyDescent="0.2">
      <c r="A305" s="115"/>
      <c r="B305" s="54"/>
      <c r="C305" s="101">
        <v>4270</v>
      </c>
      <c r="D305" s="92" t="s">
        <v>69</v>
      </c>
      <c r="E305" s="93">
        <v>5000</v>
      </c>
      <c r="F305" s="93">
        <v>239235</v>
      </c>
      <c r="G305" s="93"/>
      <c r="H305" s="93">
        <f t="shared" ref="H305:H307" si="26">SUM(E305+F305-G305)</f>
        <v>244235</v>
      </c>
      <c r="I305" s="57"/>
      <c r="J305" s="65"/>
      <c r="K305" s="65"/>
    </row>
    <row r="306" spans="1:11" s="67" customFormat="1" ht="12" customHeight="1" x14ac:dyDescent="0.2">
      <c r="A306" s="115"/>
      <c r="B306" s="54"/>
      <c r="C306" s="101">
        <v>6050</v>
      </c>
      <c r="D306" s="92" t="s">
        <v>78</v>
      </c>
      <c r="E306" s="93">
        <v>0</v>
      </c>
      <c r="F306" s="93">
        <v>127000</v>
      </c>
      <c r="G306" s="93"/>
      <c r="H306" s="93">
        <f t="shared" si="26"/>
        <v>127000</v>
      </c>
      <c r="I306" s="57"/>
      <c r="J306" s="65"/>
      <c r="K306" s="65"/>
    </row>
    <row r="307" spans="1:11" s="67" customFormat="1" ht="12" customHeight="1" x14ac:dyDescent="0.2">
      <c r="A307" s="83"/>
      <c r="B307" s="88"/>
      <c r="C307" s="101">
        <v>6060</v>
      </c>
      <c r="D307" s="92" t="s">
        <v>207</v>
      </c>
      <c r="E307" s="93">
        <v>0</v>
      </c>
      <c r="F307" s="93">
        <v>53000</v>
      </c>
      <c r="G307" s="93"/>
      <c r="H307" s="93">
        <f t="shared" si="26"/>
        <v>53000</v>
      </c>
      <c r="I307" s="57"/>
      <c r="J307" s="65"/>
      <c r="K307" s="65"/>
    </row>
    <row r="308" spans="1:11" s="67" customFormat="1" ht="3.75" customHeight="1" x14ac:dyDescent="0.2">
      <c r="A308" s="133"/>
      <c r="B308" s="134"/>
      <c r="C308" s="135"/>
      <c r="D308" s="136"/>
      <c r="E308" s="90"/>
      <c r="F308" s="90"/>
      <c r="G308" s="90"/>
      <c r="H308" s="90"/>
      <c r="I308" s="57"/>
      <c r="J308" s="65"/>
      <c r="K308" s="65"/>
    </row>
    <row r="309" spans="1:11" s="67" customFormat="1" ht="12.6" customHeight="1" x14ac:dyDescent="0.2">
      <c r="A309" s="137"/>
      <c r="I309" s="57"/>
      <c r="J309" s="65"/>
      <c r="K309" s="65"/>
    </row>
    <row r="310" spans="1:11" s="67" customFormat="1" ht="12.6" customHeight="1" x14ac:dyDescent="0.2">
      <c r="A310" s="137"/>
      <c r="I310" s="57"/>
      <c r="J310" s="65"/>
      <c r="K310" s="65"/>
    </row>
    <row r="311" spans="1:11" s="67" customFormat="1" ht="12.6" customHeight="1" x14ac:dyDescent="0.2">
      <c r="A311" s="137"/>
      <c r="I311" s="57"/>
      <c r="J311" s="65"/>
      <c r="K311" s="65"/>
    </row>
    <row r="312" spans="1:11" s="67" customFormat="1" ht="12.6" customHeight="1" x14ac:dyDescent="0.2">
      <c r="A312" s="137"/>
      <c r="I312" s="57"/>
      <c r="J312" s="65"/>
      <c r="K312" s="65"/>
    </row>
    <row r="313" spans="1:11" s="67" customFormat="1" ht="12.6" customHeight="1" x14ac:dyDescent="0.2">
      <c r="A313" s="137"/>
      <c r="I313" s="57"/>
      <c r="J313" s="65"/>
      <c r="K313" s="65"/>
    </row>
    <row r="314" spans="1:11" s="67" customFormat="1" ht="12.6" customHeight="1" x14ac:dyDescent="0.2">
      <c r="A314" s="137"/>
      <c r="I314" s="57"/>
      <c r="J314" s="65"/>
      <c r="K314" s="65"/>
    </row>
    <row r="315" spans="1:11" s="67" customFormat="1" ht="12.6" customHeight="1" x14ac:dyDescent="0.2">
      <c r="A315" s="137"/>
      <c r="I315" s="57"/>
      <c r="J315" s="65"/>
      <c r="K315" s="65"/>
    </row>
    <row r="316" spans="1:11" s="67" customFormat="1" ht="12.6" customHeight="1" x14ac:dyDescent="0.2">
      <c r="A316" s="137"/>
      <c r="I316" s="57"/>
      <c r="J316" s="65"/>
      <c r="K316" s="65"/>
    </row>
    <row r="317" spans="1:11" s="67" customFormat="1" ht="12.6" customHeight="1" x14ac:dyDescent="0.2">
      <c r="A317" s="137"/>
      <c r="I317" s="57"/>
      <c r="J317" s="65"/>
      <c r="K317" s="65"/>
    </row>
    <row r="318" spans="1:11" s="67" customFormat="1" ht="12.6" customHeight="1" x14ac:dyDescent="0.2">
      <c r="A318" s="137"/>
      <c r="I318" s="57"/>
      <c r="J318" s="65"/>
      <c r="K318" s="65"/>
    </row>
    <row r="319" spans="1:11" s="67" customFormat="1" ht="12.6" customHeight="1" x14ac:dyDescent="0.2">
      <c r="A319" s="137"/>
      <c r="I319" s="57"/>
      <c r="J319" s="65"/>
      <c r="K319" s="65"/>
    </row>
    <row r="320" spans="1:11" s="67" customFormat="1" ht="12.6" customHeight="1" x14ac:dyDescent="0.2">
      <c r="A320" s="137"/>
      <c r="I320" s="57"/>
      <c r="J320" s="65"/>
      <c r="K320" s="65"/>
    </row>
    <row r="321" spans="1:11" s="67" customFormat="1" ht="12.6" customHeight="1" x14ac:dyDescent="0.2">
      <c r="A321" s="137"/>
      <c r="I321" s="57"/>
      <c r="J321" s="65"/>
      <c r="K321" s="65"/>
    </row>
    <row r="322" spans="1:11" s="67" customFormat="1" ht="12.6" customHeight="1" x14ac:dyDescent="0.2">
      <c r="A322" s="137"/>
      <c r="I322" s="57"/>
      <c r="J322" s="65"/>
      <c r="K322" s="65"/>
    </row>
    <row r="323" spans="1:11" s="67" customFormat="1" ht="12.6" customHeight="1" x14ac:dyDescent="0.2">
      <c r="A323" s="137"/>
      <c r="I323" s="57"/>
      <c r="J323" s="65"/>
      <c r="K323" s="65"/>
    </row>
    <row r="324" spans="1:11" s="67" customFormat="1" ht="12.6" customHeight="1" x14ac:dyDescent="0.2">
      <c r="A324" s="137"/>
      <c r="I324" s="57"/>
      <c r="J324" s="65"/>
      <c r="K324" s="65"/>
    </row>
    <row r="325" spans="1:11" s="67" customFormat="1" ht="12.6" customHeight="1" x14ac:dyDescent="0.2">
      <c r="A325" s="137"/>
      <c r="I325" s="57"/>
      <c r="J325" s="65"/>
      <c r="K325" s="65"/>
    </row>
    <row r="326" spans="1:11" s="67" customFormat="1" ht="12.6" customHeight="1" x14ac:dyDescent="0.2">
      <c r="A326" s="137"/>
      <c r="I326" s="57"/>
      <c r="J326" s="65"/>
      <c r="K326" s="65"/>
    </row>
    <row r="327" spans="1:11" s="67" customFormat="1" ht="12.6" customHeight="1" x14ac:dyDescent="0.2">
      <c r="A327" s="137"/>
      <c r="I327" s="57"/>
      <c r="J327" s="65"/>
      <c r="K327" s="65"/>
    </row>
    <row r="328" spans="1:11" s="67" customFormat="1" ht="12.6" customHeight="1" x14ac:dyDescent="0.2">
      <c r="A328" s="137"/>
      <c r="I328" s="57"/>
      <c r="J328" s="65"/>
      <c r="K328" s="65"/>
    </row>
    <row r="329" spans="1:11" s="67" customFormat="1" ht="12.6" customHeight="1" x14ac:dyDescent="0.2">
      <c r="A329" s="137"/>
      <c r="I329" s="57"/>
      <c r="J329" s="65"/>
      <c r="K329" s="65"/>
    </row>
    <row r="330" spans="1:11" s="67" customFormat="1" ht="12.6" customHeight="1" x14ac:dyDescent="0.2">
      <c r="A330" s="137"/>
      <c r="I330" s="57"/>
      <c r="J330" s="65"/>
      <c r="K330" s="65"/>
    </row>
    <row r="331" spans="1:11" s="67" customFormat="1" ht="12.6" customHeight="1" x14ac:dyDescent="0.2">
      <c r="A331" s="137"/>
      <c r="I331" s="57"/>
      <c r="J331" s="65"/>
      <c r="K331" s="65"/>
    </row>
    <row r="332" spans="1:11" s="67" customFormat="1" ht="12.6" customHeight="1" x14ac:dyDescent="0.2">
      <c r="A332" s="137"/>
      <c r="I332" s="57"/>
      <c r="J332" s="65"/>
      <c r="K332" s="65"/>
    </row>
    <row r="333" spans="1:11" s="67" customFormat="1" ht="12.6" customHeight="1" x14ac:dyDescent="0.2">
      <c r="A333" s="137"/>
      <c r="I333" s="57"/>
      <c r="J333" s="65"/>
      <c r="K333" s="65"/>
    </row>
    <row r="334" spans="1:11" s="67" customFormat="1" ht="12.6" customHeight="1" x14ac:dyDescent="0.2">
      <c r="A334" s="137"/>
      <c r="I334" s="57"/>
      <c r="J334" s="65"/>
      <c r="K334" s="65"/>
    </row>
    <row r="335" spans="1:11" s="67" customFormat="1" ht="12.6" customHeight="1" x14ac:dyDescent="0.2">
      <c r="A335" s="137"/>
      <c r="I335" s="57"/>
      <c r="J335" s="65"/>
      <c r="K335" s="65"/>
    </row>
    <row r="336" spans="1:11" s="67" customFormat="1" ht="12.6" customHeight="1" x14ac:dyDescent="0.2">
      <c r="A336" s="137"/>
      <c r="I336" s="57"/>
      <c r="J336" s="65"/>
      <c r="K336" s="65"/>
    </row>
    <row r="337" spans="1:11" s="67" customFormat="1" ht="12.6" customHeight="1" x14ac:dyDescent="0.2">
      <c r="A337" s="137"/>
      <c r="I337" s="57"/>
      <c r="J337" s="65"/>
      <c r="K337" s="65"/>
    </row>
    <row r="338" spans="1:11" s="67" customFormat="1" ht="12.6" customHeight="1" x14ac:dyDescent="0.2">
      <c r="A338" s="137"/>
      <c r="I338" s="57"/>
      <c r="J338" s="65"/>
      <c r="K338" s="65"/>
    </row>
    <row r="339" spans="1:11" s="67" customFormat="1" ht="12.6" customHeight="1" x14ac:dyDescent="0.2">
      <c r="A339" s="137"/>
      <c r="I339" s="57"/>
      <c r="J339" s="65"/>
      <c r="K339" s="65"/>
    </row>
    <row r="340" spans="1:11" s="67" customFormat="1" ht="12.6" customHeight="1" x14ac:dyDescent="0.2">
      <c r="A340" s="137"/>
      <c r="I340" s="57"/>
      <c r="J340" s="65"/>
      <c r="K340" s="65"/>
    </row>
    <row r="341" spans="1:11" s="67" customFormat="1" ht="12.6" customHeight="1" x14ac:dyDescent="0.2">
      <c r="A341" s="137"/>
      <c r="I341" s="57"/>
      <c r="J341" s="65"/>
      <c r="K341" s="65"/>
    </row>
    <row r="342" spans="1:11" s="67" customFormat="1" ht="12.6" customHeight="1" x14ac:dyDescent="0.2">
      <c r="A342" s="137"/>
      <c r="I342" s="57"/>
      <c r="J342" s="65"/>
      <c r="K342" s="65"/>
    </row>
    <row r="343" spans="1:11" s="67" customFormat="1" ht="12.6" customHeight="1" x14ac:dyDescent="0.2">
      <c r="A343" s="137"/>
      <c r="I343" s="57"/>
      <c r="J343" s="65"/>
      <c r="K343" s="65"/>
    </row>
    <row r="344" spans="1:11" s="67" customFormat="1" ht="12.6" customHeight="1" x14ac:dyDescent="0.2">
      <c r="A344" s="137"/>
      <c r="I344" s="57"/>
      <c r="J344" s="65"/>
      <c r="K344" s="65"/>
    </row>
    <row r="345" spans="1:11" s="67" customFormat="1" ht="12.6" customHeight="1" x14ac:dyDescent="0.2">
      <c r="A345" s="137"/>
      <c r="I345" s="57"/>
      <c r="J345" s="65"/>
      <c r="K345" s="65"/>
    </row>
    <row r="346" spans="1:11" s="67" customFormat="1" ht="12.6" customHeight="1" x14ac:dyDescent="0.2">
      <c r="A346" s="137"/>
      <c r="I346" s="57"/>
      <c r="J346" s="65"/>
      <c r="K346" s="65"/>
    </row>
    <row r="347" spans="1:11" s="67" customFormat="1" ht="12.2" customHeight="1" x14ac:dyDescent="0.2">
      <c r="A347" s="137"/>
      <c r="I347" s="57"/>
      <c r="J347" s="65"/>
      <c r="K347" s="65"/>
    </row>
    <row r="348" spans="1:11" s="67" customFormat="1" ht="12.2" customHeight="1" x14ac:dyDescent="0.2">
      <c r="A348" s="137"/>
      <c r="I348" s="57"/>
      <c r="J348" s="65"/>
      <c r="K348" s="65"/>
    </row>
    <row r="349" spans="1:11" s="67" customFormat="1" ht="12.2" customHeight="1" x14ac:dyDescent="0.2">
      <c r="A349" s="137"/>
      <c r="I349" s="57"/>
      <c r="J349" s="65"/>
      <c r="K349" s="65"/>
    </row>
    <row r="350" spans="1:11" s="67" customFormat="1" ht="12.95" customHeight="1" x14ac:dyDescent="0.2">
      <c r="A350" s="137"/>
      <c r="I350" s="57"/>
      <c r="J350" s="65"/>
      <c r="K350" s="65"/>
    </row>
    <row r="351" spans="1:11" s="67" customFormat="1" ht="12.95" customHeight="1" x14ac:dyDescent="0.2">
      <c r="A351" s="137"/>
      <c r="I351" s="57"/>
      <c r="J351" s="65"/>
      <c r="K351" s="65"/>
    </row>
    <row r="352" spans="1:11" s="67" customFormat="1" ht="12.95" customHeight="1" x14ac:dyDescent="0.2">
      <c r="A352" s="137"/>
      <c r="I352" s="57"/>
      <c r="J352" s="65"/>
      <c r="K352" s="65"/>
    </row>
    <row r="353" spans="1:11" s="67" customFormat="1" ht="12.95" customHeight="1" x14ac:dyDescent="0.2">
      <c r="A353" s="137"/>
      <c r="I353" s="57"/>
      <c r="J353" s="65"/>
      <c r="K353" s="65"/>
    </row>
    <row r="354" spans="1:11" s="67" customFormat="1" ht="12.95" customHeight="1" x14ac:dyDescent="0.2">
      <c r="A354" s="137"/>
      <c r="I354" s="57"/>
      <c r="J354" s="65"/>
      <c r="K354" s="65"/>
    </row>
    <row r="355" spans="1:11" s="67" customFormat="1" ht="12.95" customHeight="1" x14ac:dyDescent="0.2">
      <c r="A355" s="137"/>
      <c r="I355" s="57"/>
      <c r="J355" s="65"/>
      <c r="K355" s="65"/>
    </row>
    <row r="356" spans="1:11" s="67" customFormat="1" ht="12.95" customHeight="1" x14ac:dyDescent="0.2">
      <c r="A356" s="137"/>
      <c r="I356" s="57"/>
      <c r="J356" s="65"/>
      <c r="K356" s="65"/>
    </row>
    <row r="357" spans="1:11" s="67" customFormat="1" ht="12.95" customHeight="1" x14ac:dyDescent="0.2">
      <c r="A357" s="137"/>
      <c r="I357" s="57"/>
      <c r="J357" s="65"/>
      <c r="K357" s="65"/>
    </row>
    <row r="358" spans="1:11" s="67" customFormat="1" ht="12.95" customHeight="1" x14ac:dyDescent="0.2">
      <c r="A358" s="137"/>
      <c r="I358" s="57"/>
      <c r="J358" s="65"/>
      <c r="K358" s="65"/>
    </row>
    <row r="359" spans="1:11" s="67" customFormat="1" ht="12.95" customHeight="1" x14ac:dyDescent="0.2">
      <c r="A359" s="137"/>
      <c r="I359" s="57"/>
      <c r="J359" s="65"/>
      <c r="K359" s="65"/>
    </row>
    <row r="360" spans="1:11" s="67" customFormat="1" ht="12.95" customHeight="1" x14ac:dyDescent="0.2">
      <c r="A360" s="137"/>
      <c r="I360" s="57"/>
      <c r="J360" s="65"/>
      <c r="K360" s="65"/>
    </row>
    <row r="361" spans="1:11" s="67" customFormat="1" ht="12.95" customHeight="1" x14ac:dyDescent="0.2">
      <c r="A361" s="137"/>
      <c r="I361" s="57"/>
      <c r="J361" s="65"/>
      <c r="K361" s="65"/>
    </row>
    <row r="362" spans="1:11" s="67" customFormat="1" ht="12.95" customHeight="1" x14ac:dyDescent="0.2">
      <c r="A362" s="137"/>
      <c r="I362" s="57"/>
      <c r="J362" s="65"/>
      <c r="K362" s="65"/>
    </row>
    <row r="363" spans="1:11" s="67" customFormat="1" ht="12.95" customHeight="1" x14ac:dyDescent="0.2">
      <c r="A363" s="137"/>
      <c r="I363" s="57"/>
      <c r="J363" s="65"/>
      <c r="K363" s="65"/>
    </row>
    <row r="364" spans="1:11" s="67" customFormat="1" ht="12.95" customHeight="1" x14ac:dyDescent="0.2">
      <c r="A364" s="137"/>
      <c r="I364" s="57"/>
      <c r="J364" s="65"/>
      <c r="K364" s="65"/>
    </row>
    <row r="365" spans="1:11" s="67" customFormat="1" ht="12.95" customHeight="1" x14ac:dyDescent="0.2">
      <c r="A365" s="137"/>
      <c r="I365" s="57"/>
      <c r="J365" s="65"/>
      <c r="K365" s="65"/>
    </row>
    <row r="366" spans="1:11" s="67" customFormat="1" ht="12.95" customHeight="1" x14ac:dyDescent="0.2">
      <c r="A366" s="137"/>
      <c r="I366" s="57"/>
      <c r="J366" s="65"/>
      <c r="K366" s="65"/>
    </row>
    <row r="367" spans="1:11" s="67" customFormat="1" ht="12.95" customHeight="1" x14ac:dyDescent="0.2">
      <c r="A367" s="137"/>
      <c r="I367" s="57"/>
      <c r="J367" s="65"/>
      <c r="K367" s="65"/>
    </row>
    <row r="368" spans="1:11" s="67" customFormat="1" ht="12.95" customHeight="1" x14ac:dyDescent="0.2">
      <c r="A368" s="137"/>
      <c r="I368" s="57"/>
      <c r="J368" s="65"/>
      <c r="K368" s="65"/>
    </row>
    <row r="369" spans="1:11" s="67" customFormat="1" ht="12.95" customHeight="1" x14ac:dyDescent="0.2">
      <c r="A369" s="137"/>
      <c r="I369" s="57"/>
      <c r="J369" s="65"/>
      <c r="K369" s="65"/>
    </row>
    <row r="370" spans="1:11" s="67" customFormat="1" ht="12.95" customHeight="1" x14ac:dyDescent="0.2">
      <c r="A370" s="137"/>
      <c r="I370" s="57"/>
      <c r="J370" s="65"/>
      <c r="K370" s="65"/>
    </row>
    <row r="371" spans="1:11" s="67" customFormat="1" ht="12.95" customHeight="1" x14ac:dyDescent="0.2">
      <c r="A371" s="137"/>
      <c r="I371" s="57"/>
      <c r="J371" s="65"/>
      <c r="K371" s="65"/>
    </row>
    <row r="372" spans="1:11" s="67" customFormat="1" ht="12.95" customHeight="1" x14ac:dyDescent="0.2">
      <c r="A372" s="137"/>
      <c r="I372" s="57"/>
      <c r="J372" s="65"/>
      <c r="K372" s="65"/>
    </row>
    <row r="373" spans="1:11" s="67" customFormat="1" ht="12.95" customHeight="1" x14ac:dyDescent="0.2">
      <c r="A373" s="137"/>
      <c r="I373" s="57"/>
      <c r="J373" s="65"/>
      <c r="K373" s="65"/>
    </row>
    <row r="374" spans="1:11" s="67" customFormat="1" ht="12.95" customHeight="1" x14ac:dyDescent="0.2">
      <c r="A374" s="137"/>
      <c r="I374" s="57"/>
      <c r="J374" s="65"/>
      <c r="K374" s="65"/>
    </row>
    <row r="375" spans="1:11" s="67" customFormat="1" ht="12.95" customHeight="1" x14ac:dyDescent="0.2">
      <c r="A375" s="137"/>
      <c r="I375" s="57"/>
      <c r="J375" s="65"/>
      <c r="K375" s="65"/>
    </row>
    <row r="376" spans="1:11" s="67" customFormat="1" ht="12.95" customHeight="1" x14ac:dyDescent="0.2">
      <c r="A376" s="137"/>
      <c r="I376" s="57"/>
      <c r="J376" s="65"/>
      <c r="K376" s="65"/>
    </row>
    <row r="377" spans="1:11" s="67" customFormat="1" ht="12.95" customHeight="1" x14ac:dyDescent="0.2">
      <c r="A377" s="137"/>
      <c r="I377" s="57"/>
      <c r="J377" s="65"/>
      <c r="K377" s="65"/>
    </row>
    <row r="378" spans="1:11" s="67" customFormat="1" ht="12.95" customHeight="1" x14ac:dyDescent="0.2">
      <c r="A378" s="137"/>
      <c r="I378" s="57"/>
      <c r="J378" s="65"/>
      <c r="K378" s="65"/>
    </row>
    <row r="379" spans="1:11" s="67" customFormat="1" ht="12.95" customHeight="1" x14ac:dyDescent="0.2">
      <c r="A379" s="137"/>
      <c r="I379" s="57"/>
      <c r="J379" s="65"/>
      <c r="K379" s="65"/>
    </row>
    <row r="380" spans="1:11" s="67" customFormat="1" ht="12.95" customHeight="1" x14ac:dyDescent="0.2">
      <c r="A380" s="137"/>
      <c r="I380" s="57"/>
      <c r="J380" s="65"/>
      <c r="K380" s="65"/>
    </row>
    <row r="381" spans="1:11" s="67" customFormat="1" ht="12.95" customHeight="1" x14ac:dyDescent="0.2">
      <c r="A381" s="137"/>
      <c r="I381" s="57"/>
      <c r="J381" s="65"/>
      <c r="K381" s="65"/>
    </row>
    <row r="382" spans="1:11" s="67" customFormat="1" ht="12.95" customHeight="1" x14ac:dyDescent="0.2">
      <c r="A382" s="137"/>
      <c r="I382" s="57"/>
      <c r="J382" s="65"/>
      <c r="K382" s="65"/>
    </row>
    <row r="383" spans="1:11" s="67" customFormat="1" ht="12.95" customHeight="1" x14ac:dyDescent="0.2">
      <c r="A383" s="137"/>
      <c r="I383" s="57"/>
      <c r="J383" s="65"/>
      <c r="K383" s="65"/>
    </row>
    <row r="384" spans="1:11" s="67" customFormat="1" ht="12.95" customHeight="1" x14ac:dyDescent="0.2">
      <c r="I384" s="57"/>
      <c r="J384" s="65"/>
      <c r="K384" s="65"/>
    </row>
    <row r="385" spans="9:11" s="67" customFormat="1" ht="12.95" customHeight="1" x14ac:dyDescent="0.2">
      <c r="I385" s="57"/>
      <c r="J385" s="65"/>
      <c r="K385" s="65"/>
    </row>
    <row r="386" spans="9:11" s="67" customFormat="1" ht="12.95" customHeight="1" x14ac:dyDescent="0.2">
      <c r="I386" s="57"/>
      <c r="J386" s="65"/>
      <c r="K386" s="65"/>
    </row>
    <row r="387" spans="9:11" s="67" customFormat="1" ht="12.95" customHeight="1" x14ac:dyDescent="0.2">
      <c r="I387" s="57"/>
      <c r="J387" s="65"/>
      <c r="K387" s="65"/>
    </row>
    <row r="388" spans="9:11" s="67" customFormat="1" ht="12.95" customHeight="1" x14ac:dyDescent="0.2">
      <c r="I388" s="57"/>
      <c r="J388" s="65"/>
      <c r="K388" s="65"/>
    </row>
    <row r="389" spans="9:11" s="67" customFormat="1" ht="12.95" customHeight="1" x14ac:dyDescent="0.2">
      <c r="I389" s="57"/>
      <c r="J389" s="65"/>
      <c r="K389" s="65"/>
    </row>
    <row r="390" spans="9:11" s="67" customFormat="1" ht="12.95" customHeight="1" x14ac:dyDescent="0.2">
      <c r="I390" s="57"/>
      <c r="J390" s="65"/>
      <c r="K390" s="65"/>
    </row>
    <row r="391" spans="9:11" s="67" customFormat="1" ht="12.95" customHeight="1" x14ac:dyDescent="0.2">
      <c r="I391" s="57"/>
      <c r="J391" s="65"/>
      <c r="K391" s="65"/>
    </row>
    <row r="392" spans="9:11" s="67" customFormat="1" ht="12.95" customHeight="1" x14ac:dyDescent="0.2">
      <c r="I392" s="57"/>
      <c r="J392" s="65"/>
      <c r="K392" s="65"/>
    </row>
    <row r="393" spans="9:11" s="67" customFormat="1" ht="12.95" customHeight="1" x14ac:dyDescent="0.2">
      <c r="I393" s="57"/>
      <c r="J393" s="65"/>
      <c r="K393" s="65"/>
    </row>
    <row r="394" spans="9:11" s="67" customFormat="1" ht="12.95" customHeight="1" x14ac:dyDescent="0.2">
      <c r="I394" s="57"/>
      <c r="J394" s="65"/>
      <c r="K394" s="65"/>
    </row>
    <row r="395" spans="9:11" s="67" customFormat="1" ht="12.95" customHeight="1" x14ac:dyDescent="0.2">
      <c r="I395" s="57"/>
      <c r="J395" s="65"/>
      <c r="K395" s="65"/>
    </row>
    <row r="396" spans="9:11" s="67" customFormat="1" ht="12.95" customHeight="1" x14ac:dyDescent="0.2">
      <c r="I396" s="57"/>
      <c r="J396" s="65"/>
      <c r="K396" s="65"/>
    </row>
    <row r="397" spans="9:11" s="67" customFormat="1" ht="12.95" customHeight="1" x14ac:dyDescent="0.2">
      <c r="I397" s="57"/>
      <c r="J397" s="65"/>
      <c r="K397" s="65"/>
    </row>
    <row r="398" spans="9:11" s="67" customFormat="1" ht="12.95" customHeight="1" x14ac:dyDescent="0.2">
      <c r="I398" s="57"/>
      <c r="J398" s="65"/>
      <c r="K398" s="65"/>
    </row>
    <row r="399" spans="9:11" s="67" customFormat="1" ht="12.95" customHeight="1" x14ac:dyDescent="0.2">
      <c r="I399" s="57"/>
      <c r="J399" s="65"/>
      <c r="K399" s="65"/>
    </row>
    <row r="400" spans="9:11" s="67" customFormat="1" ht="12.95" customHeight="1" x14ac:dyDescent="0.2">
      <c r="I400" s="57"/>
      <c r="J400" s="65"/>
      <c r="K400" s="65"/>
    </row>
    <row r="401" spans="9:11" s="67" customFormat="1" ht="12.95" customHeight="1" x14ac:dyDescent="0.2">
      <c r="I401" s="57"/>
      <c r="J401" s="65"/>
      <c r="K401" s="65"/>
    </row>
    <row r="402" spans="9:11" s="67" customFormat="1" ht="12.95" customHeight="1" x14ac:dyDescent="0.2">
      <c r="I402" s="57"/>
      <c r="J402" s="65"/>
      <c r="K402" s="65"/>
    </row>
    <row r="403" spans="9:11" s="67" customFormat="1" ht="12.95" customHeight="1" x14ac:dyDescent="0.2">
      <c r="I403" s="57"/>
      <c r="J403" s="65"/>
      <c r="K403" s="65"/>
    </row>
    <row r="404" spans="9:11" s="67" customFormat="1" ht="12.95" customHeight="1" x14ac:dyDescent="0.2">
      <c r="I404" s="57"/>
      <c r="J404" s="65"/>
      <c r="K404" s="65"/>
    </row>
    <row r="405" spans="9:11" s="67" customFormat="1" ht="12.95" customHeight="1" x14ac:dyDescent="0.2">
      <c r="I405" s="57"/>
      <c r="J405" s="65"/>
      <c r="K405" s="65"/>
    </row>
    <row r="406" spans="9:11" s="67" customFormat="1" ht="12.95" customHeight="1" x14ac:dyDescent="0.2">
      <c r="I406" s="57"/>
      <c r="J406" s="65"/>
      <c r="K406" s="65"/>
    </row>
    <row r="407" spans="9:11" s="67" customFormat="1" ht="12.95" customHeight="1" x14ac:dyDescent="0.2">
      <c r="I407" s="57"/>
      <c r="J407" s="65"/>
      <c r="K407" s="65"/>
    </row>
    <row r="408" spans="9:11" s="67" customFormat="1" ht="12.95" customHeight="1" x14ac:dyDescent="0.2">
      <c r="I408" s="57"/>
      <c r="J408" s="65"/>
      <c r="K408" s="65"/>
    </row>
    <row r="409" spans="9:11" s="67" customFormat="1" ht="12.95" customHeight="1" x14ac:dyDescent="0.2">
      <c r="I409" s="57"/>
      <c r="J409" s="65"/>
      <c r="K409" s="65"/>
    </row>
    <row r="410" spans="9:11" s="67" customFormat="1" ht="12.95" customHeight="1" x14ac:dyDescent="0.2">
      <c r="I410" s="57"/>
      <c r="J410" s="65"/>
      <c r="K410" s="65"/>
    </row>
    <row r="411" spans="9:11" s="67" customFormat="1" ht="12.95" customHeight="1" x14ac:dyDescent="0.2">
      <c r="I411" s="57"/>
      <c r="J411" s="65"/>
      <c r="K411" s="65"/>
    </row>
    <row r="412" spans="9:11" s="67" customFormat="1" ht="12.95" customHeight="1" x14ac:dyDescent="0.2">
      <c r="I412" s="57"/>
      <c r="J412" s="65"/>
      <c r="K412" s="65"/>
    </row>
    <row r="413" spans="9:11" s="67" customFormat="1" ht="12.95" customHeight="1" x14ac:dyDescent="0.2">
      <c r="I413" s="57"/>
      <c r="J413" s="65"/>
      <c r="K413" s="65"/>
    </row>
    <row r="414" spans="9:11" s="67" customFormat="1" ht="12.95" customHeight="1" x14ac:dyDescent="0.2">
      <c r="I414" s="57"/>
      <c r="J414" s="65"/>
      <c r="K414" s="65"/>
    </row>
    <row r="415" spans="9:11" s="67" customFormat="1" ht="12.95" customHeight="1" x14ac:dyDescent="0.2">
      <c r="I415" s="57"/>
      <c r="J415" s="65"/>
      <c r="K415" s="65"/>
    </row>
    <row r="416" spans="9:11" s="67" customFormat="1" ht="12.95" customHeight="1" x14ac:dyDescent="0.2">
      <c r="I416" s="57"/>
      <c r="J416" s="65"/>
      <c r="K416" s="65"/>
    </row>
    <row r="417" ht="12.95" customHeight="1" x14ac:dyDescent="0.25"/>
    <row r="418" ht="12.95" customHeight="1" x14ac:dyDescent="0.25"/>
    <row r="419" ht="12.95" customHeight="1" x14ac:dyDescent="0.25"/>
    <row r="420" ht="12.95" customHeight="1" x14ac:dyDescent="0.25"/>
    <row r="421" ht="12.95" customHeight="1" x14ac:dyDescent="0.25"/>
    <row r="422" ht="12.95" customHeight="1" x14ac:dyDescent="0.25"/>
    <row r="423" ht="12.95" customHeight="1" x14ac:dyDescent="0.25"/>
    <row r="424" ht="12.95" customHeight="1" x14ac:dyDescent="0.25"/>
    <row r="425" ht="12.95" customHeight="1" x14ac:dyDescent="0.25"/>
    <row r="426" ht="12.95" customHeight="1" x14ac:dyDescent="0.25"/>
    <row r="427" ht="12.95" customHeight="1" x14ac:dyDescent="0.25"/>
    <row r="428" ht="12.9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</sheetData>
  <pageMargins left="0.11811023622047245" right="0.11811023622047245" top="0.74803149606299213" bottom="0.70866141732283472" header="0.31496062992125984" footer="0.31496062992125984"/>
  <pageSetup paperSize="9" scale="95" orientation="portrait" r:id="rId1"/>
  <headerFooter>
    <oddFooter>Strona &amp;P</oddFooter>
  </headerFooter>
  <rowBreaks count="5" manualBreakCount="5">
    <brk id="120" max="16383" man="1"/>
    <brk id="184" max="16383" man="1"/>
    <brk id="245" max="16383" man="1"/>
    <brk id="330" max="16383" man="1"/>
    <brk id="3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8"/>
  <sheetViews>
    <sheetView zoomScaleNormal="100" workbookViewId="0">
      <selection activeCell="A6" sqref="A6"/>
    </sheetView>
  </sheetViews>
  <sheetFormatPr defaultRowHeight="14.25" x14ac:dyDescent="0.2"/>
  <cols>
    <col min="1" max="1" width="4.140625" style="2" customWidth="1"/>
    <col min="2" max="2" width="5.5703125" style="2" customWidth="1"/>
    <col min="3" max="3" width="5.5703125" style="2" hidden="1" customWidth="1"/>
    <col min="4" max="4" width="59.5703125" style="42" customWidth="1"/>
    <col min="5" max="6" width="13" style="42" customWidth="1"/>
    <col min="7" max="8" width="11.28515625" style="42" customWidth="1"/>
    <col min="9" max="9" width="12.5703125" style="42" customWidth="1"/>
    <col min="10" max="10" width="10.42578125" style="42" customWidth="1"/>
    <col min="11" max="11" width="10.7109375" style="42" customWidth="1"/>
    <col min="12" max="12" width="9" style="42" customWidth="1"/>
    <col min="13" max="13" width="11.5703125" style="43" customWidth="1"/>
    <col min="14" max="14" width="9.140625" style="42"/>
    <col min="15" max="15" width="13" style="42" customWidth="1"/>
    <col min="16" max="16" width="9.140625" style="42"/>
    <col min="17" max="17" width="9.7109375" style="42" bestFit="1" customWidth="1"/>
    <col min="18" max="259" width="9.140625" style="42"/>
    <col min="260" max="260" width="4.140625" style="42" customWidth="1"/>
    <col min="261" max="261" width="5.5703125" style="42" customWidth="1"/>
    <col min="262" max="262" width="59.5703125" style="42" customWidth="1"/>
    <col min="263" max="264" width="11.28515625" style="42" customWidth="1"/>
    <col min="265" max="265" width="10.5703125" style="42" customWidth="1"/>
    <col min="266" max="266" width="10.42578125" style="42" customWidth="1"/>
    <col min="267" max="267" width="10.7109375" style="42" customWidth="1"/>
    <col min="268" max="268" width="9" style="42" customWidth="1"/>
    <col min="269" max="269" width="11.5703125" style="42" customWidth="1"/>
    <col min="270" max="270" width="9.140625" style="42"/>
    <col min="271" max="271" width="13" style="42" customWidth="1"/>
    <col min="272" max="515" width="9.140625" style="42"/>
    <col min="516" max="516" width="4.140625" style="42" customWidth="1"/>
    <col min="517" max="517" width="5.5703125" style="42" customWidth="1"/>
    <col min="518" max="518" width="59.5703125" style="42" customWidth="1"/>
    <col min="519" max="520" width="11.28515625" style="42" customWidth="1"/>
    <col min="521" max="521" width="10.5703125" style="42" customWidth="1"/>
    <col min="522" max="522" width="10.42578125" style="42" customWidth="1"/>
    <col min="523" max="523" width="10.7109375" style="42" customWidth="1"/>
    <col min="524" max="524" width="9" style="42" customWidth="1"/>
    <col min="525" max="525" width="11.5703125" style="42" customWidth="1"/>
    <col min="526" max="526" width="9.140625" style="42"/>
    <col min="527" max="527" width="13" style="42" customWidth="1"/>
    <col min="528" max="771" width="9.140625" style="42"/>
    <col min="772" max="772" width="4.140625" style="42" customWidth="1"/>
    <col min="773" max="773" width="5.5703125" style="42" customWidth="1"/>
    <col min="774" max="774" width="59.5703125" style="42" customWidth="1"/>
    <col min="775" max="776" width="11.28515625" style="42" customWidth="1"/>
    <col min="777" max="777" width="10.5703125" style="42" customWidth="1"/>
    <col min="778" max="778" width="10.42578125" style="42" customWidth="1"/>
    <col min="779" max="779" width="10.7109375" style="42" customWidth="1"/>
    <col min="780" max="780" width="9" style="42" customWidth="1"/>
    <col min="781" max="781" width="11.5703125" style="42" customWidth="1"/>
    <col min="782" max="782" width="9.140625" style="42"/>
    <col min="783" max="783" width="13" style="42" customWidth="1"/>
    <col min="784" max="1027" width="9.140625" style="42"/>
    <col min="1028" max="1028" width="4.140625" style="42" customWidth="1"/>
    <col min="1029" max="1029" width="5.5703125" style="42" customWidth="1"/>
    <col min="1030" max="1030" width="59.5703125" style="42" customWidth="1"/>
    <col min="1031" max="1032" width="11.28515625" style="42" customWidth="1"/>
    <col min="1033" max="1033" width="10.5703125" style="42" customWidth="1"/>
    <col min="1034" max="1034" width="10.42578125" style="42" customWidth="1"/>
    <col min="1035" max="1035" width="10.7109375" style="42" customWidth="1"/>
    <col min="1036" max="1036" width="9" style="42" customWidth="1"/>
    <col min="1037" max="1037" width="11.5703125" style="42" customWidth="1"/>
    <col min="1038" max="1038" width="9.140625" style="42"/>
    <col min="1039" max="1039" width="13" style="42" customWidth="1"/>
    <col min="1040" max="1283" width="9.140625" style="42"/>
    <col min="1284" max="1284" width="4.140625" style="42" customWidth="1"/>
    <col min="1285" max="1285" width="5.5703125" style="42" customWidth="1"/>
    <col min="1286" max="1286" width="59.5703125" style="42" customWidth="1"/>
    <col min="1287" max="1288" width="11.28515625" style="42" customWidth="1"/>
    <col min="1289" max="1289" width="10.5703125" style="42" customWidth="1"/>
    <col min="1290" max="1290" width="10.42578125" style="42" customWidth="1"/>
    <col min="1291" max="1291" width="10.7109375" style="42" customWidth="1"/>
    <col min="1292" max="1292" width="9" style="42" customWidth="1"/>
    <col min="1293" max="1293" width="11.5703125" style="42" customWidth="1"/>
    <col min="1294" max="1294" width="9.140625" style="42"/>
    <col min="1295" max="1295" width="13" style="42" customWidth="1"/>
    <col min="1296" max="1539" width="9.140625" style="42"/>
    <col min="1540" max="1540" width="4.140625" style="42" customWidth="1"/>
    <col min="1541" max="1541" width="5.5703125" style="42" customWidth="1"/>
    <col min="1542" max="1542" width="59.5703125" style="42" customWidth="1"/>
    <col min="1543" max="1544" width="11.28515625" style="42" customWidth="1"/>
    <col min="1545" max="1545" width="10.5703125" style="42" customWidth="1"/>
    <col min="1546" max="1546" width="10.42578125" style="42" customWidth="1"/>
    <col min="1547" max="1547" width="10.7109375" style="42" customWidth="1"/>
    <col min="1548" max="1548" width="9" style="42" customWidth="1"/>
    <col min="1549" max="1549" width="11.5703125" style="42" customWidth="1"/>
    <col min="1550" max="1550" width="9.140625" style="42"/>
    <col min="1551" max="1551" width="13" style="42" customWidth="1"/>
    <col min="1552" max="1795" width="9.140625" style="42"/>
    <col min="1796" max="1796" width="4.140625" style="42" customWidth="1"/>
    <col min="1797" max="1797" width="5.5703125" style="42" customWidth="1"/>
    <col min="1798" max="1798" width="59.5703125" style="42" customWidth="1"/>
    <col min="1799" max="1800" width="11.28515625" style="42" customWidth="1"/>
    <col min="1801" max="1801" width="10.5703125" style="42" customWidth="1"/>
    <col min="1802" max="1802" width="10.42578125" style="42" customWidth="1"/>
    <col min="1803" max="1803" width="10.7109375" style="42" customWidth="1"/>
    <col min="1804" max="1804" width="9" style="42" customWidth="1"/>
    <col min="1805" max="1805" width="11.5703125" style="42" customWidth="1"/>
    <col min="1806" max="1806" width="9.140625" style="42"/>
    <col min="1807" max="1807" width="13" style="42" customWidth="1"/>
    <col min="1808" max="2051" width="9.140625" style="42"/>
    <col min="2052" max="2052" width="4.140625" style="42" customWidth="1"/>
    <col min="2053" max="2053" width="5.5703125" style="42" customWidth="1"/>
    <col min="2054" max="2054" width="59.5703125" style="42" customWidth="1"/>
    <col min="2055" max="2056" width="11.28515625" style="42" customWidth="1"/>
    <col min="2057" max="2057" width="10.5703125" style="42" customWidth="1"/>
    <col min="2058" max="2058" width="10.42578125" style="42" customWidth="1"/>
    <col min="2059" max="2059" width="10.7109375" style="42" customWidth="1"/>
    <col min="2060" max="2060" width="9" style="42" customWidth="1"/>
    <col min="2061" max="2061" width="11.5703125" style="42" customWidth="1"/>
    <col min="2062" max="2062" width="9.140625" style="42"/>
    <col min="2063" max="2063" width="13" style="42" customWidth="1"/>
    <col min="2064" max="2307" width="9.140625" style="42"/>
    <col min="2308" max="2308" width="4.140625" style="42" customWidth="1"/>
    <col min="2309" max="2309" width="5.5703125" style="42" customWidth="1"/>
    <col min="2310" max="2310" width="59.5703125" style="42" customWidth="1"/>
    <col min="2311" max="2312" width="11.28515625" style="42" customWidth="1"/>
    <col min="2313" max="2313" width="10.5703125" style="42" customWidth="1"/>
    <col min="2314" max="2314" width="10.42578125" style="42" customWidth="1"/>
    <col min="2315" max="2315" width="10.7109375" style="42" customWidth="1"/>
    <col min="2316" max="2316" width="9" style="42" customWidth="1"/>
    <col min="2317" max="2317" width="11.5703125" style="42" customWidth="1"/>
    <col min="2318" max="2318" width="9.140625" style="42"/>
    <col min="2319" max="2319" width="13" style="42" customWidth="1"/>
    <col min="2320" max="2563" width="9.140625" style="42"/>
    <col min="2564" max="2564" width="4.140625" style="42" customWidth="1"/>
    <col min="2565" max="2565" width="5.5703125" style="42" customWidth="1"/>
    <col min="2566" max="2566" width="59.5703125" style="42" customWidth="1"/>
    <col min="2567" max="2568" width="11.28515625" style="42" customWidth="1"/>
    <col min="2569" max="2569" width="10.5703125" style="42" customWidth="1"/>
    <col min="2570" max="2570" width="10.42578125" style="42" customWidth="1"/>
    <col min="2571" max="2571" width="10.7109375" style="42" customWidth="1"/>
    <col min="2572" max="2572" width="9" style="42" customWidth="1"/>
    <col min="2573" max="2573" width="11.5703125" style="42" customWidth="1"/>
    <col min="2574" max="2574" width="9.140625" style="42"/>
    <col min="2575" max="2575" width="13" style="42" customWidth="1"/>
    <col min="2576" max="2819" width="9.140625" style="42"/>
    <col min="2820" max="2820" width="4.140625" style="42" customWidth="1"/>
    <col min="2821" max="2821" width="5.5703125" style="42" customWidth="1"/>
    <col min="2822" max="2822" width="59.5703125" style="42" customWidth="1"/>
    <col min="2823" max="2824" width="11.28515625" style="42" customWidth="1"/>
    <col min="2825" max="2825" width="10.5703125" style="42" customWidth="1"/>
    <col min="2826" max="2826" width="10.42578125" style="42" customWidth="1"/>
    <col min="2827" max="2827" width="10.7109375" style="42" customWidth="1"/>
    <col min="2828" max="2828" width="9" style="42" customWidth="1"/>
    <col min="2829" max="2829" width="11.5703125" style="42" customWidth="1"/>
    <col min="2830" max="2830" width="9.140625" style="42"/>
    <col min="2831" max="2831" width="13" style="42" customWidth="1"/>
    <col min="2832" max="3075" width="9.140625" style="42"/>
    <col min="3076" max="3076" width="4.140625" style="42" customWidth="1"/>
    <col min="3077" max="3077" width="5.5703125" style="42" customWidth="1"/>
    <col min="3078" max="3078" width="59.5703125" style="42" customWidth="1"/>
    <col min="3079" max="3080" width="11.28515625" style="42" customWidth="1"/>
    <col min="3081" max="3081" width="10.5703125" style="42" customWidth="1"/>
    <col min="3082" max="3082" width="10.42578125" style="42" customWidth="1"/>
    <col min="3083" max="3083" width="10.7109375" style="42" customWidth="1"/>
    <col min="3084" max="3084" width="9" style="42" customWidth="1"/>
    <col min="3085" max="3085" width="11.5703125" style="42" customWidth="1"/>
    <col min="3086" max="3086" width="9.140625" style="42"/>
    <col min="3087" max="3087" width="13" style="42" customWidth="1"/>
    <col min="3088" max="3331" width="9.140625" style="42"/>
    <col min="3332" max="3332" width="4.140625" style="42" customWidth="1"/>
    <col min="3333" max="3333" width="5.5703125" style="42" customWidth="1"/>
    <col min="3334" max="3334" width="59.5703125" style="42" customWidth="1"/>
    <col min="3335" max="3336" width="11.28515625" style="42" customWidth="1"/>
    <col min="3337" max="3337" width="10.5703125" style="42" customWidth="1"/>
    <col min="3338" max="3338" width="10.42578125" style="42" customWidth="1"/>
    <col min="3339" max="3339" width="10.7109375" style="42" customWidth="1"/>
    <col min="3340" max="3340" width="9" style="42" customWidth="1"/>
    <col min="3341" max="3341" width="11.5703125" style="42" customWidth="1"/>
    <col min="3342" max="3342" width="9.140625" style="42"/>
    <col min="3343" max="3343" width="13" style="42" customWidth="1"/>
    <col min="3344" max="3587" width="9.140625" style="42"/>
    <col min="3588" max="3588" width="4.140625" style="42" customWidth="1"/>
    <col min="3589" max="3589" width="5.5703125" style="42" customWidth="1"/>
    <col min="3590" max="3590" width="59.5703125" style="42" customWidth="1"/>
    <col min="3591" max="3592" width="11.28515625" style="42" customWidth="1"/>
    <col min="3593" max="3593" width="10.5703125" style="42" customWidth="1"/>
    <col min="3594" max="3594" width="10.42578125" style="42" customWidth="1"/>
    <col min="3595" max="3595" width="10.7109375" style="42" customWidth="1"/>
    <col min="3596" max="3596" width="9" style="42" customWidth="1"/>
    <col min="3597" max="3597" width="11.5703125" style="42" customWidth="1"/>
    <col min="3598" max="3598" width="9.140625" style="42"/>
    <col min="3599" max="3599" width="13" style="42" customWidth="1"/>
    <col min="3600" max="3843" width="9.140625" style="42"/>
    <col min="3844" max="3844" width="4.140625" style="42" customWidth="1"/>
    <col min="3845" max="3845" width="5.5703125" style="42" customWidth="1"/>
    <col min="3846" max="3846" width="59.5703125" style="42" customWidth="1"/>
    <col min="3847" max="3848" width="11.28515625" style="42" customWidth="1"/>
    <col min="3849" max="3849" width="10.5703125" style="42" customWidth="1"/>
    <col min="3850" max="3850" width="10.42578125" style="42" customWidth="1"/>
    <col min="3851" max="3851" width="10.7109375" style="42" customWidth="1"/>
    <col min="3852" max="3852" width="9" style="42" customWidth="1"/>
    <col min="3853" max="3853" width="11.5703125" style="42" customWidth="1"/>
    <col min="3854" max="3854" width="9.140625" style="42"/>
    <col min="3855" max="3855" width="13" style="42" customWidth="1"/>
    <col min="3856" max="4099" width="9.140625" style="42"/>
    <col min="4100" max="4100" width="4.140625" style="42" customWidth="1"/>
    <col min="4101" max="4101" width="5.5703125" style="42" customWidth="1"/>
    <col min="4102" max="4102" width="59.5703125" style="42" customWidth="1"/>
    <col min="4103" max="4104" width="11.28515625" style="42" customWidth="1"/>
    <col min="4105" max="4105" width="10.5703125" style="42" customWidth="1"/>
    <col min="4106" max="4106" width="10.42578125" style="42" customWidth="1"/>
    <col min="4107" max="4107" width="10.7109375" style="42" customWidth="1"/>
    <col min="4108" max="4108" width="9" style="42" customWidth="1"/>
    <col min="4109" max="4109" width="11.5703125" style="42" customWidth="1"/>
    <col min="4110" max="4110" width="9.140625" style="42"/>
    <col min="4111" max="4111" width="13" style="42" customWidth="1"/>
    <col min="4112" max="4355" width="9.140625" style="42"/>
    <col min="4356" max="4356" width="4.140625" style="42" customWidth="1"/>
    <col min="4357" max="4357" width="5.5703125" style="42" customWidth="1"/>
    <col min="4358" max="4358" width="59.5703125" style="42" customWidth="1"/>
    <col min="4359" max="4360" width="11.28515625" style="42" customWidth="1"/>
    <col min="4361" max="4361" width="10.5703125" style="42" customWidth="1"/>
    <col min="4362" max="4362" width="10.42578125" style="42" customWidth="1"/>
    <col min="4363" max="4363" width="10.7109375" style="42" customWidth="1"/>
    <col min="4364" max="4364" width="9" style="42" customWidth="1"/>
    <col min="4365" max="4365" width="11.5703125" style="42" customWidth="1"/>
    <col min="4366" max="4366" width="9.140625" style="42"/>
    <col min="4367" max="4367" width="13" style="42" customWidth="1"/>
    <col min="4368" max="4611" width="9.140625" style="42"/>
    <col min="4612" max="4612" width="4.140625" style="42" customWidth="1"/>
    <col min="4613" max="4613" width="5.5703125" style="42" customWidth="1"/>
    <col min="4614" max="4614" width="59.5703125" style="42" customWidth="1"/>
    <col min="4615" max="4616" width="11.28515625" style="42" customWidth="1"/>
    <col min="4617" max="4617" width="10.5703125" style="42" customWidth="1"/>
    <col min="4618" max="4618" width="10.42578125" style="42" customWidth="1"/>
    <col min="4619" max="4619" width="10.7109375" style="42" customWidth="1"/>
    <col min="4620" max="4620" width="9" style="42" customWidth="1"/>
    <col min="4621" max="4621" width="11.5703125" style="42" customWidth="1"/>
    <col min="4622" max="4622" width="9.140625" style="42"/>
    <col min="4623" max="4623" width="13" style="42" customWidth="1"/>
    <col min="4624" max="4867" width="9.140625" style="42"/>
    <col min="4868" max="4868" width="4.140625" style="42" customWidth="1"/>
    <col min="4869" max="4869" width="5.5703125" style="42" customWidth="1"/>
    <col min="4870" max="4870" width="59.5703125" style="42" customWidth="1"/>
    <col min="4871" max="4872" width="11.28515625" style="42" customWidth="1"/>
    <col min="4873" max="4873" width="10.5703125" style="42" customWidth="1"/>
    <col min="4874" max="4874" width="10.42578125" style="42" customWidth="1"/>
    <col min="4875" max="4875" width="10.7109375" style="42" customWidth="1"/>
    <col min="4876" max="4876" width="9" style="42" customWidth="1"/>
    <col min="4877" max="4877" width="11.5703125" style="42" customWidth="1"/>
    <col min="4878" max="4878" width="9.140625" style="42"/>
    <col min="4879" max="4879" width="13" style="42" customWidth="1"/>
    <col min="4880" max="5123" width="9.140625" style="42"/>
    <col min="5124" max="5124" width="4.140625" style="42" customWidth="1"/>
    <col min="5125" max="5125" width="5.5703125" style="42" customWidth="1"/>
    <col min="5126" max="5126" width="59.5703125" style="42" customWidth="1"/>
    <col min="5127" max="5128" width="11.28515625" style="42" customWidth="1"/>
    <col min="5129" max="5129" width="10.5703125" style="42" customWidth="1"/>
    <col min="5130" max="5130" width="10.42578125" style="42" customWidth="1"/>
    <col min="5131" max="5131" width="10.7109375" style="42" customWidth="1"/>
    <col min="5132" max="5132" width="9" style="42" customWidth="1"/>
    <col min="5133" max="5133" width="11.5703125" style="42" customWidth="1"/>
    <col min="5134" max="5134" width="9.140625" style="42"/>
    <col min="5135" max="5135" width="13" style="42" customWidth="1"/>
    <col min="5136" max="5379" width="9.140625" style="42"/>
    <col min="5380" max="5380" width="4.140625" style="42" customWidth="1"/>
    <col min="5381" max="5381" width="5.5703125" style="42" customWidth="1"/>
    <col min="5382" max="5382" width="59.5703125" style="42" customWidth="1"/>
    <col min="5383" max="5384" width="11.28515625" style="42" customWidth="1"/>
    <col min="5385" max="5385" width="10.5703125" style="42" customWidth="1"/>
    <col min="5386" max="5386" width="10.42578125" style="42" customWidth="1"/>
    <col min="5387" max="5387" width="10.7109375" style="42" customWidth="1"/>
    <col min="5388" max="5388" width="9" style="42" customWidth="1"/>
    <col min="5389" max="5389" width="11.5703125" style="42" customWidth="1"/>
    <col min="5390" max="5390" width="9.140625" style="42"/>
    <col min="5391" max="5391" width="13" style="42" customWidth="1"/>
    <col min="5392" max="5635" width="9.140625" style="42"/>
    <col min="5636" max="5636" width="4.140625" style="42" customWidth="1"/>
    <col min="5637" max="5637" width="5.5703125" style="42" customWidth="1"/>
    <col min="5638" max="5638" width="59.5703125" style="42" customWidth="1"/>
    <col min="5639" max="5640" width="11.28515625" style="42" customWidth="1"/>
    <col min="5641" max="5641" width="10.5703125" style="42" customWidth="1"/>
    <col min="5642" max="5642" width="10.42578125" style="42" customWidth="1"/>
    <col min="5643" max="5643" width="10.7109375" style="42" customWidth="1"/>
    <col min="5644" max="5644" width="9" style="42" customWidth="1"/>
    <col min="5645" max="5645" width="11.5703125" style="42" customWidth="1"/>
    <col min="5646" max="5646" width="9.140625" style="42"/>
    <col min="5647" max="5647" width="13" style="42" customWidth="1"/>
    <col min="5648" max="5891" width="9.140625" style="42"/>
    <col min="5892" max="5892" width="4.140625" style="42" customWidth="1"/>
    <col min="5893" max="5893" width="5.5703125" style="42" customWidth="1"/>
    <col min="5894" max="5894" width="59.5703125" style="42" customWidth="1"/>
    <col min="5895" max="5896" width="11.28515625" style="42" customWidth="1"/>
    <col min="5897" max="5897" width="10.5703125" style="42" customWidth="1"/>
    <col min="5898" max="5898" width="10.42578125" style="42" customWidth="1"/>
    <col min="5899" max="5899" width="10.7109375" style="42" customWidth="1"/>
    <col min="5900" max="5900" width="9" style="42" customWidth="1"/>
    <col min="5901" max="5901" width="11.5703125" style="42" customWidth="1"/>
    <col min="5902" max="5902" width="9.140625" style="42"/>
    <col min="5903" max="5903" width="13" style="42" customWidth="1"/>
    <col min="5904" max="6147" width="9.140625" style="42"/>
    <col min="6148" max="6148" width="4.140625" style="42" customWidth="1"/>
    <col min="6149" max="6149" width="5.5703125" style="42" customWidth="1"/>
    <col min="6150" max="6150" width="59.5703125" style="42" customWidth="1"/>
    <col min="6151" max="6152" width="11.28515625" style="42" customWidth="1"/>
    <col min="6153" max="6153" width="10.5703125" style="42" customWidth="1"/>
    <col min="6154" max="6154" width="10.42578125" style="42" customWidth="1"/>
    <col min="6155" max="6155" width="10.7109375" style="42" customWidth="1"/>
    <col min="6156" max="6156" width="9" style="42" customWidth="1"/>
    <col min="6157" max="6157" width="11.5703125" style="42" customWidth="1"/>
    <col min="6158" max="6158" width="9.140625" style="42"/>
    <col min="6159" max="6159" width="13" style="42" customWidth="1"/>
    <col min="6160" max="6403" width="9.140625" style="42"/>
    <col min="6404" max="6404" width="4.140625" style="42" customWidth="1"/>
    <col min="6405" max="6405" width="5.5703125" style="42" customWidth="1"/>
    <col min="6406" max="6406" width="59.5703125" style="42" customWidth="1"/>
    <col min="6407" max="6408" width="11.28515625" style="42" customWidth="1"/>
    <col min="6409" max="6409" width="10.5703125" style="42" customWidth="1"/>
    <col min="6410" max="6410" width="10.42578125" style="42" customWidth="1"/>
    <col min="6411" max="6411" width="10.7109375" style="42" customWidth="1"/>
    <col min="6412" max="6412" width="9" style="42" customWidth="1"/>
    <col min="6413" max="6413" width="11.5703125" style="42" customWidth="1"/>
    <col min="6414" max="6414" width="9.140625" style="42"/>
    <col min="6415" max="6415" width="13" style="42" customWidth="1"/>
    <col min="6416" max="6659" width="9.140625" style="42"/>
    <col min="6660" max="6660" width="4.140625" style="42" customWidth="1"/>
    <col min="6661" max="6661" width="5.5703125" style="42" customWidth="1"/>
    <col min="6662" max="6662" width="59.5703125" style="42" customWidth="1"/>
    <col min="6663" max="6664" width="11.28515625" style="42" customWidth="1"/>
    <col min="6665" max="6665" width="10.5703125" style="42" customWidth="1"/>
    <col min="6666" max="6666" width="10.42578125" style="42" customWidth="1"/>
    <col min="6667" max="6667" width="10.7109375" style="42" customWidth="1"/>
    <col min="6668" max="6668" width="9" style="42" customWidth="1"/>
    <col min="6669" max="6669" width="11.5703125" style="42" customWidth="1"/>
    <col min="6670" max="6670" width="9.140625" style="42"/>
    <col min="6671" max="6671" width="13" style="42" customWidth="1"/>
    <col min="6672" max="6915" width="9.140625" style="42"/>
    <col min="6916" max="6916" width="4.140625" style="42" customWidth="1"/>
    <col min="6917" max="6917" width="5.5703125" style="42" customWidth="1"/>
    <col min="6918" max="6918" width="59.5703125" style="42" customWidth="1"/>
    <col min="6919" max="6920" width="11.28515625" style="42" customWidth="1"/>
    <col min="6921" max="6921" width="10.5703125" style="42" customWidth="1"/>
    <col min="6922" max="6922" width="10.42578125" style="42" customWidth="1"/>
    <col min="6923" max="6923" width="10.7109375" style="42" customWidth="1"/>
    <col min="6924" max="6924" width="9" style="42" customWidth="1"/>
    <col min="6925" max="6925" width="11.5703125" style="42" customWidth="1"/>
    <col min="6926" max="6926" width="9.140625" style="42"/>
    <col min="6927" max="6927" width="13" style="42" customWidth="1"/>
    <col min="6928" max="7171" width="9.140625" style="42"/>
    <col min="7172" max="7172" width="4.140625" style="42" customWidth="1"/>
    <col min="7173" max="7173" width="5.5703125" style="42" customWidth="1"/>
    <col min="7174" max="7174" width="59.5703125" style="42" customWidth="1"/>
    <col min="7175" max="7176" width="11.28515625" style="42" customWidth="1"/>
    <col min="7177" max="7177" width="10.5703125" style="42" customWidth="1"/>
    <col min="7178" max="7178" width="10.42578125" style="42" customWidth="1"/>
    <col min="7179" max="7179" width="10.7109375" style="42" customWidth="1"/>
    <col min="7180" max="7180" width="9" style="42" customWidth="1"/>
    <col min="7181" max="7181" width="11.5703125" style="42" customWidth="1"/>
    <col min="7182" max="7182" width="9.140625" style="42"/>
    <col min="7183" max="7183" width="13" style="42" customWidth="1"/>
    <col min="7184" max="7427" width="9.140625" style="42"/>
    <col min="7428" max="7428" width="4.140625" style="42" customWidth="1"/>
    <col min="7429" max="7429" width="5.5703125" style="42" customWidth="1"/>
    <col min="7430" max="7430" width="59.5703125" style="42" customWidth="1"/>
    <col min="7431" max="7432" width="11.28515625" style="42" customWidth="1"/>
    <col min="7433" max="7433" width="10.5703125" style="42" customWidth="1"/>
    <col min="7434" max="7434" width="10.42578125" style="42" customWidth="1"/>
    <col min="7435" max="7435" width="10.7109375" style="42" customWidth="1"/>
    <col min="7436" max="7436" width="9" style="42" customWidth="1"/>
    <col min="7437" max="7437" width="11.5703125" style="42" customWidth="1"/>
    <col min="7438" max="7438" width="9.140625" style="42"/>
    <col min="7439" max="7439" width="13" style="42" customWidth="1"/>
    <col min="7440" max="7683" width="9.140625" style="42"/>
    <col min="7684" max="7684" width="4.140625" style="42" customWidth="1"/>
    <col min="7685" max="7685" width="5.5703125" style="42" customWidth="1"/>
    <col min="7686" max="7686" width="59.5703125" style="42" customWidth="1"/>
    <col min="7687" max="7688" width="11.28515625" style="42" customWidth="1"/>
    <col min="7689" max="7689" width="10.5703125" style="42" customWidth="1"/>
    <col min="7690" max="7690" width="10.42578125" style="42" customWidth="1"/>
    <col min="7691" max="7691" width="10.7109375" style="42" customWidth="1"/>
    <col min="7692" max="7692" width="9" style="42" customWidth="1"/>
    <col min="7693" max="7693" width="11.5703125" style="42" customWidth="1"/>
    <col min="7694" max="7694" width="9.140625" style="42"/>
    <col min="7695" max="7695" width="13" style="42" customWidth="1"/>
    <col min="7696" max="7939" width="9.140625" style="42"/>
    <col min="7940" max="7940" width="4.140625" style="42" customWidth="1"/>
    <col min="7941" max="7941" width="5.5703125" style="42" customWidth="1"/>
    <col min="7942" max="7942" width="59.5703125" style="42" customWidth="1"/>
    <col min="7943" max="7944" width="11.28515625" style="42" customWidth="1"/>
    <col min="7945" max="7945" width="10.5703125" style="42" customWidth="1"/>
    <col min="7946" max="7946" width="10.42578125" style="42" customWidth="1"/>
    <col min="7947" max="7947" width="10.7109375" style="42" customWidth="1"/>
    <col min="7948" max="7948" width="9" style="42" customWidth="1"/>
    <col min="7949" max="7949" width="11.5703125" style="42" customWidth="1"/>
    <col min="7950" max="7950" width="9.140625" style="42"/>
    <col min="7951" max="7951" width="13" style="42" customWidth="1"/>
    <col min="7952" max="8195" width="9.140625" style="42"/>
    <col min="8196" max="8196" width="4.140625" style="42" customWidth="1"/>
    <col min="8197" max="8197" width="5.5703125" style="42" customWidth="1"/>
    <col min="8198" max="8198" width="59.5703125" style="42" customWidth="1"/>
    <col min="8199" max="8200" width="11.28515625" style="42" customWidth="1"/>
    <col min="8201" max="8201" width="10.5703125" style="42" customWidth="1"/>
    <col min="8202" max="8202" width="10.42578125" style="42" customWidth="1"/>
    <col min="8203" max="8203" width="10.7109375" style="42" customWidth="1"/>
    <col min="8204" max="8204" width="9" style="42" customWidth="1"/>
    <col min="8205" max="8205" width="11.5703125" style="42" customWidth="1"/>
    <col min="8206" max="8206" width="9.140625" style="42"/>
    <col min="8207" max="8207" width="13" style="42" customWidth="1"/>
    <col min="8208" max="8451" width="9.140625" style="42"/>
    <col min="8452" max="8452" width="4.140625" style="42" customWidth="1"/>
    <col min="8453" max="8453" width="5.5703125" style="42" customWidth="1"/>
    <col min="8454" max="8454" width="59.5703125" style="42" customWidth="1"/>
    <col min="8455" max="8456" width="11.28515625" style="42" customWidth="1"/>
    <col min="8457" max="8457" width="10.5703125" style="42" customWidth="1"/>
    <col min="8458" max="8458" width="10.42578125" style="42" customWidth="1"/>
    <col min="8459" max="8459" width="10.7109375" style="42" customWidth="1"/>
    <col min="8460" max="8460" width="9" style="42" customWidth="1"/>
    <col min="8461" max="8461" width="11.5703125" style="42" customWidth="1"/>
    <col min="8462" max="8462" width="9.140625" style="42"/>
    <col min="8463" max="8463" width="13" style="42" customWidth="1"/>
    <col min="8464" max="8707" width="9.140625" style="42"/>
    <col min="8708" max="8708" width="4.140625" style="42" customWidth="1"/>
    <col min="8709" max="8709" width="5.5703125" style="42" customWidth="1"/>
    <col min="8710" max="8710" width="59.5703125" style="42" customWidth="1"/>
    <col min="8711" max="8712" width="11.28515625" style="42" customWidth="1"/>
    <col min="8713" max="8713" width="10.5703125" style="42" customWidth="1"/>
    <col min="8714" max="8714" width="10.42578125" style="42" customWidth="1"/>
    <col min="8715" max="8715" width="10.7109375" style="42" customWidth="1"/>
    <col min="8716" max="8716" width="9" style="42" customWidth="1"/>
    <col min="8717" max="8717" width="11.5703125" style="42" customWidth="1"/>
    <col min="8718" max="8718" width="9.140625" style="42"/>
    <col min="8719" max="8719" width="13" style="42" customWidth="1"/>
    <col min="8720" max="8963" width="9.140625" style="42"/>
    <col min="8964" max="8964" width="4.140625" style="42" customWidth="1"/>
    <col min="8965" max="8965" width="5.5703125" style="42" customWidth="1"/>
    <col min="8966" max="8966" width="59.5703125" style="42" customWidth="1"/>
    <col min="8967" max="8968" width="11.28515625" style="42" customWidth="1"/>
    <col min="8969" max="8969" width="10.5703125" style="42" customWidth="1"/>
    <col min="8970" max="8970" width="10.42578125" style="42" customWidth="1"/>
    <col min="8971" max="8971" width="10.7109375" style="42" customWidth="1"/>
    <col min="8972" max="8972" width="9" style="42" customWidth="1"/>
    <col min="8973" max="8973" width="11.5703125" style="42" customWidth="1"/>
    <col min="8974" max="8974" width="9.140625" style="42"/>
    <col min="8975" max="8975" width="13" style="42" customWidth="1"/>
    <col min="8976" max="9219" width="9.140625" style="42"/>
    <col min="9220" max="9220" width="4.140625" style="42" customWidth="1"/>
    <col min="9221" max="9221" width="5.5703125" style="42" customWidth="1"/>
    <col min="9222" max="9222" width="59.5703125" style="42" customWidth="1"/>
    <col min="9223" max="9224" width="11.28515625" style="42" customWidth="1"/>
    <col min="9225" max="9225" width="10.5703125" style="42" customWidth="1"/>
    <col min="9226" max="9226" width="10.42578125" style="42" customWidth="1"/>
    <col min="9227" max="9227" width="10.7109375" style="42" customWidth="1"/>
    <col min="9228" max="9228" width="9" style="42" customWidth="1"/>
    <col min="9229" max="9229" width="11.5703125" style="42" customWidth="1"/>
    <col min="9230" max="9230" width="9.140625" style="42"/>
    <col min="9231" max="9231" width="13" style="42" customWidth="1"/>
    <col min="9232" max="9475" width="9.140625" style="42"/>
    <col min="9476" max="9476" width="4.140625" style="42" customWidth="1"/>
    <col min="9477" max="9477" width="5.5703125" style="42" customWidth="1"/>
    <col min="9478" max="9478" width="59.5703125" style="42" customWidth="1"/>
    <col min="9479" max="9480" width="11.28515625" style="42" customWidth="1"/>
    <col min="9481" max="9481" width="10.5703125" style="42" customWidth="1"/>
    <col min="9482" max="9482" width="10.42578125" style="42" customWidth="1"/>
    <col min="9483" max="9483" width="10.7109375" style="42" customWidth="1"/>
    <col min="9484" max="9484" width="9" style="42" customWidth="1"/>
    <col min="9485" max="9485" width="11.5703125" style="42" customWidth="1"/>
    <col min="9486" max="9486" width="9.140625" style="42"/>
    <col min="9487" max="9487" width="13" style="42" customWidth="1"/>
    <col min="9488" max="9731" width="9.140625" style="42"/>
    <col min="9732" max="9732" width="4.140625" style="42" customWidth="1"/>
    <col min="9733" max="9733" width="5.5703125" style="42" customWidth="1"/>
    <col min="9734" max="9734" width="59.5703125" style="42" customWidth="1"/>
    <col min="9735" max="9736" width="11.28515625" style="42" customWidth="1"/>
    <col min="9737" max="9737" width="10.5703125" style="42" customWidth="1"/>
    <col min="9738" max="9738" width="10.42578125" style="42" customWidth="1"/>
    <col min="9739" max="9739" width="10.7109375" style="42" customWidth="1"/>
    <col min="9740" max="9740" width="9" style="42" customWidth="1"/>
    <col min="9741" max="9741" width="11.5703125" style="42" customWidth="1"/>
    <col min="9742" max="9742" width="9.140625" style="42"/>
    <col min="9743" max="9743" width="13" style="42" customWidth="1"/>
    <col min="9744" max="9987" width="9.140625" style="42"/>
    <col min="9988" max="9988" width="4.140625" style="42" customWidth="1"/>
    <col min="9989" max="9989" width="5.5703125" style="42" customWidth="1"/>
    <col min="9990" max="9990" width="59.5703125" style="42" customWidth="1"/>
    <col min="9991" max="9992" width="11.28515625" style="42" customWidth="1"/>
    <col min="9993" max="9993" width="10.5703125" style="42" customWidth="1"/>
    <col min="9994" max="9994" width="10.42578125" style="42" customWidth="1"/>
    <col min="9995" max="9995" width="10.7109375" style="42" customWidth="1"/>
    <col min="9996" max="9996" width="9" style="42" customWidth="1"/>
    <col min="9997" max="9997" width="11.5703125" style="42" customWidth="1"/>
    <col min="9998" max="9998" width="9.140625" style="42"/>
    <col min="9999" max="9999" width="13" style="42" customWidth="1"/>
    <col min="10000" max="10243" width="9.140625" style="42"/>
    <col min="10244" max="10244" width="4.140625" style="42" customWidth="1"/>
    <col min="10245" max="10245" width="5.5703125" style="42" customWidth="1"/>
    <col min="10246" max="10246" width="59.5703125" style="42" customWidth="1"/>
    <col min="10247" max="10248" width="11.28515625" style="42" customWidth="1"/>
    <col min="10249" max="10249" width="10.5703125" style="42" customWidth="1"/>
    <col min="10250" max="10250" width="10.42578125" style="42" customWidth="1"/>
    <col min="10251" max="10251" width="10.7109375" style="42" customWidth="1"/>
    <col min="10252" max="10252" width="9" style="42" customWidth="1"/>
    <col min="10253" max="10253" width="11.5703125" style="42" customWidth="1"/>
    <col min="10254" max="10254" width="9.140625" style="42"/>
    <col min="10255" max="10255" width="13" style="42" customWidth="1"/>
    <col min="10256" max="10499" width="9.140625" style="42"/>
    <col min="10500" max="10500" width="4.140625" style="42" customWidth="1"/>
    <col min="10501" max="10501" width="5.5703125" style="42" customWidth="1"/>
    <col min="10502" max="10502" width="59.5703125" style="42" customWidth="1"/>
    <col min="10503" max="10504" width="11.28515625" style="42" customWidth="1"/>
    <col min="10505" max="10505" width="10.5703125" style="42" customWidth="1"/>
    <col min="10506" max="10506" width="10.42578125" style="42" customWidth="1"/>
    <col min="10507" max="10507" width="10.7109375" style="42" customWidth="1"/>
    <col min="10508" max="10508" width="9" style="42" customWidth="1"/>
    <col min="10509" max="10509" width="11.5703125" style="42" customWidth="1"/>
    <col min="10510" max="10510" width="9.140625" style="42"/>
    <col min="10511" max="10511" width="13" style="42" customWidth="1"/>
    <col min="10512" max="10755" width="9.140625" style="42"/>
    <col min="10756" max="10756" width="4.140625" style="42" customWidth="1"/>
    <col min="10757" max="10757" width="5.5703125" style="42" customWidth="1"/>
    <col min="10758" max="10758" width="59.5703125" style="42" customWidth="1"/>
    <col min="10759" max="10760" width="11.28515625" style="42" customWidth="1"/>
    <col min="10761" max="10761" width="10.5703125" style="42" customWidth="1"/>
    <col min="10762" max="10762" width="10.42578125" style="42" customWidth="1"/>
    <col min="10763" max="10763" width="10.7109375" style="42" customWidth="1"/>
    <col min="10764" max="10764" width="9" style="42" customWidth="1"/>
    <col min="10765" max="10765" width="11.5703125" style="42" customWidth="1"/>
    <col min="10766" max="10766" width="9.140625" style="42"/>
    <col min="10767" max="10767" width="13" style="42" customWidth="1"/>
    <col min="10768" max="11011" width="9.140625" style="42"/>
    <col min="11012" max="11012" width="4.140625" style="42" customWidth="1"/>
    <col min="11013" max="11013" width="5.5703125" style="42" customWidth="1"/>
    <col min="11014" max="11014" width="59.5703125" style="42" customWidth="1"/>
    <col min="11015" max="11016" width="11.28515625" style="42" customWidth="1"/>
    <col min="11017" max="11017" width="10.5703125" style="42" customWidth="1"/>
    <col min="11018" max="11018" width="10.42578125" style="42" customWidth="1"/>
    <col min="11019" max="11019" width="10.7109375" style="42" customWidth="1"/>
    <col min="11020" max="11020" width="9" style="42" customWidth="1"/>
    <col min="11021" max="11021" width="11.5703125" style="42" customWidth="1"/>
    <col min="11022" max="11022" width="9.140625" style="42"/>
    <col min="11023" max="11023" width="13" style="42" customWidth="1"/>
    <col min="11024" max="11267" width="9.140625" style="42"/>
    <col min="11268" max="11268" width="4.140625" style="42" customWidth="1"/>
    <col min="11269" max="11269" width="5.5703125" style="42" customWidth="1"/>
    <col min="11270" max="11270" width="59.5703125" style="42" customWidth="1"/>
    <col min="11271" max="11272" width="11.28515625" style="42" customWidth="1"/>
    <col min="11273" max="11273" width="10.5703125" style="42" customWidth="1"/>
    <col min="11274" max="11274" width="10.42578125" style="42" customWidth="1"/>
    <col min="11275" max="11275" width="10.7109375" style="42" customWidth="1"/>
    <col min="11276" max="11276" width="9" style="42" customWidth="1"/>
    <col min="11277" max="11277" width="11.5703125" style="42" customWidth="1"/>
    <col min="11278" max="11278" width="9.140625" style="42"/>
    <col min="11279" max="11279" width="13" style="42" customWidth="1"/>
    <col min="11280" max="11523" width="9.140625" style="42"/>
    <col min="11524" max="11524" width="4.140625" style="42" customWidth="1"/>
    <col min="11525" max="11525" width="5.5703125" style="42" customWidth="1"/>
    <col min="11526" max="11526" width="59.5703125" style="42" customWidth="1"/>
    <col min="11527" max="11528" width="11.28515625" style="42" customWidth="1"/>
    <col min="11529" max="11529" width="10.5703125" style="42" customWidth="1"/>
    <col min="11530" max="11530" width="10.42578125" style="42" customWidth="1"/>
    <col min="11531" max="11531" width="10.7109375" style="42" customWidth="1"/>
    <col min="11532" max="11532" width="9" style="42" customWidth="1"/>
    <col min="11533" max="11533" width="11.5703125" style="42" customWidth="1"/>
    <col min="11534" max="11534" width="9.140625" style="42"/>
    <col min="11535" max="11535" width="13" style="42" customWidth="1"/>
    <col min="11536" max="11779" width="9.140625" style="42"/>
    <col min="11780" max="11780" width="4.140625" style="42" customWidth="1"/>
    <col min="11781" max="11781" width="5.5703125" style="42" customWidth="1"/>
    <col min="11782" max="11782" width="59.5703125" style="42" customWidth="1"/>
    <col min="11783" max="11784" width="11.28515625" style="42" customWidth="1"/>
    <col min="11785" max="11785" width="10.5703125" style="42" customWidth="1"/>
    <col min="11786" max="11786" width="10.42578125" style="42" customWidth="1"/>
    <col min="11787" max="11787" width="10.7109375" style="42" customWidth="1"/>
    <col min="11788" max="11788" width="9" style="42" customWidth="1"/>
    <col min="11789" max="11789" width="11.5703125" style="42" customWidth="1"/>
    <col min="11790" max="11790" width="9.140625" style="42"/>
    <col min="11791" max="11791" width="13" style="42" customWidth="1"/>
    <col min="11792" max="12035" width="9.140625" style="42"/>
    <col min="12036" max="12036" width="4.140625" style="42" customWidth="1"/>
    <col min="12037" max="12037" width="5.5703125" style="42" customWidth="1"/>
    <col min="12038" max="12038" width="59.5703125" style="42" customWidth="1"/>
    <col min="12039" max="12040" width="11.28515625" style="42" customWidth="1"/>
    <col min="12041" max="12041" width="10.5703125" style="42" customWidth="1"/>
    <col min="12042" max="12042" width="10.42578125" style="42" customWidth="1"/>
    <col min="12043" max="12043" width="10.7109375" style="42" customWidth="1"/>
    <col min="12044" max="12044" width="9" style="42" customWidth="1"/>
    <col min="12045" max="12045" width="11.5703125" style="42" customWidth="1"/>
    <col min="12046" max="12046" width="9.140625" style="42"/>
    <col min="12047" max="12047" width="13" style="42" customWidth="1"/>
    <col min="12048" max="12291" width="9.140625" style="42"/>
    <col min="12292" max="12292" width="4.140625" style="42" customWidth="1"/>
    <col min="12293" max="12293" width="5.5703125" style="42" customWidth="1"/>
    <col min="12294" max="12294" width="59.5703125" style="42" customWidth="1"/>
    <col min="12295" max="12296" width="11.28515625" style="42" customWidth="1"/>
    <col min="12297" max="12297" width="10.5703125" style="42" customWidth="1"/>
    <col min="12298" max="12298" width="10.42578125" style="42" customWidth="1"/>
    <col min="12299" max="12299" width="10.7109375" style="42" customWidth="1"/>
    <col min="12300" max="12300" width="9" style="42" customWidth="1"/>
    <col min="12301" max="12301" width="11.5703125" style="42" customWidth="1"/>
    <col min="12302" max="12302" width="9.140625" style="42"/>
    <col min="12303" max="12303" width="13" style="42" customWidth="1"/>
    <col min="12304" max="12547" width="9.140625" style="42"/>
    <col min="12548" max="12548" width="4.140625" style="42" customWidth="1"/>
    <col min="12549" max="12549" width="5.5703125" style="42" customWidth="1"/>
    <col min="12550" max="12550" width="59.5703125" style="42" customWidth="1"/>
    <col min="12551" max="12552" width="11.28515625" style="42" customWidth="1"/>
    <col min="12553" max="12553" width="10.5703125" style="42" customWidth="1"/>
    <col min="12554" max="12554" width="10.42578125" style="42" customWidth="1"/>
    <col min="12555" max="12555" width="10.7109375" style="42" customWidth="1"/>
    <col min="12556" max="12556" width="9" style="42" customWidth="1"/>
    <col min="12557" max="12557" width="11.5703125" style="42" customWidth="1"/>
    <col min="12558" max="12558" width="9.140625" style="42"/>
    <col min="12559" max="12559" width="13" style="42" customWidth="1"/>
    <col min="12560" max="12803" width="9.140625" style="42"/>
    <col min="12804" max="12804" width="4.140625" style="42" customWidth="1"/>
    <col min="12805" max="12805" width="5.5703125" style="42" customWidth="1"/>
    <col min="12806" max="12806" width="59.5703125" style="42" customWidth="1"/>
    <col min="12807" max="12808" width="11.28515625" style="42" customWidth="1"/>
    <col min="12809" max="12809" width="10.5703125" style="42" customWidth="1"/>
    <col min="12810" max="12810" width="10.42578125" style="42" customWidth="1"/>
    <col min="12811" max="12811" width="10.7109375" style="42" customWidth="1"/>
    <col min="12812" max="12812" width="9" style="42" customWidth="1"/>
    <col min="12813" max="12813" width="11.5703125" style="42" customWidth="1"/>
    <col min="12814" max="12814" width="9.140625" style="42"/>
    <col min="12815" max="12815" width="13" style="42" customWidth="1"/>
    <col min="12816" max="13059" width="9.140625" style="42"/>
    <col min="13060" max="13060" width="4.140625" style="42" customWidth="1"/>
    <col min="13061" max="13061" width="5.5703125" style="42" customWidth="1"/>
    <col min="13062" max="13062" width="59.5703125" style="42" customWidth="1"/>
    <col min="13063" max="13064" width="11.28515625" style="42" customWidth="1"/>
    <col min="13065" max="13065" width="10.5703125" style="42" customWidth="1"/>
    <col min="13066" max="13066" width="10.42578125" style="42" customWidth="1"/>
    <col min="13067" max="13067" width="10.7109375" style="42" customWidth="1"/>
    <col min="13068" max="13068" width="9" style="42" customWidth="1"/>
    <col min="13069" max="13069" width="11.5703125" style="42" customWidth="1"/>
    <col min="13070" max="13070" width="9.140625" style="42"/>
    <col min="13071" max="13071" width="13" style="42" customWidth="1"/>
    <col min="13072" max="13315" width="9.140625" style="42"/>
    <col min="13316" max="13316" width="4.140625" style="42" customWidth="1"/>
    <col min="13317" max="13317" width="5.5703125" style="42" customWidth="1"/>
    <col min="13318" max="13318" width="59.5703125" style="42" customWidth="1"/>
    <col min="13319" max="13320" width="11.28515625" style="42" customWidth="1"/>
    <col min="13321" max="13321" width="10.5703125" style="42" customWidth="1"/>
    <col min="13322" max="13322" width="10.42578125" style="42" customWidth="1"/>
    <col min="13323" max="13323" width="10.7109375" style="42" customWidth="1"/>
    <col min="13324" max="13324" width="9" style="42" customWidth="1"/>
    <col min="13325" max="13325" width="11.5703125" style="42" customWidth="1"/>
    <col min="13326" max="13326" width="9.140625" style="42"/>
    <col min="13327" max="13327" width="13" style="42" customWidth="1"/>
    <col min="13328" max="13571" width="9.140625" style="42"/>
    <col min="13572" max="13572" width="4.140625" style="42" customWidth="1"/>
    <col min="13573" max="13573" width="5.5703125" style="42" customWidth="1"/>
    <col min="13574" max="13574" width="59.5703125" style="42" customWidth="1"/>
    <col min="13575" max="13576" width="11.28515625" style="42" customWidth="1"/>
    <col min="13577" max="13577" width="10.5703125" style="42" customWidth="1"/>
    <col min="13578" max="13578" width="10.42578125" style="42" customWidth="1"/>
    <col min="13579" max="13579" width="10.7109375" style="42" customWidth="1"/>
    <col min="13580" max="13580" width="9" style="42" customWidth="1"/>
    <col min="13581" max="13581" width="11.5703125" style="42" customWidth="1"/>
    <col min="13582" max="13582" width="9.140625" style="42"/>
    <col min="13583" max="13583" width="13" style="42" customWidth="1"/>
    <col min="13584" max="13827" width="9.140625" style="42"/>
    <col min="13828" max="13828" width="4.140625" style="42" customWidth="1"/>
    <col min="13829" max="13829" width="5.5703125" style="42" customWidth="1"/>
    <col min="13830" max="13830" width="59.5703125" style="42" customWidth="1"/>
    <col min="13831" max="13832" width="11.28515625" style="42" customWidth="1"/>
    <col min="13833" max="13833" width="10.5703125" style="42" customWidth="1"/>
    <col min="13834" max="13834" width="10.42578125" style="42" customWidth="1"/>
    <col min="13835" max="13835" width="10.7109375" style="42" customWidth="1"/>
    <col min="13836" max="13836" width="9" style="42" customWidth="1"/>
    <col min="13837" max="13837" width="11.5703125" style="42" customWidth="1"/>
    <col min="13838" max="13838" width="9.140625" style="42"/>
    <col min="13839" max="13839" width="13" style="42" customWidth="1"/>
    <col min="13840" max="14083" width="9.140625" style="42"/>
    <col min="14084" max="14084" width="4.140625" style="42" customWidth="1"/>
    <col min="14085" max="14085" width="5.5703125" style="42" customWidth="1"/>
    <col min="14086" max="14086" width="59.5703125" style="42" customWidth="1"/>
    <col min="14087" max="14088" width="11.28515625" style="42" customWidth="1"/>
    <col min="14089" max="14089" width="10.5703125" style="42" customWidth="1"/>
    <col min="14090" max="14090" width="10.42578125" style="42" customWidth="1"/>
    <col min="14091" max="14091" width="10.7109375" style="42" customWidth="1"/>
    <col min="14092" max="14092" width="9" style="42" customWidth="1"/>
    <col min="14093" max="14093" width="11.5703125" style="42" customWidth="1"/>
    <col min="14094" max="14094" width="9.140625" style="42"/>
    <col min="14095" max="14095" width="13" style="42" customWidth="1"/>
    <col min="14096" max="14339" width="9.140625" style="42"/>
    <col min="14340" max="14340" width="4.140625" style="42" customWidth="1"/>
    <col min="14341" max="14341" width="5.5703125" style="42" customWidth="1"/>
    <col min="14342" max="14342" width="59.5703125" style="42" customWidth="1"/>
    <col min="14343" max="14344" width="11.28515625" style="42" customWidth="1"/>
    <col min="14345" max="14345" width="10.5703125" style="42" customWidth="1"/>
    <col min="14346" max="14346" width="10.42578125" style="42" customWidth="1"/>
    <col min="14347" max="14347" width="10.7109375" style="42" customWidth="1"/>
    <col min="14348" max="14348" width="9" style="42" customWidth="1"/>
    <col min="14349" max="14349" width="11.5703125" style="42" customWidth="1"/>
    <col min="14350" max="14350" width="9.140625" style="42"/>
    <col min="14351" max="14351" width="13" style="42" customWidth="1"/>
    <col min="14352" max="14595" width="9.140625" style="42"/>
    <col min="14596" max="14596" width="4.140625" style="42" customWidth="1"/>
    <col min="14597" max="14597" width="5.5703125" style="42" customWidth="1"/>
    <col min="14598" max="14598" width="59.5703125" style="42" customWidth="1"/>
    <col min="14599" max="14600" width="11.28515625" style="42" customWidth="1"/>
    <col min="14601" max="14601" width="10.5703125" style="42" customWidth="1"/>
    <col min="14602" max="14602" width="10.42578125" style="42" customWidth="1"/>
    <col min="14603" max="14603" width="10.7109375" style="42" customWidth="1"/>
    <col min="14604" max="14604" width="9" style="42" customWidth="1"/>
    <col min="14605" max="14605" width="11.5703125" style="42" customWidth="1"/>
    <col min="14606" max="14606" width="9.140625" style="42"/>
    <col min="14607" max="14607" width="13" style="42" customWidth="1"/>
    <col min="14608" max="14851" width="9.140625" style="42"/>
    <col min="14852" max="14852" width="4.140625" style="42" customWidth="1"/>
    <col min="14853" max="14853" width="5.5703125" style="42" customWidth="1"/>
    <col min="14854" max="14854" width="59.5703125" style="42" customWidth="1"/>
    <col min="14855" max="14856" width="11.28515625" style="42" customWidth="1"/>
    <col min="14857" max="14857" width="10.5703125" style="42" customWidth="1"/>
    <col min="14858" max="14858" width="10.42578125" style="42" customWidth="1"/>
    <col min="14859" max="14859" width="10.7109375" style="42" customWidth="1"/>
    <col min="14860" max="14860" width="9" style="42" customWidth="1"/>
    <col min="14861" max="14861" width="11.5703125" style="42" customWidth="1"/>
    <col min="14862" max="14862" width="9.140625" style="42"/>
    <col min="14863" max="14863" width="13" style="42" customWidth="1"/>
    <col min="14864" max="15107" width="9.140625" style="42"/>
    <col min="15108" max="15108" width="4.140625" style="42" customWidth="1"/>
    <col min="15109" max="15109" width="5.5703125" style="42" customWidth="1"/>
    <col min="15110" max="15110" width="59.5703125" style="42" customWidth="1"/>
    <col min="15111" max="15112" width="11.28515625" style="42" customWidth="1"/>
    <col min="15113" max="15113" width="10.5703125" style="42" customWidth="1"/>
    <col min="15114" max="15114" width="10.42578125" style="42" customWidth="1"/>
    <col min="15115" max="15115" width="10.7109375" style="42" customWidth="1"/>
    <col min="15116" max="15116" width="9" style="42" customWidth="1"/>
    <col min="15117" max="15117" width="11.5703125" style="42" customWidth="1"/>
    <col min="15118" max="15118" width="9.140625" style="42"/>
    <col min="15119" max="15119" width="13" style="42" customWidth="1"/>
    <col min="15120" max="15363" width="9.140625" style="42"/>
    <col min="15364" max="15364" width="4.140625" style="42" customWidth="1"/>
    <col min="15365" max="15365" width="5.5703125" style="42" customWidth="1"/>
    <col min="15366" max="15366" width="59.5703125" style="42" customWidth="1"/>
    <col min="15367" max="15368" width="11.28515625" style="42" customWidth="1"/>
    <col min="15369" max="15369" width="10.5703125" style="42" customWidth="1"/>
    <col min="15370" max="15370" width="10.42578125" style="42" customWidth="1"/>
    <col min="15371" max="15371" width="10.7109375" style="42" customWidth="1"/>
    <col min="15372" max="15372" width="9" style="42" customWidth="1"/>
    <col min="15373" max="15373" width="11.5703125" style="42" customWidth="1"/>
    <col min="15374" max="15374" width="9.140625" style="42"/>
    <col min="15375" max="15375" width="13" style="42" customWidth="1"/>
    <col min="15376" max="15619" width="9.140625" style="42"/>
    <col min="15620" max="15620" width="4.140625" style="42" customWidth="1"/>
    <col min="15621" max="15621" width="5.5703125" style="42" customWidth="1"/>
    <col min="15622" max="15622" width="59.5703125" style="42" customWidth="1"/>
    <col min="15623" max="15624" width="11.28515625" style="42" customWidth="1"/>
    <col min="15625" max="15625" width="10.5703125" style="42" customWidth="1"/>
    <col min="15626" max="15626" width="10.42578125" style="42" customWidth="1"/>
    <col min="15627" max="15627" width="10.7109375" style="42" customWidth="1"/>
    <col min="15628" max="15628" width="9" style="42" customWidth="1"/>
    <col min="15629" max="15629" width="11.5703125" style="42" customWidth="1"/>
    <col min="15630" max="15630" width="9.140625" style="42"/>
    <col min="15631" max="15631" width="13" style="42" customWidth="1"/>
    <col min="15632" max="15875" width="9.140625" style="42"/>
    <col min="15876" max="15876" width="4.140625" style="42" customWidth="1"/>
    <col min="15877" max="15877" width="5.5703125" style="42" customWidth="1"/>
    <col min="15878" max="15878" width="59.5703125" style="42" customWidth="1"/>
    <col min="15879" max="15880" width="11.28515625" style="42" customWidth="1"/>
    <col min="15881" max="15881" width="10.5703125" style="42" customWidth="1"/>
    <col min="15882" max="15882" width="10.42578125" style="42" customWidth="1"/>
    <col min="15883" max="15883" width="10.7109375" style="42" customWidth="1"/>
    <col min="15884" max="15884" width="9" style="42" customWidth="1"/>
    <col min="15885" max="15885" width="11.5703125" style="42" customWidth="1"/>
    <col min="15886" max="15886" width="9.140625" style="42"/>
    <col min="15887" max="15887" width="13" style="42" customWidth="1"/>
    <col min="15888" max="16131" width="9.140625" style="42"/>
    <col min="16132" max="16132" width="4.140625" style="42" customWidth="1"/>
    <col min="16133" max="16133" width="5.5703125" style="42" customWidth="1"/>
    <col min="16134" max="16134" width="59.5703125" style="42" customWidth="1"/>
    <col min="16135" max="16136" width="11.28515625" style="42" customWidth="1"/>
    <col min="16137" max="16137" width="10.5703125" style="42" customWidth="1"/>
    <col min="16138" max="16138" width="10.42578125" style="42" customWidth="1"/>
    <col min="16139" max="16139" width="10.7109375" style="42" customWidth="1"/>
    <col min="16140" max="16140" width="9" style="42" customWidth="1"/>
    <col min="16141" max="16141" width="11.5703125" style="42" customWidth="1"/>
    <col min="16142" max="16142" width="9.140625" style="42"/>
    <col min="16143" max="16143" width="13" style="42" customWidth="1"/>
    <col min="16144" max="16384" width="9.140625" style="42"/>
  </cols>
  <sheetData>
    <row r="1" spans="1:17" ht="12" customHeight="1" x14ac:dyDescent="0.2">
      <c r="G1" s="2"/>
      <c r="H1" s="2"/>
      <c r="I1" s="2"/>
      <c r="J1" s="2"/>
      <c r="L1" s="2" t="s">
        <v>45</v>
      </c>
    </row>
    <row r="2" spans="1:17" ht="12" customHeight="1" x14ac:dyDescent="0.2">
      <c r="G2" s="2"/>
      <c r="H2" s="2"/>
      <c r="I2" s="2"/>
      <c r="J2" s="2"/>
      <c r="L2" s="5" t="s">
        <v>118</v>
      </c>
    </row>
    <row r="3" spans="1:17" ht="12" customHeight="1" x14ac:dyDescent="0.2">
      <c r="G3" s="2"/>
      <c r="H3" s="2"/>
      <c r="I3" s="2"/>
      <c r="J3" s="2"/>
      <c r="L3" s="5" t="s">
        <v>47</v>
      </c>
    </row>
    <row r="4" spans="1:17" ht="12" customHeight="1" x14ac:dyDescent="0.2">
      <c r="G4" s="2"/>
      <c r="H4" s="2"/>
      <c r="I4" s="2"/>
      <c r="J4" s="2"/>
      <c r="L4" s="5" t="s">
        <v>119</v>
      </c>
      <c r="Q4" s="194"/>
    </row>
    <row r="5" spans="1:17" ht="12" customHeight="1" x14ac:dyDescent="0.2">
      <c r="G5" s="2"/>
      <c r="H5" s="2"/>
      <c r="I5" s="2"/>
      <c r="J5" s="2"/>
      <c r="K5" s="2"/>
      <c r="Q5" s="194"/>
    </row>
    <row r="6" spans="1:17" ht="12.75" customHeight="1" x14ac:dyDescent="0.25">
      <c r="A6" s="9" t="s">
        <v>240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44"/>
      <c r="O6" s="195"/>
      <c r="P6" s="44"/>
      <c r="Q6" s="194"/>
    </row>
    <row r="7" spans="1:17" s="2" customFormat="1" ht="11.25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5"/>
      <c r="L7" s="5" t="s">
        <v>1</v>
      </c>
      <c r="M7" s="11"/>
    </row>
    <row r="8" spans="1:17" s="45" customFormat="1" ht="12.6" customHeight="1" x14ac:dyDescent="0.2">
      <c r="A8" s="196"/>
      <c r="B8" s="196"/>
      <c r="C8" s="196"/>
      <c r="D8" s="196"/>
      <c r="E8" s="196"/>
      <c r="F8" s="196"/>
      <c r="G8" s="196"/>
      <c r="H8" s="197" t="s">
        <v>32</v>
      </c>
      <c r="I8" s="198"/>
      <c r="J8" s="199"/>
      <c r="K8" s="200"/>
      <c r="L8" s="62" t="s">
        <v>86</v>
      </c>
      <c r="M8" s="62" t="s">
        <v>87</v>
      </c>
    </row>
    <row r="9" spans="1:17" s="45" customFormat="1" ht="12.6" customHeight="1" x14ac:dyDescent="0.2">
      <c r="A9" s="201"/>
      <c r="B9" s="202"/>
      <c r="C9" s="202"/>
      <c r="D9" s="202"/>
      <c r="E9" s="202"/>
      <c r="F9" s="202"/>
      <c r="G9" s="203" t="s">
        <v>88</v>
      </c>
      <c r="H9" s="204" t="s">
        <v>89</v>
      </c>
      <c r="I9" s="247" t="s">
        <v>90</v>
      </c>
      <c r="J9" s="248"/>
      <c r="K9" s="249"/>
      <c r="L9" s="204" t="s">
        <v>91</v>
      </c>
      <c r="M9" s="68" t="s">
        <v>92</v>
      </c>
    </row>
    <row r="10" spans="1:17" s="45" customFormat="1" ht="12.6" customHeight="1" x14ac:dyDescent="0.2">
      <c r="A10" s="68" t="s">
        <v>46</v>
      </c>
      <c r="B10" s="203" t="s">
        <v>4</v>
      </c>
      <c r="C10" s="203"/>
      <c r="D10" s="203" t="s">
        <v>93</v>
      </c>
      <c r="E10" s="203" t="s">
        <v>7</v>
      </c>
      <c r="F10" s="203" t="s">
        <v>8</v>
      </c>
      <c r="G10" s="203" t="s">
        <v>94</v>
      </c>
      <c r="H10" s="204" t="s">
        <v>95</v>
      </c>
      <c r="I10" s="68"/>
      <c r="J10" s="205" t="s">
        <v>96</v>
      </c>
      <c r="K10" s="203" t="s">
        <v>96</v>
      </c>
      <c r="L10" s="206" t="s">
        <v>97</v>
      </c>
      <c r="M10" s="68" t="s">
        <v>98</v>
      </c>
    </row>
    <row r="11" spans="1:17" s="45" customFormat="1" ht="12.6" customHeight="1" x14ac:dyDescent="0.2">
      <c r="A11" s="68"/>
      <c r="B11" s="203"/>
      <c r="C11" s="203" t="s">
        <v>5</v>
      </c>
      <c r="D11" s="203"/>
      <c r="E11" s="203"/>
      <c r="F11" s="203"/>
      <c r="G11" s="203" t="s">
        <v>249</v>
      </c>
      <c r="H11" s="204">
        <v>2021</v>
      </c>
      <c r="I11" s="68" t="s">
        <v>99</v>
      </c>
      <c r="J11" s="203" t="s">
        <v>100</v>
      </c>
      <c r="K11" s="203" t="s">
        <v>101</v>
      </c>
      <c r="L11" s="207" t="s">
        <v>102</v>
      </c>
      <c r="M11" s="68" t="s">
        <v>103</v>
      </c>
    </row>
    <row r="12" spans="1:17" s="45" customFormat="1" ht="12.6" customHeight="1" x14ac:dyDescent="0.2">
      <c r="A12" s="68"/>
      <c r="B12" s="203"/>
      <c r="C12" s="203"/>
      <c r="D12" s="203"/>
      <c r="E12" s="203"/>
      <c r="F12" s="203"/>
      <c r="G12" s="203"/>
      <c r="H12" s="204" t="s">
        <v>104</v>
      </c>
      <c r="I12" s="68" t="s">
        <v>105</v>
      </c>
      <c r="J12" s="203" t="s">
        <v>106</v>
      </c>
      <c r="K12" s="203" t="s">
        <v>107</v>
      </c>
      <c r="L12" s="207" t="s">
        <v>108</v>
      </c>
      <c r="M12" s="68" t="s">
        <v>109</v>
      </c>
    </row>
    <row r="13" spans="1:17" s="45" customFormat="1" ht="12.6" customHeight="1" x14ac:dyDescent="0.2">
      <c r="A13" s="68"/>
      <c r="B13" s="203"/>
      <c r="C13" s="203"/>
      <c r="D13" s="203"/>
      <c r="E13" s="203"/>
      <c r="F13" s="203"/>
      <c r="G13" s="203"/>
      <c r="H13" s="204"/>
      <c r="I13" s="68"/>
      <c r="J13" s="203" t="s">
        <v>110</v>
      </c>
      <c r="K13" s="68" t="s">
        <v>111</v>
      </c>
      <c r="L13" s="207" t="s">
        <v>112</v>
      </c>
      <c r="M13" s="68" t="s">
        <v>113</v>
      </c>
    </row>
    <row r="14" spans="1:17" s="45" customFormat="1" ht="12.6" customHeight="1" x14ac:dyDescent="0.2">
      <c r="A14" s="208"/>
      <c r="B14" s="209"/>
      <c r="C14" s="209"/>
      <c r="D14" s="210"/>
      <c r="E14" s="210"/>
      <c r="F14" s="210"/>
      <c r="G14" s="210"/>
      <c r="H14" s="204"/>
      <c r="I14" s="72"/>
      <c r="J14" s="210"/>
      <c r="K14" s="210"/>
      <c r="L14" s="207"/>
      <c r="M14" s="68" t="s">
        <v>114</v>
      </c>
    </row>
    <row r="15" spans="1:17" s="2" customFormat="1" ht="15" customHeight="1" x14ac:dyDescent="0.2">
      <c r="A15" s="211">
        <v>1</v>
      </c>
      <c r="B15" s="211">
        <v>2</v>
      </c>
      <c r="C15" s="211"/>
      <c r="D15" s="211">
        <v>3</v>
      </c>
      <c r="E15" s="211">
        <v>4</v>
      </c>
      <c r="F15" s="211">
        <v>5</v>
      </c>
      <c r="G15" s="211">
        <v>6</v>
      </c>
      <c r="H15" s="46">
        <v>7</v>
      </c>
      <c r="I15" s="211">
        <v>8</v>
      </c>
      <c r="J15" s="212">
        <v>9</v>
      </c>
      <c r="K15" s="213">
        <v>10</v>
      </c>
      <c r="L15" s="214">
        <v>11</v>
      </c>
      <c r="M15" s="211">
        <v>12</v>
      </c>
    </row>
    <row r="16" spans="1:17" s="50" customFormat="1" ht="18" customHeight="1" x14ac:dyDescent="0.2">
      <c r="A16" s="47"/>
      <c r="B16" s="47"/>
      <c r="C16" s="215"/>
      <c r="D16" s="47" t="s">
        <v>115</v>
      </c>
      <c r="E16" s="48">
        <v>180000</v>
      </c>
      <c r="F16" s="48">
        <v>0</v>
      </c>
      <c r="G16" s="48">
        <v>406405484</v>
      </c>
      <c r="H16" s="48">
        <v>181441696</v>
      </c>
      <c r="I16" s="48">
        <v>117169830</v>
      </c>
      <c r="J16" s="48">
        <v>17779775</v>
      </c>
      <c r="K16" s="48">
        <v>46492091</v>
      </c>
      <c r="L16" s="48">
        <v>0</v>
      </c>
      <c r="M16" s="49" t="s">
        <v>116</v>
      </c>
      <c r="O16" s="51"/>
    </row>
    <row r="17" spans="1:13" s="1" customFormat="1" ht="20.25" customHeight="1" x14ac:dyDescent="0.2">
      <c r="A17" s="216">
        <v>754</v>
      </c>
      <c r="B17" s="217"/>
      <c r="C17" s="218"/>
      <c r="D17" s="219" t="s">
        <v>241</v>
      </c>
      <c r="E17" s="220">
        <v>180000</v>
      </c>
      <c r="F17" s="220">
        <v>0</v>
      </c>
      <c r="G17" s="220">
        <v>380000</v>
      </c>
      <c r="H17" s="220">
        <v>380000</v>
      </c>
      <c r="I17" s="220">
        <v>200000</v>
      </c>
      <c r="J17" s="220">
        <v>180000</v>
      </c>
      <c r="K17" s="220">
        <v>0</v>
      </c>
      <c r="L17" s="220">
        <v>0</v>
      </c>
      <c r="M17" s="221"/>
    </row>
    <row r="18" spans="1:13" s="1" customFormat="1" ht="33" customHeight="1" x14ac:dyDescent="0.2">
      <c r="A18" s="222"/>
      <c r="B18" s="223">
        <v>75411</v>
      </c>
      <c r="C18" s="224"/>
      <c r="D18" s="225" t="s">
        <v>142</v>
      </c>
      <c r="E18" s="226">
        <v>180000</v>
      </c>
      <c r="F18" s="226">
        <v>0</v>
      </c>
      <c r="G18" s="226">
        <v>180000</v>
      </c>
      <c r="H18" s="226">
        <v>180000</v>
      </c>
      <c r="I18" s="226">
        <v>0</v>
      </c>
      <c r="J18" s="226">
        <v>180000</v>
      </c>
      <c r="K18" s="226">
        <v>0</v>
      </c>
      <c r="L18" s="226">
        <v>0</v>
      </c>
      <c r="M18" s="227"/>
    </row>
    <row r="19" spans="1:13" s="1" customFormat="1" ht="18.75" customHeight="1" x14ac:dyDescent="0.2">
      <c r="A19" s="228"/>
      <c r="B19" s="229"/>
      <c r="C19" s="230"/>
      <c r="D19" s="231" t="s">
        <v>242</v>
      </c>
      <c r="E19" s="232"/>
      <c r="F19" s="232"/>
      <c r="G19" s="233"/>
      <c r="H19" s="233"/>
      <c r="I19" s="233"/>
      <c r="J19" s="233"/>
      <c r="K19" s="233"/>
      <c r="L19" s="233"/>
      <c r="M19" s="234"/>
    </row>
    <row r="20" spans="1:13" s="1" customFormat="1" ht="29.25" customHeight="1" x14ac:dyDescent="0.2">
      <c r="A20" s="235"/>
      <c r="B20" s="236" t="s">
        <v>243</v>
      </c>
      <c r="C20" s="237"/>
      <c r="D20" s="238" t="s">
        <v>244</v>
      </c>
      <c r="E20" s="239">
        <v>127000</v>
      </c>
      <c r="F20" s="239"/>
      <c r="G20" s="239">
        <v>127000</v>
      </c>
      <c r="H20" s="239">
        <v>127000</v>
      </c>
      <c r="I20" s="240" t="s">
        <v>245</v>
      </c>
      <c r="J20" s="239">
        <v>127000</v>
      </c>
      <c r="K20" s="240" t="s">
        <v>245</v>
      </c>
      <c r="L20" s="240" t="s">
        <v>245</v>
      </c>
      <c r="M20" s="241" t="s">
        <v>60</v>
      </c>
    </row>
    <row r="21" spans="1:13" s="1" customFormat="1" ht="18" customHeight="1" x14ac:dyDescent="0.2">
      <c r="A21" s="228"/>
      <c r="B21" s="242"/>
      <c r="C21" s="243"/>
      <c r="D21" s="231" t="s">
        <v>242</v>
      </c>
      <c r="E21" s="244"/>
      <c r="F21" s="244"/>
      <c r="G21" s="244"/>
      <c r="H21" s="244"/>
      <c r="I21" s="245"/>
      <c r="J21" s="244"/>
      <c r="K21" s="245"/>
      <c r="L21" s="245"/>
      <c r="M21" s="246"/>
    </row>
    <row r="22" spans="1:13" s="1" customFormat="1" ht="27" x14ac:dyDescent="0.2">
      <c r="A22" s="235"/>
      <c r="B22" s="236" t="s">
        <v>117</v>
      </c>
      <c r="C22" s="237"/>
      <c r="D22" s="238" t="s">
        <v>246</v>
      </c>
      <c r="E22" s="239">
        <v>12000</v>
      </c>
      <c r="F22" s="239"/>
      <c r="G22" s="239">
        <v>12000</v>
      </c>
      <c r="H22" s="239">
        <v>12000</v>
      </c>
      <c r="I22" s="240" t="s">
        <v>245</v>
      </c>
      <c r="J22" s="239">
        <v>12000</v>
      </c>
      <c r="K22" s="240" t="s">
        <v>245</v>
      </c>
      <c r="L22" s="240" t="s">
        <v>245</v>
      </c>
      <c r="M22" s="241" t="s">
        <v>60</v>
      </c>
    </row>
    <row r="23" spans="1:13" s="1" customFormat="1" ht="22.5" customHeight="1" x14ac:dyDescent="0.2">
      <c r="A23" s="228"/>
      <c r="B23" s="242"/>
      <c r="C23" s="243"/>
      <c r="D23" s="231" t="s">
        <v>242</v>
      </c>
      <c r="E23" s="244"/>
      <c r="F23" s="244"/>
      <c r="G23" s="244"/>
      <c r="H23" s="244"/>
      <c r="I23" s="245"/>
      <c r="J23" s="244"/>
      <c r="K23" s="245"/>
      <c r="L23" s="245"/>
      <c r="M23" s="246"/>
    </row>
    <row r="24" spans="1:13" s="1" customFormat="1" ht="33.75" customHeight="1" x14ac:dyDescent="0.2">
      <c r="A24" s="235"/>
      <c r="B24" s="236" t="s">
        <v>117</v>
      </c>
      <c r="C24" s="237"/>
      <c r="D24" s="238" t="s">
        <v>247</v>
      </c>
      <c r="E24" s="239">
        <v>41000</v>
      </c>
      <c r="F24" s="239"/>
      <c r="G24" s="239">
        <v>41000</v>
      </c>
      <c r="H24" s="239">
        <v>41000</v>
      </c>
      <c r="I24" s="240" t="s">
        <v>245</v>
      </c>
      <c r="J24" s="239">
        <v>41000</v>
      </c>
      <c r="K24" s="240" t="s">
        <v>245</v>
      </c>
      <c r="L24" s="240" t="s">
        <v>245</v>
      </c>
      <c r="M24" s="241" t="s">
        <v>60</v>
      </c>
    </row>
    <row r="27" spans="1:13" ht="36" customHeight="1" x14ac:dyDescent="0.2">
      <c r="B27" s="2" t="s">
        <v>248</v>
      </c>
    </row>
    <row r="28" spans="1:13" ht="12" customHeight="1" x14ac:dyDescent="0.2"/>
  </sheetData>
  <pageMargins left="0.31496062992125984" right="0.31496062992125984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4"/>
  <sheetViews>
    <sheetView zoomScaleNormal="100" workbookViewId="0">
      <selection activeCell="G2" sqref="G2:G4"/>
    </sheetView>
  </sheetViews>
  <sheetFormatPr defaultColWidth="10.28515625" defaultRowHeight="11.25" x14ac:dyDescent="0.2"/>
  <cols>
    <col min="1" max="1" width="6.42578125" style="3" customWidth="1"/>
    <col min="2" max="2" width="58.28515625" style="3" customWidth="1"/>
    <col min="3" max="3" width="10.28515625" style="3"/>
    <col min="4" max="4" width="12.7109375" style="3" customWidth="1"/>
    <col min="5" max="5" width="11.42578125" style="3" customWidth="1"/>
    <col min="6" max="6" width="11" style="3" customWidth="1"/>
    <col min="7" max="7" width="11.42578125" style="3" customWidth="1"/>
    <col min="8" max="9" width="11.28515625" style="3" customWidth="1"/>
    <col min="10" max="10" width="17" style="3" customWidth="1"/>
    <col min="11" max="11" width="16.28515625" style="3" customWidth="1"/>
    <col min="12" max="256" width="10.28515625" style="3"/>
    <col min="257" max="257" width="6.42578125" style="3" customWidth="1"/>
    <col min="258" max="258" width="58.28515625" style="3" customWidth="1"/>
    <col min="259" max="259" width="10.28515625" style="3"/>
    <col min="260" max="260" width="11" style="3" customWidth="1"/>
    <col min="261" max="262" width="9.7109375" style="3" customWidth="1"/>
    <col min="263" max="263" width="10.7109375" style="3" customWidth="1"/>
    <col min="264" max="265" width="11.28515625" style="3" customWidth="1"/>
    <col min="266" max="266" width="17" style="3" customWidth="1"/>
    <col min="267" max="267" width="16.28515625" style="3" customWidth="1"/>
    <col min="268" max="512" width="10.28515625" style="3"/>
    <col min="513" max="513" width="6.42578125" style="3" customWidth="1"/>
    <col min="514" max="514" width="58.28515625" style="3" customWidth="1"/>
    <col min="515" max="515" width="10.28515625" style="3"/>
    <col min="516" max="516" width="11" style="3" customWidth="1"/>
    <col min="517" max="518" width="9.7109375" style="3" customWidth="1"/>
    <col min="519" max="519" width="10.7109375" style="3" customWidth="1"/>
    <col min="520" max="521" width="11.28515625" style="3" customWidth="1"/>
    <col min="522" max="522" width="17" style="3" customWidth="1"/>
    <col min="523" max="523" width="16.28515625" style="3" customWidth="1"/>
    <col min="524" max="768" width="10.28515625" style="3"/>
    <col min="769" max="769" width="6.42578125" style="3" customWidth="1"/>
    <col min="770" max="770" width="58.28515625" style="3" customWidth="1"/>
    <col min="771" max="771" width="10.28515625" style="3"/>
    <col min="772" max="772" width="11" style="3" customWidth="1"/>
    <col min="773" max="774" width="9.7109375" style="3" customWidth="1"/>
    <col min="775" max="775" width="10.7109375" style="3" customWidth="1"/>
    <col min="776" max="777" width="11.28515625" style="3" customWidth="1"/>
    <col min="778" max="778" width="17" style="3" customWidth="1"/>
    <col min="779" max="779" width="16.28515625" style="3" customWidth="1"/>
    <col min="780" max="1024" width="10.28515625" style="3"/>
    <col min="1025" max="1025" width="6.42578125" style="3" customWidth="1"/>
    <col min="1026" max="1026" width="58.28515625" style="3" customWidth="1"/>
    <col min="1027" max="1027" width="10.28515625" style="3"/>
    <col min="1028" max="1028" width="11" style="3" customWidth="1"/>
    <col min="1029" max="1030" width="9.7109375" style="3" customWidth="1"/>
    <col min="1031" max="1031" width="10.7109375" style="3" customWidth="1"/>
    <col min="1032" max="1033" width="11.28515625" style="3" customWidth="1"/>
    <col min="1034" max="1034" width="17" style="3" customWidth="1"/>
    <col min="1035" max="1035" width="16.28515625" style="3" customWidth="1"/>
    <col min="1036" max="1280" width="10.28515625" style="3"/>
    <col min="1281" max="1281" width="6.42578125" style="3" customWidth="1"/>
    <col min="1282" max="1282" width="58.28515625" style="3" customWidth="1"/>
    <col min="1283" max="1283" width="10.28515625" style="3"/>
    <col min="1284" max="1284" width="11" style="3" customWidth="1"/>
    <col min="1285" max="1286" width="9.7109375" style="3" customWidth="1"/>
    <col min="1287" max="1287" width="10.7109375" style="3" customWidth="1"/>
    <col min="1288" max="1289" width="11.28515625" style="3" customWidth="1"/>
    <col min="1290" max="1290" width="17" style="3" customWidth="1"/>
    <col min="1291" max="1291" width="16.28515625" style="3" customWidth="1"/>
    <col min="1292" max="1536" width="10.28515625" style="3"/>
    <col min="1537" max="1537" width="6.42578125" style="3" customWidth="1"/>
    <col min="1538" max="1538" width="58.28515625" style="3" customWidth="1"/>
    <col min="1539" max="1539" width="10.28515625" style="3"/>
    <col min="1540" max="1540" width="11" style="3" customWidth="1"/>
    <col min="1541" max="1542" width="9.7109375" style="3" customWidth="1"/>
    <col min="1543" max="1543" width="10.7109375" style="3" customWidth="1"/>
    <col min="1544" max="1545" width="11.28515625" style="3" customWidth="1"/>
    <col min="1546" max="1546" width="17" style="3" customWidth="1"/>
    <col min="1547" max="1547" width="16.28515625" style="3" customWidth="1"/>
    <col min="1548" max="1792" width="10.28515625" style="3"/>
    <col min="1793" max="1793" width="6.42578125" style="3" customWidth="1"/>
    <col min="1794" max="1794" width="58.28515625" style="3" customWidth="1"/>
    <col min="1795" max="1795" width="10.28515625" style="3"/>
    <col min="1796" max="1796" width="11" style="3" customWidth="1"/>
    <col min="1797" max="1798" width="9.7109375" style="3" customWidth="1"/>
    <col min="1799" max="1799" width="10.7109375" style="3" customWidth="1"/>
    <col min="1800" max="1801" width="11.28515625" style="3" customWidth="1"/>
    <col min="1802" max="1802" width="17" style="3" customWidth="1"/>
    <col min="1803" max="1803" width="16.28515625" style="3" customWidth="1"/>
    <col min="1804" max="2048" width="10.28515625" style="3"/>
    <col min="2049" max="2049" width="6.42578125" style="3" customWidth="1"/>
    <col min="2050" max="2050" width="58.28515625" style="3" customWidth="1"/>
    <col min="2051" max="2051" width="10.28515625" style="3"/>
    <col min="2052" max="2052" width="11" style="3" customWidth="1"/>
    <col min="2053" max="2054" width="9.7109375" style="3" customWidth="1"/>
    <col min="2055" max="2055" width="10.7109375" style="3" customWidth="1"/>
    <col min="2056" max="2057" width="11.28515625" style="3" customWidth="1"/>
    <col min="2058" max="2058" width="17" style="3" customWidth="1"/>
    <col min="2059" max="2059" width="16.28515625" style="3" customWidth="1"/>
    <col min="2060" max="2304" width="10.28515625" style="3"/>
    <col min="2305" max="2305" width="6.42578125" style="3" customWidth="1"/>
    <col min="2306" max="2306" width="58.28515625" style="3" customWidth="1"/>
    <col min="2307" max="2307" width="10.28515625" style="3"/>
    <col min="2308" max="2308" width="11" style="3" customWidth="1"/>
    <col min="2309" max="2310" width="9.7109375" style="3" customWidth="1"/>
    <col min="2311" max="2311" width="10.7109375" style="3" customWidth="1"/>
    <col min="2312" max="2313" width="11.28515625" style="3" customWidth="1"/>
    <col min="2314" max="2314" width="17" style="3" customWidth="1"/>
    <col min="2315" max="2315" width="16.28515625" style="3" customWidth="1"/>
    <col min="2316" max="2560" width="10.28515625" style="3"/>
    <col min="2561" max="2561" width="6.42578125" style="3" customWidth="1"/>
    <col min="2562" max="2562" width="58.28515625" style="3" customWidth="1"/>
    <col min="2563" max="2563" width="10.28515625" style="3"/>
    <col min="2564" max="2564" width="11" style="3" customWidth="1"/>
    <col min="2565" max="2566" width="9.7109375" style="3" customWidth="1"/>
    <col min="2567" max="2567" width="10.7109375" style="3" customWidth="1"/>
    <col min="2568" max="2569" width="11.28515625" style="3" customWidth="1"/>
    <col min="2570" max="2570" width="17" style="3" customWidth="1"/>
    <col min="2571" max="2571" width="16.28515625" style="3" customWidth="1"/>
    <col min="2572" max="2816" width="10.28515625" style="3"/>
    <col min="2817" max="2817" width="6.42578125" style="3" customWidth="1"/>
    <col min="2818" max="2818" width="58.28515625" style="3" customWidth="1"/>
    <col min="2819" max="2819" width="10.28515625" style="3"/>
    <col min="2820" max="2820" width="11" style="3" customWidth="1"/>
    <col min="2821" max="2822" width="9.7109375" style="3" customWidth="1"/>
    <col min="2823" max="2823" width="10.7109375" style="3" customWidth="1"/>
    <col min="2824" max="2825" width="11.28515625" style="3" customWidth="1"/>
    <col min="2826" max="2826" width="17" style="3" customWidth="1"/>
    <col min="2827" max="2827" width="16.28515625" style="3" customWidth="1"/>
    <col min="2828" max="3072" width="10.28515625" style="3"/>
    <col min="3073" max="3073" width="6.42578125" style="3" customWidth="1"/>
    <col min="3074" max="3074" width="58.28515625" style="3" customWidth="1"/>
    <col min="3075" max="3075" width="10.28515625" style="3"/>
    <col min="3076" max="3076" width="11" style="3" customWidth="1"/>
    <col min="3077" max="3078" width="9.7109375" style="3" customWidth="1"/>
    <col min="3079" max="3079" width="10.7109375" style="3" customWidth="1"/>
    <col min="3080" max="3081" width="11.28515625" style="3" customWidth="1"/>
    <col min="3082" max="3082" width="17" style="3" customWidth="1"/>
    <col min="3083" max="3083" width="16.28515625" style="3" customWidth="1"/>
    <col min="3084" max="3328" width="10.28515625" style="3"/>
    <col min="3329" max="3329" width="6.42578125" style="3" customWidth="1"/>
    <col min="3330" max="3330" width="58.28515625" style="3" customWidth="1"/>
    <col min="3331" max="3331" width="10.28515625" style="3"/>
    <col min="3332" max="3332" width="11" style="3" customWidth="1"/>
    <col min="3333" max="3334" width="9.7109375" style="3" customWidth="1"/>
    <col min="3335" max="3335" width="10.7109375" style="3" customWidth="1"/>
    <col min="3336" max="3337" width="11.28515625" style="3" customWidth="1"/>
    <col min="3338" max="3338" width="17" style="3" customWidth="1"/>
    <col min="3339" max="3339" width="16.28515625" style="3" customWidth="1"/>
    <col min="3340" max="3584" width="10.28515625" style="3"/>
    <col min="3585" max="3585" width="6.42578125" style="3" customWidth="1"/>
    <col min="3586" max="3586" width="58.28515625" style="3" customWidth="1"/>
    <col min="3587" max="3587" width="10.28515625" style="3"/>
    <col min="3588" max="3588" width="11" style="3" customWidth="1"/>
    <col min="3589" max="3590" width="9.7109375" style="3" customWidth="1"/>
    <col min="3591" max="3591" width="10.7109375" style="3" customWidth="1"/>
    <col min="3592" max="3593" width="11.28515625" style="3" customWidth="1"/>
    <col min="3594" max="3594" width="17" style="3" customWidth="1"/>
    <col min="3595" max="3595" width="16.28515625" style="3" customWidth="1"/>
    <col min="3596" max="3840" width="10.28515625" style="3"/>
    <col min="3841" max="3841" width="6.42578125" style="3" customWidth="1"/>
    <col min="3842" max="3842" width="58.28515625" style="3" customWidth="1"/>
    <col min="3843" max="3843" width="10.28515625" style="3"/>
    <col min="3844" max="3844" width="11" style="3" customWidth="1"/>
    <col min="3845" max="3846" width="9.7109375" style="3" customWidth="1"/>
    <col min="3847" max="3847" width="10.7109375" style="3" customWidth="1"/>
    <col min="3848" max="3849" width="11.28515625" style="3" customWidth="1"/>
    <col min="3850" max="3850" width="17" style="3" customWidth="1"/>
    <col min="3851" max="3851" width="16.28515625" style="3" customWidth="1"/>
    <col min="3852" max="4096" width="10.28515625" style="3"/>
    <col min="4097" max="4097" width="6.42578125" style="3" customWidth="1"/>
    <col min="4098" max="4098" width="58.28515625" style="3" customWidth="1"/>
    <col min="4099" max="4099" width="10.28515625" style="3"/>
    <col min="4100" max="4100" width="11" style="3" customWidth="1"/>
    <col min="4101" max="4102" width="9.7109375" style="3" customWidth="1"/>
    <col min="4103" max="4103" width="10.7109375" style="3" customWidth="1"/>
    <col min="4104" max="4105" width="11.28515625" style="3" customWidth="1"/>
    <col min="4106" max="4106" width="17" style="3" customWidth="1"/>
    <col min="4107" max="4107" width="16.28515625" style="3" customWidth="1"/>
    <col min="4108" max="4352" width="10.28515625" style="3"/>
    <col min="4353" max="4353" width="6.42578125" style="3" customWidth="1"/>
    <col min="4354" max="4354" width="58.28515625" style="3" customWidth="1"/>
    <col min="4355" max="4355" width="10.28515625" style="3"/>
    <col min="4356" max="4356" width="11" style="3" customWidth="1"/>
    <col min="4357" max="4358" width="9.7109375" style="3" customWidth="1"/>
    <col min="4359" max="4359" width="10.7109375" style="3" customWidth="1"/>
    <col min="4360" max="4361" width="11.28515625" style="3" customWidth="1"/>
    <col min="4362" max="4362" width="17" style="3" customWidth="1"/>
    <col min="4363" max="4363" width="16.28515625" style="3" customWidth="1"/>
    <col min="4364" max="4608" width="10.28515625" style="3"/>
    <col min="4609" max="4609" width="6.42578125" style="3" customWidth="1"/>
    <col min="4610" max="4610" width="58.28515625" style="3" customWidth="1"/>
    <col min="4611" max="4611" width="10.28515625" style="3"/>
    <col min="4612" max="4612" width="11" style="3" customWidth="1"/>
    <col min="4613" max="4614" width="9.7109375" style="3" customWidth="1"/>
    <col min="4615" max="4615" width="10.7109375" style="3" customWidth="1"/>
    <col min="4616" max="4617" width="11.28515625" style="3" customWidth="1"/>
    <col min="4618" max="4618" width="17" style="3" customWidth="1"/>
    <col min="4619" max="4619" width="16.28515625" style="3" customWidth="1"/>
    <col min="4620" max="4864" width="10.28515625" style="3"/>
    <col min="4865" max="4865" width="6.42578125" style="3" customWidth="1"/>
    <col min="4866" max="4866" width="58.28515625" style="3" customWidth="1"/>
    <col min="4867" max="4867" width="10.28515625" style="3"/>
    <col min="4868" max="4868" width="11" style="3" customWidth="1"/>
    <col min="4869" max="4870" width="9.7109375" style="3" customWidth="1"/>
    <col min="4871" max="4871" width="10.7109375" style="3" customWidth="1"/>
    <col min="4872" max="4873" width="11.28515625" style="3" customWidth="1"/>
    <col min="4874" max="4874" width="17" style="3" customWidth="1"/>
    <col min="4875" max="4875" width="16.28515625" style="3" customWidth="1"/>
    <col min="4876" max="5120" width="10.28515625" style="3"/>
    <col min="5121" max="5121" width="6.42578125" style="3" customWidth="1"/>
    <col min="5122" max="5122" width="58.28515625" style="3" customWidth="1"/>
    <col min="5123" max="5123" width="10.28515625" style="3"/>
    <col min="5124" max="5124" width="11" style="3" customWidth="1"/>
    <col min="5125" max="5126" width="9.7109375" style="3" customWidth="1"/>
    <col min="5127" max="5127" width="10.7109375" style="3" customWidth="1"/>
    <col min="5128" max="5129" width="11.28515625" style="3" customWidth="1"/>
    <col min="5130" max="5130" width="17" style="3" customWidth="1"/>
    <col min="5131" max="5131" width="16.28515625" style="3" customWidth="1"/>
    <col min="5132" max="5376" width="10.28515625" style="3"/>
    <col min="5377" max="5377" width="6.42578125" style="3" customWidth="1"/>
    <col min="5378" max="5378" width="58.28515625" style="3" customWidth="1"/>
    <col min="5379" max="5379" width="10.28515625" style="3"/>
    <col min="5380" max="5380" width="11" style="3" customWidth="1"/>
    <col min="5381" max="5382" width="9.7109375" style="3" customWidth="1"/>
    <col min="5383" max="5383" width="10.7109375" style="3" customWidth="1"/>
    <col min="5384" max="5385" width="11.28515625" style="3" customWidth="1"/>
    <col min="5386" max="5386" width="17" style="3" customWidth="1"/>
    <col min="5387" max="5387" width="16.28515625" style="3" customWidth="1"/>
    <col min="5388" max="5632" width="10.28515625" style="3"/>
    <col min="5633" max="5633" width="6.42578125" style="3" customWidth="1"/>
    <col min="5634" max="5634" width="58.28515625" style="3" customWidth="1"/>
    <col min="5635" max="5635" width="10.28515625" style="3"/>
    <col min="5636" max="5636" width="11" style="3" customWidth="1"/>
    <col min="5637" max="5638" width="9.7109375" style="3" customWidth="1"/>
    <col min="5639" max="5639" width="10.7109375" style="3" customWidth="1"/>
    <col min="5640" max="5641" width="11.28515625" style="3" customWidth="1"/>
    <col min="5642" max="5642" width="17" style="3" customWidth="1"/>
    <col min="5643" max="5643" width="16.28515625" style="3" customWidth="1"/>
    <col min="5644" max="5888" width="10.28515625" style="3"/>
    <col min="5889" max="5889" width="6.42578125" style="3" customWidth="1"/>
    <col min="5890" max="5890" width="58.28515625" style="3" customWidth="1"/>
    <col min="5891" max="5891" width="10.28515625" style="3"/>
    <col min="5892" max="5892" width="11" style="3" customWidth="1"/>
    <col min="5893" max="5894" width="9.7109375" style="3" customWidth="1"/>
    <col min="5895" max="5895" width="10.7109375" style="3" customWidth="1"/>
    <col min="5896" max="5897" width="11.28515625" style="3" customWidth="1"/>
    <col min="5898" max="5898" width="17" style="3" customWidth="1"/>
    <col min="5899" max="5899" width="16.28515625" style="3" customWidth="1"/>
    <col min="5900" max="6144" width="10.28515625" style="3"/>
    <col min="6145" max="6145" width="6.42578125" style="3" customWidth="1"/>
    <col min="6146" max="6146" width="58.28515625" style="3" customWidth="1"/>
    <col min="6147" max="6147" width="10.28515625" style="3"/>
    <col min="6148" max="6148" width="11" style="3" customWidth="1"/>
    <col min="6149" max="6150" width="9.7109375" style="3" customWidth="1"/>
    <col min="6151" max="6151" width="10.7109375" style="3" customWidth="1"/>
    <col min="6152" max="6153" width="11.28515625" style="3" customWidth="1"/>
    <col min="6154" max="6154" width="17" style="3" customWidth="1"/>
    <col min="6155" max="6155" width="16.28515625" style="3" customWidth="1"/>
    <col min="6156" max="6400" width="10.28515625" style="3"/>
    <col min="6401" max="6401" width="6.42578125" style="3" customWidth="1"/>
    <col min="6402" max="6402" width="58.28515625" style="3" customWidth="1"/>
    <col min="6403" max="6403" width="10.28515625" style="3"/>
    <col min="6404" max="6404" width="11" style="3" customWidth="1"/>
    <col min="6405" max="6406" width="9.7109375" style="3" customWidth="1"/>
    <col min="6407" max="6407" width="10.7109375" style="3" customWidth="1"/>
    <col min="6408" max="6409" width="11.28515625" style="3" customWidth="1"/>
    <col min="6410" max="6410" width="17" style="3" customWidth="1"/>
    <col min="6411" max="6411" width="16.28515625" style="3" customWidth="1"/>
    <col min="6412" max="6656" width="10.28515625" style="3"/>
    <col min="6657" max="6657" width="6.42578125" style="3" customWidth="1"/>
    <col min="6658" max="6658" width="58.28515625" style="3" customWidth="1"/>
    <col min="6659" max="6659" width="10.28515625" style="3"/>
    <col min="6660" max="6660" width="11" style="3" customWidth="1"/>
    <col min="6661" max="6662" width="9.7109375" style="3" customWidth="1"/>
    <col min="6663" max="6663" width="10.7109375" style="3" customWidth="1"/>
    <col min="6664" max="6665" width="11.28515625" style="3" customWidth="1"/>
    <col min="6666" max="6666" width="17" style="3" customWidth="1"/>
    <col min="6667" max="6667" width="16.28515625" style="3" customWidth="1"/>
    <col min="6668" max="6912" width="10.28515625" style="3"/>
    <col min="6913" max="6913" width="6.42578125" style="3" customWidth="1"/>
    <col min="6914" max="6914" width="58.28515625" style="3" customWidth="1"/>
    <col min="6915" max="6915" width="10.28515625" style="3"/>
    <col min="6916" max="6916" width="11" style="3" customWidth="1"/>
    <col min="6917" max="6918" width="9.7109375" style="3" customWidth="1"/>
    <col min="6919" max="6919" width="10.7109375" style="3" customWidth="1"/>
    <col min="6920" max="6921" width="11.28515625" style="3" customWidth="1"/>
    <col min="6922" max="6922" width="17" style="3" customWidth="1"/>
    <col min="6923" max="6923" width="16.28515625" style="3" customWidth="1"/>
    <col min="6924" max="7168" width="10.28515625" style="3"/>
    <col min="7169" max="7169" width="6.42578125" style="3" customWidth="1"/>
    <col min="7170" max="7170" width="58.28515625" style="3" customWidth="1"/>
    <col min="7171" max="7171" width="10.28515625" style="3"/>
    <col min="7172" max="7172" width="11" style="3" customWidth="1"/>
    <col min="7173" max="7174" width="9.7109375" style="3" customWidth="1"/>
    <col min="7175" max="7175" width="10.7109375" style="3" customWidth="1"/>
    <col min="7176" max="7177" width="11.28515625" style="3" customWidth="1"/>
    <col min="7178" max="7178" width="17" style="3" customWidth="1"/>
    <col min="7179" max="7179" width="16.28515625" style="3" customWidth="1"/>
    <col min="7180" max="7424" width="10.28515625" style="3"/>
    <col min="7425" max="7425" width="6.42578125" style="3" customWidth="1"/>
    <col min="7426" max="7426" width="58.28515625" style="3" customWidth="1"/>
    <col min="7427" max="7427" width="10.28515625" style="3"/>
    <col min="7428" max="7428" width="11" style="3" customWidth="1"/>
    <col min="7429" max="7430" width="9.7109375" style="3" customWidth="1"/>
    <col min="7431" max="7431" width="10.7109375" style="3" customWidth="1"/>
    <col min="7432" max="7433" width="11.28515625" style="3" customWidth="1"/>
    <col min="7434" max="7434" width="17" style="3" customWidth="1"/>
    <col min="7435" max="7435" width="16.28515625" style="3" customWidth="1"/>
    <col min="7436" max="7680" width="10.28515625" style="3"/>
    <col min="7681" max="7681" width="6.42578125" style="3" customWidth="1"/>
    <col min="7682" max="7682" width="58.28515625" style="3" customWidth="1"/>
    <col min="7683" max="7683" width="10.28515625" style="3"/>
    <col min="7684" max="7684" width="11" style="3" customWidth="1"/>
    <col min="7685" max="7686" width="9.7109375" style="3" customWidth="1"/>
    <col min="7687" max="7687" width="10.7109375" style="3" customWidth="1"/>
    <col min="7688" max="7689" width="11.28515625" style="3" customWidth="1"/>
    <col min="7690" max="7690" width="17" style="3" customWidth="1"/>
    <col min="7691" max="7691" width="16.28515625" style="3" customWidth="1"/>
    <col min="7692" max="7936" width="10.28515625" style="3"/>
    <col min="7937" max="7937" width="6.42578125" style="3" customWidth="1"/>
    <col min="7938" max="7938" width="58.28515625" style="3" customWidth="1"/>
    <col min="7939" max="7939" width="10.28515625" style="3"/>
    <col min="7940" max="7940" width="11" style="3" customWidth="1"/>
    <col min="7941" max="7942" width="9.7109375" style="3" customWidth="1"/>
    <col min="7943" max="7943" width="10.7109375" style="3" customWidth="1"/>
    <col min="7944" max="7945" width="11.28515625" style="3" customWidth="1"/>
    <col min="7946" max="7946" width="17" style="3" customWidth="1"/>
    <col min="7947" max="7947" width="16.28515625" style="3" customWidth="1"/>
    <col min="7948" max="8192" width="10.28515625" style="3"/>
    <col min="8193" max="8193" width="6.42578125" style="3" customWidth="1"/>
    <col min="8194" max="8194" width="58.28515625" style="3" customWidth="1"/>
    <col min="8195" max="8195" width="10.28515625" style="3"/>
    <col min="8196" max="8196" width="11" style="3" customWidth="1"/>
    <col min="8197" max="8198" width="9.7109375" style="3" customWidth="1"/>
    <col min="8199" max="8199" width="10.7109375" style="3" customWidth="1"/>
    <col min="8200" max="8201" width="11.28515625" style="3" customWidth="1"/>
    <col min="8202" max="8202" width="17" style="3" customWidth="1"/>
    <col min="8203" max="8203" width="16.28515625" style="3" customWidth="1"/>
    <col min="8204" max="8448" width="10.28515625" style="3"/>
    <col min="8449" max="8449" width="6.42578125" style="3" customWidth="1"/>
    <col min="8450" max="8450" width="58.28515625" style="3" customWidth="1"/>
    <col min="8451" max="8451" width="10.28515625" style="3"/>
    <col min="8452" max="8452" width="11" style="3" customWidth="1"/>
    <col min="8453" max="8454" width="9.7109375" style="3" customWidth="1"/>
    <col min="8455" max="8455" width="10.7109375" style="3" customWidth="1"/>
    <col min="8456" max="8457" width="11.28515625" style="3" customWidth="1"/>
    <col min="8458" max="8458" width="17" style="3" customWidth="1"/>
    <col min="8459" max="8459" width="16.28515625" style="3" customWidth="1"/>
    <col min="8460" max="8704" width="10.28515625" style="3"/>
    <col min="8705" max="8705" width="6.42578125" style="3" customWidth="1"/>
    <col min="8706" max="8706" width="58.28515625" style="3" customWidth="1"/>
    <col min="8707" max="8707" width="10.28515625" style="3"/>
    <col min="8708" max="8708" width="11" style="3" customWidth="1"/>
    <col min="8709" max="8710" width="9.7109375" style="3" customWidth="1"/>
    <col min="8711" max="8711" width="10.7109375" style="3" customWidth="1"/>
    <col min="8712" max="8713" width="11.28515625" style="3" customWidth="1"/>
    <col min="8714" max="8714" width="17" style="3" customWidth="1"/>
    <col min="8715" max="8715" width="16.28515625" style="3" customWidth="1"/>
    <col min="8716" max="8960" width="10.28515625" style="3"/>
    <col min="8961" max="8961" width="6.42578125" style="3" customWidth="1"/>
    <col min="8962" max="8962" width="58.28515625" style="3" customWidth="1"/>
    <col min="8963" max="8963" width="10.28515625" style="3"/>
    <col min="8964" max="8964" width="11" style="3" customWidth="1"/>
    <col min="8965" max="8966" width="9.7109375" style="3" customWidth="1"/>
    <col min="8967" max="8967" width="10.7109375" style="3" customWidth="1"/>
    <col min="8968" max="8969" width="11.28515625" style="3" customWidth="1"/>
    <col min="8970" max="8970" width="17" style="3" customWidth="1"/>
    <col min="8971" max="8971" width="16.28515625" style="3" customWidth="1"/>
    <col min="8972" max="9216" width="10.28515625" style="3"/>
    <col min="9217" max="9217" width="6.42578125" style="3" customWidth="1"/>
    <col min="9218" max="9218" width="58.28515625" style="3" customWidth="1"/>
    <col min="9219" max="9219" width="10.28515625" style="3"/>
    <col min="9220" max="9220" width="11" style="3" customWidth="1"/>
    <col min="9221" max="9222" width="9.7109375" style="3" customWidth="1"/>
    <col min="9223" max="9223" width="10.7109375" style="3" customWidth="1"/>
    <col min="9224" max="9225" width="11.28515625" style="3" customWidth="1"/>
    <col min="9226" max="9226" width="17" style="3" customWidth="1"/>
    <col min="9227" max="9227" width="16.28515625" style="3" customWidth="1"/>
    <col min="9228" max="9472" width="10.28515625" style="3"/>
    <col min="9473" max="9473" width="6.42578125" style="3" customWidth="1"/>
    <col min="9474" max="9474" width="58.28515625" style="3" customWidth="1"/>
    <col min="9475" max="9475" width="10.28515625" style="3"/>
    <col min="9476" max="9476" width="11" style="3" customWidth="1"/>
    <col min="9477" max="9478" width="9.7109375" style="3" customWidth="1"/>
    <col min="9479" max="9479" width="10.7109375" style="3" customWidth="1"/>
    <col min="9480" max="9481" width="11.28515625" style="3" customWidth="1"/>
    <col min="9482" max="9482" width="17" style="3" customWidth="1"/>
    <col min="9483" max="9483" width="16.28515625" style="3" customWidth="1"/>
    <col min="9484" max="9728" width="10.28515625" style="3"/>
    <col min="9729" max="9729" width="6.42578125" style="3" customWidth="1"/>
    <col min="9730" max="9730" width="58.28515625" style="3" customWidth="1"/>
    <col min="9731" max="9731" width="10.28515625" style="3"/>
    <col min="9732" max="9732" width="11" style="3" customWidth="1"/>
    <col min="9733" max="9734" width="9.7109375" style="3" customWidth="1"/>
    <col min="9735" max="9735" width="10.7109375" style="3" customWidth="1"/>
    <col min="9736" max="9737" width="11.28515625" style="3" customWidth="1"/>
    <col min="9738" max="9738" width="17" style="3" customWidth="1"/>
    <col min="9739" max="9739" width="16.28515625" style="3" customWidth="1"/>
    <col min="9740" max="9984" width="10.28515625" style="3"/>
    <col min="9985" max="9985" width="6.42578125" style="3" customWidth="1"/>
    <col min="9986" max="9986" width="58.28515625" style="3" customWidth="1"/>
    <col min="9987" max="9987" width="10.28515625" style="3"/>
    <col min="9988" max="9988" width="11" style="3" customWidth="1"/>
    <col min="9989" max="9990" width="9.7109375" style="3" customWidth="1"/>
    <col min="9991" max="9991" width="10.7109375" style="3" customWidth="1"/>
    <col min="9992" max="9993" width="11.28515625" style="3" customWidth="1"/>
    <col min="9994" max="9994" width="17" style="3" customWidth="1"/>
    <col min="9995" max="9995" width="16.28515625" style="3" customWidth="1"/>
    <col min="9996" max="10240" width="10.28515625" style="3"/>
    <col min="10241" max="10241" width="6.42578125" style="3" customWidth="1"/>
    <col min="10242" max="10242" width="58.28515625" style="3" customWidth="1"/>
    <col min="10243" max="10243" width="10.28515625" style="3"/>
    <col min="10244" max="10244" width="11" style="3" customWidth="1"/>
    <col min="10245" max="10246" width="9.7109375" style="3" customWidth="1"/>
    <col min="10247" max="10247" width="10.7109375" style="3" customWidth="1"/>
    <col min="10248" max="10249" width="11.28515625" style="3" customWidth="1"/>
    <col min="10250" max="10250" width="17" style="3" customWidth="1"/>
    <col min="10251" max="10251" width="16.28515625" style="3" customWidth="1"/>
    <col min="10252" max="10496" width="10.28515625" style="3"/>
    <col min="10497" max="10497" width="6.42578125" style="3" customWidth="1"/>
    <col min="10498" max="10498" width="58.28515625" style="3" customWidth="1"/>
    <col min="10499" max="10499" width="10.28515625" style="3"/>
    <col min="10500" max="10500" width="11" style="3" customWidth="1"/>
    <col min="10501" max="10502" width="9.7109375" style="3" customWidth="1"/>
    <col min="10503" max="10503" width="10.7109375" style="3" customWidth="1"/>
    <col min="10504" max="10505" width="11.28515625" style="3" customWidth="1"/>
    <col min="10506" max="10506" width="17" style="3" customWidth="1"/>
    <col min="10507" max="10507" width="16.28515625" style="3" customWidth="1"/>
    <col min="10508" max="10752" width="10.28515625" style="3"/>
    <col min="10753" max="10753" width="6.42578125" style="3" customWidth="1"/>
    <col min="10754" max="10754" width="58.28515625" style="3" customWidth="1"/>
    <col min="10755" max="10755" width="10.28515625" style="3"/>
    <col min="10756" max="10756" width="11" style="3" customWidth="1"/>
    <col min="10757" max="10758" width="9.7109375" style="3" customWidth="1"/>
    <col min="10759" max="10759" width="10.7109375" style="3" customWidth="1"/>
    <col min="10760" max="10761" width="11.28515625" style="3" customWidth="1"/>
    <col min="10762" max="10762" width="17" style="3" customWidth="1"/>
    <col min="10763" max="10763" width="16.28515625" style="3" customWidth="1"/>
    <col min="10764" max="11008" width="10.28515625" style="3"/>
    <col min="11009" max="11009" width="6.42578125" style="3" customWidth="1"/>
    <col min="11010" max="11010" width="58.28515625" style="3" customWidth="1"/>
    <col min="11011" max="11011" width="10.28515625" style="3"/>
    <col min="11012" max="11012" width="11" style="3" customWidth="1"/>
    <col min="11013" max="11014" width="9.7109375" style="3" customWidth="1"/>
    <col min="11015" max="11015" width="10.7109375" style="3" customWidth="1"/>
    <col min="11016" max="11017" width="11.28515625" style="3" customWidth="1"/>
    <col min="11018" max="11018" width="17" style="3" customWidth="1"/>
    <col min="11019" max="11019" width="16.28515625" style="3" customWidth="1"/>
    <col min="11020" max="11264" width="10.28515625" style="3"/>
    <col min="11265" max="11265" width="6.42578125" style="3" customWidth="1"/>
    <col min="11266" max="11266" width="58.28515625" style="3" customWidth="1"/>
    <col min="11267" max="11267" width="10.28515625" style="3"/>
    <col min="11268" max="11268" width="11" style="3" customWidth="1"/>
    <col min="11269" max="11270" width="9.7109375" style="3" customWidth="1"/>
    <col min="11271" max="11271" width="10.7109375" style="3" customWidth="1"/>
    <col min="11272" max="11273" width="11.28515625" style="3" customWidth="1"/>
    <col min="11274" max="11274" width="17" style="3" customWidth="1"/>
    <col min="11275" max="11275" width="16.28515625" style="3" customWidth="1"/>
    <col min="11276" max="11520" width="10.28515625" style="3"/>
    <col min="11521" max="11521" width="6.42578125" style="3" customWidth="1"/>
    <col min="11522" max="11522" width="58.28515625" style="3" customWidth="1"/>
    <col min="11523" max="11523" width="10.28515625" style="3"/>
    <col min="11524" max="11524" width="11" style="3" customWidth="1"/>
    <col min="11525" max="11526" width="9.7109375" style="3" customWidth="1"/>
    <col min="11527" max="11527" width="10.7109375" style="3" customWidth="1"/>
    <col min="11528" max="11529" width="11.28515625" style="3" customWidth="1"/>
    <col min="11530" max="11530" width="17" style="3" customWidth="1"/>
    <col min="11531" max="11531" width="16.28515625" style="3" customWidth="1"/>
    <col min="11532" max="11776" width="10.28515625" style="3"/>
    <col min="11777" max="11777" width="6.42578125" style="3" customWidth="1"/>
    <col min="11778" max="11778" width="58.28515625" style="3" customWidth="1"/>
    <col min="11779" max="11779" width="10.28515625" style="3"/>
    <col min="11780" max="11780" width="11" style="3" customWidth="1"/>
    <col min="11781" max="11782" width="9.7109375" style="3" customWidth="1"/>
    <col min="11783" max="11783" width="10.7109375" style="3" customWidth="1"/>
    <col min="11784" max="11785" width="11.28515625" style="3" customWidth="1"/>
    <col min="11786" max="11786" width="17" style="3" customWidth="1"/>
    <col min="11787" max="11787" width="16.28515625" style="3" customWidth="1"/>
    <col min="11788" max="12032" width="10.28515625" style="3"/>
    <col min="12033" max="12033" width="6.42578125" style="3" customWidth="1"/>
    <col min="12034" max="12034" width="58.28515625" style="3" customWidth="1"/>
    <col min="12035" max="12035" width="10.28515625" style="3"/>
    <col min="12036" max="12036" width="11" style="3" customWidth="1"/>
    <col min="12037" max="12038" width="9.7109375" style="3" customWidth="1"/>
    <col min="12039" max="12039" width="10.7109375" style="3" customWidth="1"/>
    <col min="12040" max="12041" width="11.28515625" style="3" customWidth="1"/>
    <col min="12042" max="12042" width="17" style="3" customWidth="1"/>
    <col min="12043" max="12043" width="16.28515625" style="3" customWidth="1"/>
    <col min="12044" max="12288" width="10.28515625" style="3"/>
    <col min="12289" max="12289" width="6.42578125" style="3" customWidth="1"/>
    <col min="12290" max="12290" width="58.28515625" style="3" customWidth="1"/>
    <col min="12291" max="12291" width="10.28515625" style="3"/>
    <col min="12292" max="12292" width="11" style="3" customWidth="1"/>
    <col min="12293" max="12294" width="9.7109375" style="3" customWidth="1"/>
    <col min="12295" max="12295" width="10.7109375" style="3" customWidth="1"/>
    <col min="12296" max="12297" width="11.28515625" style="3" customWidth="1"/>
    <col min="12298" max="12298" width="17" style="3" customWidth="1"/>
    <col min="12299" max="12299" width="16.28515625" style="3" customWidth="1"/>
    <col min="12300" max="12544" width="10.28515625" style="3"/>
    <col min="12545" max="12545" width="6.42578125" style="3" customWidth="1"/>
    <col min="12546" max="12546" width="58.28515625" style="3" customWidth="1"/>
    <col min="12547" max="12547" width="10.28515625" style="3"/>
    <col min="12548" max="12548" width="11" style="3" customWidth="1"/>
    <col min="12549" max="12550" width="9.7109375" style="3" customWidth="1"/>
    <col min="12551" max="12551" width="10.7109375" style="3" customWidth="1"/>
    <col min="12552" max="12553" width="11.28515625" style="3" customWidth="1"/>
    <col min="12554" max="12554" width="17" style="3" customWidth="1"/>
    <col min="12555" max="12555" width="16.28515625" style="3" customWidth="1"/>
    <col min="12556" max="12800" width="10.28515625" style="3"/>
    <col min="12801" max="12801" width="6.42578125" style="3" customWidth="1"/>
    <col min="12802" max="12802" width="58.28515625" style="3" customWidth="1"/>
    <col min="12803" max="12803" width="10.28515625" style="3"/>
    <col min="12804" max="12804" width="11" style="3" customWidth="1"/>
    <col min="12805" max="12806" width="9.7109375" style="3" customWidth="1"/>
    <col min="12807" max="12807" width="10.7109375" style="3" customWidth="1"/>
    <col min="12808" max="12809" width="11.28515625" style="3" customWidth="1"/>
    <col min="12810" max="12810" width="17" style="3" customWidth="1"/>
    <col min="12811" max="12811" width="16.28515625" style="3" customWidth="1"/>
    <col min="12812" max="13056" width="10.28515625" style="3"/>
    <col min="13057" max="13057" width="6.42578125" style="3" customWidth="1"/>
    <col min="13058" max="13058" width="58.28515625" style="3" customWidth="1"/>
    <col min="13059" max="13059" width="10.28515625" style="3"/>
    <col min="13060" max="13060" width="11" style="3" customWidth="1"/>
    <col min="13061" max="13062" width="9.7109375" style="3" customWidth="1"/>
    <col min="13063" max="13063" width="10.7109375" style="3" customWidth="1"/>
    <col min="13064" max="13065" width="11.28515625" style="3" customWidth="1"/>
    <col min="13066" max="13066" width="17" style="3" customWidth="1"/>
    <col min="13067" max="13067" width="16.28515625" style="3" customWidth="1"/>
    <col min="13068" max="13312" width="10.28515625" style="3"/>
    <col min="13313" max="13313" width="6.42578125" style="3" customWidth="1"/>
    <col min="13314" max="13314" width="58.28515625" style="3" customWidth="1"/>
    <col min="13315" max="13315" width="10.28515625" style="3"/>
    <col min="13316" max="13316" width="11" style="3" customWidth="1"/>
    <col min="13317" max="13318" width="9.7109375" style="3" customWidth="1"/>
    <col min="13319" max="13319" width="10.7109375" style="3" customWidth="1"/>
    <col min="13320" max="13321" width="11.28515625" style="3" customWidth="1"/>
    <col min="13322" max="13322" width="17" style="3" customWidth="1"/>
    <col min="13323" max="13323" width="16.28515625" style="3" customWidth="1"/>
    <col min="13324" max="13568" width="10.28515625" style="3"/>
    <col min="13569" max="13569" width="6.42578125" style="3" customWidth="1"/>
    <col min="13570" max="13570" width="58.28515625" style="3" customWidth="1"/>
    <col min="13571" max="13571" width="10.28515625" style="3"/>
    <col min="13572" max="13572" width="11" style="3" customWidth="1"/>
    <col min="13573" max="13574" width="9.7109375" style="3" customWidth="1"/>
    <col min="13575" max="13575" width="10.7109375" style="3" customWidth="1"/>
    <col min="13576" max="13577" width="11.28515625" style="3" customWidth="1"/>
    <col min="13578" max="13578" width="17" style="3" customWidth="1"/>
    <col min="13579" max="13579" width="16.28515625" style="3" customWidth="1"/>
    <col min="13580" max="13824" width="10.28515625" style="3"/>
    <col min="13825" max="13825" width="6.42578125" style="3" customWidth="1"/>
    <col min="13826" max="13826" width="58.28515625" style="3" customWidth="1"/>
    <col min="13827" max="13827" width="10.28515625" style="3"/>
    <col min="13828" max="13828" width="11" style="3" customWidth="1"/>
    <col min="13829" max="13830" width="9.7109375" style="3" customWidth="1"/>
    <col min="13831" max="13831" width="10.7109375" style="3" customWidth="1"/>
    <col min="13832" max="13833" width="11.28515625" style="3" customWidth="1"/>
    <col min="13834" max="13834" width="17" style="3" customWidth="1"/>
    <col min="13835" max="13835" width="16.28515625" style="3" customWidth="1"/>
    <col min="13836" max="14080" width="10.28515625" style="3"/>
    <col min="14081" max="14081" width="6.42578125" style="3" customWidth="1"/>
    <col min="14082" max="14082" width="58.28515625" style="3" customWidth="1"/>
    <col min="14083" max="14083" width="10.28515625" style="3"/>
    <col min="14084" max="14084" width="11" style="3" customWidth="1"/>
    <col min="14085" max="14086" width="9.7109375" style="3" customWidth="1"/>
    <col min="14087" max="14087" width="10.7109375" style="3" customWidth="1"/>
    <col min="14088" max="14089" width="11.28515625" style="3" customWidth="1"/>
    <col min="14090" max="14090" width="17" style="3" customWidth="1"/>
    <col min="14091" max="14091" width="16.28515625" style="3" customWidth="1"/>
    <col min="14092" max="14336" width="10.28515625" style="3"/>
    <col min="14337" max="14337" width="6.42578125" style="3" customWidth="1"/>
    <col min="14338" max="14338" width="58.28515625" style="3" customWidth="1"/>
    <col min="14339" max="14339" width="10.28515625" style="3"/>
    <col min="14340" max="14340" width="11" style="3" customWidth="1"/>
    <col min="14341" max="14342" width="9.7109375" style="3" customWidth="1"/>
    <col min="14343" max="14343" width="10.7109375" style="3" customWidth="1"/>
    <col min="14344" max="14345" width="11.28515625" style="3" customWidth="1"/>
    <col min="14346" max="14346" width="17" style="3" customWidth="1"/>
    <col min="14347" max="14347" width="16.28515625" style="3" customWidth="1"/>
    <col min="14348" max="14592" width="10.28515625" style="3"/>
    <col min="14593" max="14593" width="6.42578125" style="3" customWidth="1"/>
    <col min="14594" max="14594" width="58.28515625" style="3" customWidth="1"/>
    <col min="14595" max="14595" width="10.28515625" style="3"/>
    <col min="14596" max="14596" width="11" style="3" customWidth="1"/>
    <col min="14597" max="14598" width="9.7109375" style="3" customWidth="1"/>
    <col min="14599" max="14599" width="10.7109375" style="3" customWidth="1"/>
    <col min="14600" max="14601" width="11.28515625" style="3" customWidth="1"/>
    <col min="14602" max="14602" width="17" style="3" customWidth="1"/>
    <col min="14603" max="14603" width="16.28515625" style="3" customWidth="1"/>
    <col min="14604" max="14848" width="10.28515625" style="3"/>
    <col min="14849" max="14849" width="6.42578125" style="3" customWidth="1"/>
    <col min="14850" max="14850" width="58.28515625" style="3" customWidth="1"/>
    <col min="14851" max="14851" width="10.28515625" style="3"/>
    <col min="14852" max="14852" width="11" style="3" customWidth="1"/>
    <col min="14853" max="14854" width="9.7109375" style="3" customWidth="1"/>
    <col min="14855" max="14855" width="10.7109375" style="3" customWidth="1"/>
    <col min="14856" max="14857" width="11.28515625" style="3" customWidth="1"/>
    <col min="14858" max="14858" width="17" style="3" customWidth="1"/>
    <col min="14859" max="14859" width="16.28515625" style="3" customWidth="1"/>
    <col min="14860" max="15104" width="10.28515625" style="3"/>
    <col min="15105" max="15105" width="6.42578125" style="3" customWidth="1"/>
    <col min="15106" max="15106" width="58.28515625" style="3" customWidth="1"/>
    <col min="15107" max="15107" width="10.28515625" style="3"/>
    <col min="15108" max="15108" width="11" style="3" customWidth="1"/>
    <col min="15109" max="15110" width="9.7109375" style="3" customWidth="1"/>
    <col min="15111" max="15111" width="10.7109375" style="3" customWidth="1"/>
    <col min="15112" max="15113" width="11.28515625" style="3" customWidth="1"/>
    <col min="15114" max="15114" width="17" style="3" customWidth="1"/>
    <col min="15115" max="15115" width="16.28515625" style="3" customWidth="1"/>
    <col min="15116" max="15360" width="10.28515625" style="3"/>
    <col min="15361" max="15361" width="6.42578125" style="3" customWidth="1"/>
    <col min="15362" max="15362" width="58.28515625" style="3" customWidth="1"/>
    <col min="15363" max="15363" width="10.28515625" style="3"/>
    <col min="15364" max="15364" width="11" style="3" customWidth="1"/>
    <col min="15365" max="15366" width="9.7109375" style="3" customWidth="1"/>
    <col min="15367" max="15367" width="10.7109375" style="3" customWidth="1"/>
    <col min="15368" max="15369" width="11.28515625" style="3" customWidth="1"/>
    <col min="15370" max="15370" width="17" style="3" customWidth="1"/>
    <col min="15371" max="15371" width="16.28515625" style="3" customWidth="1"/>
    <col min="15372" max="15616" width="10.28515625" style="3"/>
    <col min="15617" max="15617" width="6.42578125" style="3" customWidth="1"/>
    <col min="15618" max="15618" width="58.28515625" style="3" customWidth="1"/>
    <col min="15619" max="15619" width="10.28515625" style="3"/>
    <col min="15620" max="15620" width="11" style="3" customWidth="1"/>
    <col min="15621" max="15622" width="9.7109375" style="3" customWidth="1"/>
    <col min="15623" max="15623" width="10.7109375" style="3" customWidth="1"/>
    <col min="15624" max="15625" width="11.28515625" style="3" customWidth="1"/>
    <col min="15626" max="15626" width="17" style="3" customWidth="1"/>
    <col min="15627" max="15627" width="16.28515625" style="3" customWidth="1"/>
    <col min="15628" max="15872" width="10.28515625" style="3"/>
    <col min="15873" max="15873" width="6.42578125" style="3" customWidth="1"/>
    <col min="15874" max="15874" width="58.28515625" style="3" customWidth="1"/>
    <col min="15875" max="15875" width="10.28515625" style="3"/>
    <col min="15876" max="15876" width="11" style="3" customWidth="1"/>
    <col min="15877" max="15878" width="9.7109375" style="3" customWidth="1"/>
    <col min="15879" max="15879" width="10.7109375" style="3" customWidth="1"/>
    <col min="15880" max="15881" width="11.28515625" style="3" customWidth="1"/>
    <col min="15882" max="15882" width="17" style="3" customWidth="1"/>
    <col min="15883" max="15883" width="16.28515625" style="3" customWidth="1"/>
    <col min="15884" max="16128" width="10.28515625" style="3"/>
    <col min="16129" max="16129" width="6.42578125" style="3" customWidth="1"/>
    <col min="16130" max="16130" width="58.28515625" style="3" customWidth="1"/>
    <col min="16131" max="16131" width="10.28515625" style="3"/>
    <col min="16132" max="16132" width="11" style="3" customWidth="1"/>
    <col min="16133" max="16134" width="9.7109375" style="3" customWidth="1"/>
    <col min="16135" max="16135" width="10.7109375" style="3" customWidth="1"/>
    <col min="16136" max="16137" width="11.28515625" style="3" customWidth="1"/>
    <col min="16138" max="16138" width="17" style="3" customWidth="1"/>
    <col min="16139" max="16139" width="16.28515625" style="3" customWidth="1"/>
    <col min="16140" max="16384" width="10.28515625" style="3"/>
  </cols>
  <sheetData>
    <row r="1" spans="1:12" ht="14.25" x14ac:dyDescent="0.2">
      <c r="A1" s="12"/>
      <c r="C1" s="2"/>
      <c r="D1" s="2"/>
      <c r="E1" s="2"/>
      <c r="F1" s="2"/>
      <c r="G1" s="2" t="s">
        <v>29</v>
      </c>
      <c r="H1" s="2"/>
    </row>
    <row r="2" spans="1:12" x14ac:dyDescent="0.2">
      <c r="C2" s="2"/>
      <c r="D2" s="2"/>
      <c r="E2" s="2"/>
      <c r="F2" s="2"/>
      <c r="G2" s="5" t="s">
        <v>118</v>
      </c>
      <c r="H2" s="2"/>
    </row>
    <row r="3" spans="1:12" x14ac:dyDescent="0.2">
      <c r="C3" s="2"/>
      <c r="D3" s="2"/>
      <c r="E3" s="2"/>
      <c r="F3" s="2"/>
      <c r="G3" s="5" t="s">
        <v>47</v>
      </c>
      <c r="H3" s="2"/>
    </row>
    <row r="4" spans="1:12" x14ac:dyDescent="0.2">
      <c r="B4" s="2"/>
      <c r="C4" s="5"/>
      <c r="D4" s="2"/>
      <c r="E4" s="5"/>
      <c r="F4" s="2"/>
      <c r="G4" s="5" t="s">
        <v>119</v>
      </c>
      <c r="H4" s="2"/>
    </row>
    <row r="5" spans="1:12" x14ac:dyDescent="0.2">
      <c r="B5" s="2"/>
      <c r="C5" s="5"/>
      <c r="D5" s="2"/>
      <c r="E5" s="5"/>
      <c r="F5" s="2"/>
      <c r="G5" s="2"/>
      <c r="H5" s="2"/>
    </row>
    <row r="6" spans="1:12" ht="12.75" customHeight="1" x14ac:dyDescent="0.2">
      <c r="A6" s="13" t="s">
        <v>30</v>
      </c>
      <c r="B6" s="13"/>
      <c r="C6" s="13"/>
      <c r="D6" s="13"/>
      <c r="E6" s="13"/>
      <c r="F6" s="13"/>
      <c r="G6" s="13"/>
      <c r="H6" s="13"/>
      <c r="I6" s="13"/>
    </row>
    <row r="7" spans="1:12" ht="11.25" customHeight="1" x14ac:dyDescent="0.2">
      <c r="I7" s="3" t="s">
        <v>1</v>
      </c>
    </row>
    <row r="8" spans="1:12" ht="11.25" customHeight="1" x14ac:dyDescent="0.2">
      <c r="A8" s="14"/>
      <c r="B8" s="14"/>
      <c r="C8" s="15"/>
      <c r="D8" s="189" t="s">
        <v>236</v>
      </c>
      <c r="E8" s="190" t="s">
        <v>31</v>
      </c>
      <c r="F8" s="16"/>
      <c r="G8" s="191" t="s">
        <v>32</v>
      </c>
      <c r="H8" s="192"/>
      <c r="I8" s="193"/>
    </row>
    <row r="9" spans="1:12" ht="11.25" customHeight="1" x14ac:dyDescent="0.2">
      <c r="A9" s="17"/>
      <c r="B9" s="17"/>
      <c r="C9" s="18" t="s">
        <v>234</v>
      </c>
      <c r="D9" s="19" t="s">
        <v>33</v>
      </c>
      <c r="E9" s="15"/>
      <c r="F9" s="15" t="s">
        <v>211</v>
      </c>
      <c r="G9" s="191" t="s">
        <v>212</v>
      </c>
      <c r="H9" s="192"/>
      <c r="I9" s="193"/>
    </row>
    <row r="10" spans="1:12" ht="11.25" customHeight="1" x14ac:dyDescent="0.2">
      <c r="A10" s="17"/>
      <c r="B10" s="17"/>
      <c r="C10" s="18" t="s">
        <v>36</v>
      </c>
      <c r="D10" s="19" t="s">
        <v>235</v>
      </c>
      <c r="E10" s="18"/>
      <c r="F10" s="18"/>
      <c r="G10" s="15"/>
      <c r="H10" s="15"/>
      <c r="I10" s="15"/>
    </row>
    <row r="11" spans="1:12" x14ac:dyDescent="0.2">
      <c r="A11" s="17" t="s">
        <v>34</v>
      </c>
      <c r="B11" s="17" t="s">
        <v>35</v>
      </c>
      <c r="C11" s="18" t="s">
        <v>233</v>
      </c>
      <c r="D11" s="19" t="s">
        <v>37</v>
      </c>
      <c r="E11" s="18"/>
      <c r="F11" s="18"/>
      <c r="G11" s="18"/>
      <c r="H11" s="18"/>
      <c r="I11" s="18"/>
    </row>
    <row r="12" spans="1:12" ht="31.5" customHeight="1" x14ac:dyDescent="0.2">
      <c r="A12" s="17"/>
      <c r="B12" s="17"/>
      <c r="C12" s="18"/>
      <c r="D12" s="19" t="s">
        <v>238</v>
      </c>
      <c r="E12" s="18" t="s">
        <v>239</v>
      </c>
      <c r="F12" s="18" t="s">
        <v>215</v>
      </c>
      <c r="G12" s="18" t="s">
        <v>213</v>
      </c>
      <c r="H12" s="18" t="s">
        <v>214</v>
      </c>
      <c r="I12" s="18" t="s">
        <v>215</v>
      </c>
    </row>
    <row r="13" spans="1:12" ht="13.5" customHeight="1" x14ac:dyDescent="0.2">
      <c r="A13" s="20"/>
      <c r="B13" s="20"/>
      <c r="C13" s="21"/>
      <c r="D13" s="22" t="s">
        <v>237</v>
      </c>
      <c r="E13" s="21"/>
      <c r="F13" s="21"/>
      <c r="G13" s="21"/>
      <c r="H13" s="21"/>
      <c r="I13" s="21"/>
    </row>
    <row r="14" spans="1:12" ht="11.25" customHeight="1" x14ac:dyDescent="0.2">
      <c r="A14" s="23">
        <v>1</v>
      </c>
      <c r="B14" s="23">
        <v>2</v>
      </c>
      <c r="C14" s="23">
        <v>3</v>
      </c>
      <c r="D14" s="23">
        <v>4</v>
      </c>
      <c r="E14" s="23">
        <v>5</v>
      </c>
      <c r="F14" s="23">
        <v>6</v>
      </c>
      <c r="G14" s="149">
        <v>7</v>
      </c>
      <c r="H14" s="23">
        <v>8</v>
      </c>
      <c r="I14" s="23">
        <v>9</v>
      </c>
    </row>
    <row r="15" spans="1:12" s="27" customFormat="1" ht="12.75" x14ac:dyDescent="0.2">
      <c r="A15" s="24"/>
      <c r="B15" s="25" t="s">
        <v>38</v>
      </c>
      <c r="C15" s="16"/>
      <c r="D15" s="150">
        <v>124649456.7</v>
      </c>
      <c r="E15" s="150">
        <v>53052025.43</v>
      </c>
      <c r="F15" s="150">
        <v>71597431.269999996</v>
      </c>
      <c r="G15" s="151">
        <v>83559700.700000003</v>
      </c>
      <c r="H15" s="150">
        <v>27334635.43</v>
      </c>
      <c r="I15" s="150">
        <v>56225065.269999996</v>
      </c>
      <c r="J15" s="26"/>
      <c r="K15" s="26"/>
    </row>
    <row r="16" spans="1:12" s="27" customFormat="1" ht="12.75" x14ac:dyDescent="0.2">
      <c r="A16" s="28"/>
      <c r="B16" s="29" t="s">
        <v>39</v>
      </c>
      <c r="C16" s="30"/>
      <c r="D16" s="152">
        <v>23747604.699999999</v>
      </c>
      <c r="E16" s="152">
        <v>3012121.43</v>
      </c>
      <c r="F16" s="152">
        <v>20735483.27</v>
      </c>
      <c r="G16" s="152">
        <v>10794879.699999999</v>
      </c>
      <c r="H16" s="152">
        <v>1061905.4300000002</v>
      </c>
      <c r="I16" s="152">
        <v>9732974.2699999996</v>
      </c>
      <c r="J16" s="26"/>
      <c r="K16" s="31"/>
      <c r="L16" s="31"/>
    </row>
    <row r="17" spans="1:11" s="27" customFormat="1" ht="12.75" x14ac:dyDescent="0.2">
      <c r="A17" s="28"/>
      <c r="B17" s="38" t="s">
        <v>40</v>
      </c>
      <c r="C17" s="39"/>
      <c r="D17" s="153">
        <v>100901852</v>
      </c>
      <c r="E17" s="153">
        <v>50039904</v>
      </c>
      <c r="F17" s="153">
        <v>50861948</v>
      </c>
      <c r="G17" s="153">
        <v>72764821</v>
      </c>
      <c r="H17" s="153">
        <v>26272730</v>
      </c>
      <c r="I17" s="153">
        <v>46492091</v>
      </c>
      <c r="J17" s="26"/>
      <c r="K17" s="31"/>
    </row>
    <row r="18" spans="1:11" ht="23.25" thickBot="1" x14ac:dyDescent="0.25">
      <c r="A18" s="154" t="s">
        <v>41</v>
      </c>
      <c r="B18" s="40" t="s">
        <v>42</v>
      </c>
      <c r="C18" s="41"/>
      <c r="D18" s="155">
        <v>94340307.700000003</v>
      </c>
      <c r="E18" s="155">
        <v>35751441.43</v>
      </c>
      <c r="F18" s="156">
        <v>58588866.270000003</v>
      </c>
      <c r="G18" s="155">
        <v>65833635.700000003</v>
      </c>
      <c r="H18" s="155">
        <v>19392743.43</v>
      </c>
      <c r="I18" s="156">
        <v>46440892.270000003</v>
      </c>
      <c r="J18" s="157"/>
    </row>
    <row r="19" spans="1:11" ht="15" x14ac:dyDescent="0.2">
      <c r="A19" s="158" t="s">
        <v>216</v>
      </c>
      <c r="B19" s="159" t="s">
        <v>217</v>
      </c>
      <c r="C19" s="36"/>
      <c r="D19" s="160"/>
      <c r="E19" s="160"/>
      <c r="F19" s="161"/>
      <c r="G19" s="160"/>
      <c r="H19" s="160"/>
      <c r="I19" s="161"/>
    </row>
    <row r="20" spans="1:11" ht="15" x14ac:dyDescent="0.25">
      <c r="A20" s="162"/>
      <c r="B20" s="32" t="s">
        <v>218</v>
      </c>
      <c r="C20" s="33"/>
      <c r="D20" s="163"/>
      <c r="E20" s="163"/>
      <c r="F20" s="164"/>
      <c r="G20" s="163"/>
      <c r="H20" s="163"/>
      <c r="I20" s="164"/>
    </row>
    <row r="21" spans="1:11" x14ac:dyDescent="0.2">
      <c r="A21" s="165"/>
      <c r="B21" s="166" t="s">
        <v>40</v>
      </c>
      <c r="C21" s="34" t="s">
        <v>43</v>
      </c>
      <c r="D21" s="167"/>
      <c r="E21" s="167"/>
      <c r="F21" s="167"/>
      <c r="G21" s="168"/>
      <c r="H21" s="167"/>
      <c r="I21" s="167"/>
    </row>
    <row r="22" spans="1:11" x14ac:dyDescent="0.2">
      <c r="A22" s="169"/>
      <c r="B22" s="170" t="s">
        <v>39</v>
      </c>
      <c r="C22" s="35" t="s">
        <v>44</v>
      </c>
      <c r="D22" s="167">
        <v>886988</v>
      </c>
      <c r="E22" s="171">
        <v>0</v>
      </c>
      <c r="F22" s="171">
        <v>886988</v>
      </c>
      <c r="G22" s="172">
        <v>498439</v>
      </c>
      <c r="H22" s="171">
        <v>0</v>
      </c>
      <c r="I22" s="171">
        <v>498439</v>
      </c>
    </row>
    <row r="23" spans="1:11" ht="22.5" customHeight="1" x14ac:dyDescent="0.2">
      <c r="A23" s="158" t="s">
        <v>219</v>
      </c>
      <c r="B23" s="159" t="s">
        <v>220</v>
      </c>
      <c r="C23" s="36"/>
      <c r="D23" s="160"/>
      <c r="E23" s="160"/>
      <c r="F23" s="161"/>
      <c r="G23" s="160"/>
      <c r="H23" s="160"/>
      <c r="I23" s="161"/>
    </row>
    <row r="24" spans="1:11" ht="15" x14ac:dyDescent="0.25">
      <c r="A24" s="162"/>
      <c r="B24" s="32" t="s">
        <v>221</v>
      </c>
      <c r="C24" s="33"/>
      <c r="D24" s="163"/>
      <c r="E24" s="163"/>
      <c r="F24" s="164"/>
      <c r="G24" s="163"/>
      <c r="H24" s="163"/>
      <c r="I24" s="164"/>
    </row>
    <row r="25" spans="1:11" x14ac:dyDescent="0.2">
      <c r="A25" s="165"/>
      <c r="B25" s="173" t="s">
        <v>40</v>
      </c>
      <c r="C25" s="34" t="s">
        <v>43</v>
      </c>
      <c r="D25" s="167"/>
      <c r="E25" s="167"/>
      <c r="F25" s="167"/>
      <c r="G25" s="168"/>
      <c r="H25" s="167"/>
      <c r="I25" s="167"/>
    </row>
    <row r="26" spans="1:11" x14ac:dyDescent="0.2">
      <c r="A26" s="169"/>
      <c r="B26" s="170" t="s">
        <v>39</v>
      </c>
      <c r="C26" s="35" t="s">
        <v>44</v>
      </c>
      <c r="D26" s="171">
        <v>3134728</v>
      </c>
      <c r="E26" s="171">
        <v>410260</v>
      </c>
      <c r="F26" s="171">
        <v>2724468</v>
      </c>
      <c r="G26" s="172">
        <v>1591840</v>
      </c>
      <c r="H26" s="171">
        <v>178827</v>
      </c>
      <c r="I26" s="171">
        <v>1413013</v>
      </c>
    </row>
    <row r="27" spans="1:11" ht="33.75" x14ac:dyDescent="0.2">
      <c r="A27" s="158" t="s">
        <v>222</v>
      </c>
      <c r="B27" s="159" t="s">
        <v>223</v>
      </c>
      <c r="C27" s="36"/>
      <c r="D27" s="160"/>
      <c r="E27" s="160"/>
      <c r="F27" s="161"/>
      <c r="G27" s="160"/>
      <c r="H27" s="160"/>
      <c r="I27" s="161"/>
      <c r="J27" s="174"/>
    </row>
    <row r="28" spans="1:11" ht="15" x14ac:dyDescent="0.25">
      <c r="A28" s="162"/>
      <c r="B28" s="32" t="s">
        <v>224</v>
      </c>
      <c r="C28" s="33"/>
      <c r="D28" s="163"/>
      <c r="E28" s="163"/>
      <c r="F28" s="164"/>
      <c r="G28" s="163"/>
      <c r="H28" s="163"/>
      <c r="I28" s="164"/>
    </row>
    <row r="29" spans="1:11" x14ac:dyDescent="0.2">
      <c r="A29" s="165"/>
      <c r="B29" s="173" t="s">
        <v>40</v>
      </c>
      <c r="C29" s="34" t="s">
        <v>225</v>
      </c>
      <c r="D29" s="175">
        <v>18256300</v>
      </c>
      <c r="E29" s="175">
        <v>7515463</v>
      </c>
      <c r="F29" s="175">
        <v>10740837</v>
      </c>
      <c r="G29" s="176">
        <v>18141300</v>
      </c>
      <c r="H29" s="175">
        <v>7400463</v>
      </c>
      <c r="I29" s="175">
        <v>10740837</v>
      </c>
    </row>
    <row r="30" spans="1:11" x14ac:dyDescent="0.2">
      <c r="A30" s="169"/>
      <c r="B30" s="170" t="s">
        <v>39</v>
      </c>
      <c r="C30" s="35" t="s">
        <v>226</v>
      </c>
      <c r="D30" s="177">
        <v>45611</v>
      </c>
      <c r="E30" s="177">
        <v>35414</v>
      </c>
      <c r="F30" s="177">
        <v>10197</v>
      </c>
      <c r="G30" s="178">
        <v>28600</v>
      </c>
      <c r="H30" s="177">
        <v>28600</v>
      </c>
      <c r="I30" s="177">
        <v>0</v>
      </c>
    </row>
    <row r="31" spans="1:11" ht="33.75" x14ac:dyDescent="0.2">
      <c r="A31" s="158" t="s">
        <v>227</v>
      </c>
      <c r="B31" s="179" t="s">
        <v>228</v>
      </c>
      <c r="C31" s="36"/>
      <c r="D31" s="160"/>
      <c r="E31" s="160"/>
      <c r="F31" s="161"/>
      <c r="G31" s="160"/>
      <c r="H31" s="160"/>
      <c r="I31" s="161"/>
    </row>
    <row r="32" spans="1:11" ht="19.5" customHeight="1" x14ac:dyDescent="0.25">
      <c r="A32" s="162"/>
      <c r="B32" s="180" t="s">
        <v>229</v>
      </c>
      <c r="C32" s="33"/>
      <c r="D32" s="163"/>
      <c r="E32" s="163"/>
      <c r="F32" s="164"/>
      <c r="G32" s="163"/>
      <c r="H32" s="163"/>
      <c r="I32" s="164"/>
    </row>
    <row r="33" spans="1:9" x14ac:dyDescent="0.2">
      <c r="A33" s="165"/>
      <c r="B33" s="166" t="s">
        <v>40</v>
      </c>
      <c r="C33" s="34" t="s">
        <v>230</v>
      </c>
      <c r="D33" s="167"/>
      <c r="E33" s="167"/>
      <c r="F33" s="167"/>
      <c r="G33" s="168"/>
      <c r="H33" s="167"/>
      <c r="I33" s="167"/>
    </row>
    <row r="34" spans="1:9" x14ac:dyDescent="0.2">
      <c r="A34" s="169"/>
      <c r="B34" s="170" t="s">
        <v>39</v>
      </c>
      <c r="C34" s="35" t="s">
        <v>231</v>
      </c>
      <c r="D34" s="171">
        <v>343666.7</v>
      </c>
      <c r="E34" s="171">
        <v>36175.43</v>
      </c>
      <c r="F34" s="171">
        <v>307491.27</v>
      </c>
      <c r="G34" s="172">
        <v>343666.7</v>
      </c>
      <c r="H34" s="171">
        <v>36175.43</v>
      </c>
      <c r="I34" s="171">
        <v>307491.27</v>
      </c>
    </row>
    <row r="35" spans="1:9" x14ac:dyDescent="0.2">
      <c r="A35" s="181"/>
      <c r="B35" s="182"/>
      <c r="C35" s="183"/>
      <c r="D35" s="184"/>
      <c r="E35" s="184"/>
      <c r="F35" s="184"/>
      <c r="G35" s="184"/>
      <c r="H35" s="184"/>
      <c r="I35" s="185"/>
    </row>
    <row r="36" spans="1:9" x14ac:dyDescent="0.2">
      <c r="A36" s="186" t="s">
        <v>232</v>
      </c>
      <c r="D36" s="157"/>
      <c r="E36" s="157"/>
      <c r="F36" s="157"/>
      <c r="G36" s="157"/>
      <c r="H36" s="157"/>
      <c r="I36" s="157"/>
    </row>
    <row r="37" spans="1:9" x14ac:dyDescent="0.2">
      <c r="A37" s="187"/>
      <c r="D37" s="157"/>
      <c r="E37" s="157"/>
      <c r="F37" s="157"/>
      <c r="G37" s="157"/>
      <c r="H37" s="157"/>
      <c r="I37" s="157"/>
    </row>
    <row r="38" spans="1:9" x14ac:dyDescent="0.2">
      <c r="A38" s="187"/>
      <c r="D38" s="157"/>
      <c r="E38" s="157"/>
      <c r="F38" s="157"/>
      <c r="G38" s="157"/>
      <c r="H38" s="157"/>
      <c r="I38" s="157"/>
    </row>
    <row r="39" spans="1:9" x14ac:dyDescent="0.2">
      <c r="A39" s="187"/>
      <c r="D39" s="157"/>
      <c r="E39" s="157"/>
      <c r="F39" s="157"/>
      <c r="G39" s="157"/>
      <c r="H39" s="157"/>
      <c r="I39" s="157"/>
    </row>
    <row r="40" spans="1:9" x14ac:dyDescent="0.2">
      <c r="A40" s="187"/>
      <c r="D40" s="157"/>
      <c r="E40" s="157"/>
      <c r="F40" s="157"/>
      <c r="G40" s="157"/>
      <c r="H40" s="157"/>
      <c r="I40" s="157"/>
    </row>
    <row r="41" spans="1:9" x14ac:dyDescent="0.2">
      <c r="A41" s="187"/>
      <c r="D41" s="157"/>
      <c r="E41" s="157"/>
      <c r="F41" s="157"/>
      <c r="G41" s="157"/>
      <c r="H41" s="157"/>
      <c r="I41" s="157"/>
    </row>
    <row r="42" spans="1:9" x14ac:dyDescent="0.2">
      <c r="A42" s="187"/>
      <c r="D42" s="157"/>
      <c r="E42" s="157"/>
      <c r="F42" s="157"/>
      <c r="G42" s="157"/>
      <c r="H42" s="157"/>
      <c r="I42" s="157"/>
    </row>
    <row r="43" spans="1:9" x14ac:dyDescent="0.2">
      <c r="A43" s="187"/>
      <c r="D43" s="157"/>
      <c r="E43" s="157"/>
      <c r="F43" s="157"/>
      <c r="G43" s="157"/>
      <c r="H43" s="157"/>
      <c r="I43" s="157"/>
    </row>
    <row r="44" spans="1:9" x14ac:dyDescent="0.2">
      <c r="A44" s="187"/>
      <c r="D44" s="157"/>
      <c r="E44" s="157"/>
      <c r="F44" s="157"/>
      <c r="G44" s="157"/>
      <c r="H44" s="157"/>
      <c r="I44" s="157"/>
    </row>
    <row r="45" spans="1:9" x14ac:dyDescent="0.2">
      <c r="A45" s="187"/>
      <c r="D45" s="157"/>
      <c r="E45" s="157"/>
      <c r="F45" s="157"/>
      <c r="G45" s="157"/>
      <c r="H45" s="157"/>
      <c r="I45" s="157"/>
    </row>
    <row r="46" spans="1:9" x14ac:dyDescent="0.2">
      <c r="A46" s="187"/>
      <c r="D46" s="157"/>
      <c r="E46" s="157"/>
      <c r="F46" s="157"/>
      <c r="G46" s="157"/>
      <c r="H46" s="157"/>
      <c r="I46" s="157"/>
    </row>
    <row r="47" spans="1:9" x14ac:dyDescent="0.2">
      <c r="A47" s="187"/>
      <c r="D47" s="157"/>
      <c r="E47" s="157"/>
      <c r="F47" s="157"/>
      <c r="G47" s="157"/>
      <c r="H47" s="157"/>
      <c r="I47" s="157"/>
    </row>
    <row r="48" spans="1:9" x14ac:dyDescent="0.2">
      <c r="A48" s="187"/>
      <c r="D48" s="157"/>
      <c r="E48" s="157"/>
      <c r="F48" s="157"/>
      <c r="G48" s="157"/>
      <c r="H48" s="157"/>
      <c r="I48" s="157"/>
    </row>
    <row r="49" spans="1:9" x14ac:dyDescent="0.2">
      <c r="A49" s="187"/>
      <c r="D49" s="157"/>
      <c r="E49" s="157"/>
      <c r="F49" s="157"/>
      <c r="G49" s="157"/>
      <c r="H49" s="157"/>
      <c r="I49" s="157"/>
    </row>
    <row r="50" spans="1:9" x14ac:dyDescent="0.2">
      <c r="A50" s="187"/>
      <c r="D50" s="157"/>
      <c r="E50" s="157"/>
      <c r="F50" s="157"/>
      <c r="G50" s="157"/>
      <c r="H50" s="157"/>
      <c r="I50" s="157"/>
    </row>
    <row r="51" spans="1:9" x14ac:dyDescent="0.2">
      <c r="A51" s="187"/>
      <c r="D51" s="157"/>
      <c r="E51" s="157"/>
      <c r="F51" s="157"/>
      <c r="G51" s="157"/>
      <c r="H51" s="157"/>
      <c r="I51" s="157"/>
    </row>
    <row r="52" spans="1:9" x14ac:dyDescent="0.2">
      <c r="A52" s="186"/>
      <c r="D52" s="188"/>
      <c r="E52" s="188"/>
      <c r="F52" s="188"/>
      <c r="G52" s="188"/>
      <c r="H52" s="188"/>
      <c r="I52" s="188"/>
    </row>
    <row r="53" spans="1:9" x14ac:dyDescent="0.2">
      <c r="A53" s="186"/>
    </row>
    <row r="54" spans="1:9" x14ac:dyDescent="0.2">
      <c r="A54" s="186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Zał.Nr1</vt:lpstr>
      <vt:lpstr>Zał.Nr2</vt:lpstr>
      <vt:lpstr>Zał.Nr3</vt:lpstr>
      <vt:lpstr>Zał.Nr1!Tytuły_wydruku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1 do Zarządzenia NR 25/2021 Prezydenta Miasta Włocławek z dnia 29 stycznia 2021 r.	</dc:title>
  <dc:creator>Beata Duszeńska</dc:creator>
  <cp:lastModifiedBy>Łukasz Stolarski</cp:lastModifiedBy>
  <cp:lastPrinted>2021-02-02T10:03:35Z</cp:lastPrinted>
  <dcterms:created xsi:type="dcterms:W3CDTF">2014-03-20T12:20:20Z</dcterms:created>
  <dcterms:modified xsi:type="dcterms:W3CDTF">2021-02-02T11:41:07Z</dcterms:modified>
</cp:coreProperties>
</file>