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P_Materiały\"/>
    </mc:Choice>
  </mc:AlternateContent>
  <xr:revisionPtr revIDLastSave="0" documentId="13_ncr:1_{EFDE0C0B-5B3B-4966-8ADF-9B998E694B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1" r:id="rId2"/>
  </sheets>
  <definedNames>
    <definedName name="_xlnm.Print_Titles" localSheetId="0">Zał.Nr1!$7:$9</definedName>
  </definedNames>
  <calcPr calcId="181029"/>
</workbook>
</file>

<file path=xl/calcChain.xml><?xml version="1.0" encoding="utf-8"?>
<calcChain xmlns="http://schemas.openxmlformats.org/spreadsheetml/2006/main">
  <c r="H143" i="9" l="1"/>
  <c r="H142" i="9"/>
  <c r="H141" i="9"/>
  <c r="H140" i="9"/>
  <c r="H139" i="9"/>
  <c r="H138" i="9"/>
  <c r="H137" i="9"/>
  <c r="G136" i="9"/>
  <c r="F136" i="9"/>
  <c r="H134" i="9"/>
  <c r="H133" i="9"/>
  <c r="H132" i="9"/>
  <c r="G132" i="9"/>
  <c r="F132" i="9"/>
  <c r="H131" i="9"/>
  <c r="H130" i="9"/>
  <c r="H129" i="9"/>
  <c r="H128" i="9"/>
  <c r="H127" i="9"/>
  <c r="H126" i="9"/>
  <c r="H125" i="9"/>
  <c r="G124" i="9"/>
  <c r="F124" i="9"/>
  <c r="F123" i="9"/>
  <c r="H122" i="9"/>
  <c r="H120" i="9"/>
  <c r="H119" i="9"/>
  <c r="H118" i="9"/>
  <c r="G117" i="9"/>
  <c r="F117" i="9"/>
  <c r="H115" i="9"/>
  <c r="H113" i="9"/>
  <c r="H112" i="9"/>
  <c r="H111" i="9"/>
  <c r="G110" i="9"/>
  <c r="G109" i="9" s="1"/>
  <c r="F110" i="9"/>
  <c r="H110" i="9" s="1"/>
  <c r="H108" i="9"/>
  <c r="G107" i="9"/>
  <c r="F107" i="9"/>
  <c r="H105" i="9"/>
  <c r="G104" i="9"/>
  <c r="F104" i="9"/>
  <c r="H104" i="9" s="1"/>
  <c r="H102" i="9"/>
  <c r="H100" i="9"/>
  <c r="H98" i="9"/>
  <c r="G97" i="9"/>
  <c r="H97" i="9" s="1"/>
  <c r="F97" i="9"/>
  <c r="H95" i="9"/>
  <c r="G94" i="9"/>
  <c r="F94" i="9"/>
  <c r="H94" i="9" s="1"/>
  <c r="H93" i="9"/>
  <c r="H92" i="9"/>
  <c r="H91" i="9"/>
  <c r="H89" i="9"/>
  <c r="G88" i="9"/>
  <c r="H88" i="9" s="1"/>
  <c r="F88" i="9"/>
  <c r="F87" i="9"/>
  <c r="H85" i="9"/>
  <c r="H84" i="9"/>
  <c r="H83" i="9"/>
  <c r="H82" i="9"/>
  <c r="H81" i="9"/>
  <c r="H80" i="9"/>
  <c r="H79" i="9"/>
  <c r="H78" i="9"/>
  <c r="H77" i="9"/>
  <c r="G72" i="9"/>
  <c r="F72" i="9"/>
  <c r="H72" i="9" s="1"/>
  <c r="H70" i="9"/>
  <c r="H69" i="9"/>
  <c r="H68" i="9"/>
  <c r="H67" i="9"/>
  <c r="H66" i="9"/>
  <c r="H65" i="9"/>
  <c r="H64" i="9"/>
  <c r="H63" i="9"/>
  <c r="H62" i="9"/>
  <c r="G57" i="9"/>
  <c r="G56" i="9" s="1"/>
  <c r="F57" i="9"/>
  <c r="F56" i="9" s="1"/>
  <c r="H55" i="9"/>
  <c r="H54" i="9"/>
  <c r="H53" i="9"/>
  <c r="G52" i="9"/>
  <c r="H52" i="9" s="1"/>
  <c r="F52" i="9"/>
  <c r="H51" i="9"/>
  <c r="H50" i="9"/>
  <c r="H49" i="9"/>
  <c r="G48" i="9"/>
  <c r="G47" i="9" s="1"/>
  <c r="F48" i="9"/>
  <c r="H48" i="9" s="1"/>
  <c r="H45" i="9"/>
  <c r="G44" i="9"/>
  <c r="F44" i="9"/>
  <c r="H44" i="9" s="1"/>
  <c r="H42" i="9"/>
  <c r="G41" i="9"/>
  <c r="F41" i="9"/>
  <c r="F40" i="9" s="1"/>
  <c r="H40" i="9" s="1"/>
  <c r="G40" i="9"/>
  <c r="H39" i="9"/>
  <c r="H38" i="9"/>
  <c r="H36" i="9"/>
  <c r="H35" i="9"/>
  <c r="H34" i="9"/>
  <c r="G33" i="9"/>
  <c r="F33" i="9"/>
  <c r="H31" i="9"/>
  <c r="H30" i="9"/>
  <c r="H28" i="9"/>
  <c r="H27" i="9"/>
  <c r="H26" i="9"/>
  <c r="G25" i="9"/>
  <c r="G24" i="9" s="1"/>
  <c r="G23" i="9" s="1"/>
  <c r="F25" i="9"/>
  <c r="H25" i="9" s="1"/>
  <c r="H22" i="9"/>
  <c r="H20" i="9"/>
  <c r="G19" i="9"/>
  <c r="F19" i="9"/>
  <c r="H19" i="9" s="1"/>
  <c r="H17" i="9"/>
  <c r="G14" i="9"/>
  <c r="F14" i="9"/>
  <c r="F13" i="9" s="1"/>
  <c r="G13" i="9"/>
  <c r="G12" i="9" s="1"/>
  <c r="H33" i="9" l="1"/>
  <c r="G46" i="9"/>
  <c r="G103" i="9"/>
  <c r="H14" i="9"/>
  <c r="H41" i="9"/>
  <c r="H56" i="9"/>
  <c r="H117" i="9"/>
  <c r="H107" i="9"/>
  <c r="H136" i="9"/>
  <c r="H13" i="9"/>
  <c r="F12" i="9"/>
  <c r="G87" i="9"/>
  <c r="H87" i="9" s="1"/>
  <c r="F103" i="9"/>
  <c r="H103" i="9" s="1"/>
  <c r="F24" i="9"/>
  <c r="F47" i="9"/>
  <c r="H57" i="9"/>
  <c r="G123" i="9"/>
  <c r="H123" i="9" s="1"/>
  <c r="H124" i="9"/>
  <c r="F109" i="9"/>
  <c r="H109" i="9" s="1"/>
  <c r="H12" i="9" l="1"/>
  <c r="G86" i="9"/>
  <c r="G11" i="9" s="1"/>
  <c r="G10" i="9" s="1"/>
  <c r="F23" i="9"/>
  <c r="H23" i="9" s="1"/>
  <c r="H24" i="9"/>
  <c r="F46" i="9"/>
  <c r="H47" i="9"/>
  <c r="F86" i="9"/>
  <c r="H86" i="9" s="1"/>
  <c r="H46" i="9" l="1"/>
  <c r="F11" i="9"/>
  <c r="F10" i="9" l="1"/>
  <c r="H11" i="9"/>
  <c r="H1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1" authorId="0" shapeId="0" xr:uid="{4CA18C79-DF3E-4880-808B-792C0689B17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unijny</t>
        </r>
      </text>
    </comment>
  </commentList>
</comments>
</file>

<file path=xl/sharedStrings.xml><?xml version="1.0" encoding="utf-8"?>
<sst xmlns="http://schemas.openxmlformats.org/spreadsheetml/2006/main" count="257" uniqueCount="126">
  <si>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</si>
  <si>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</si>
  <si>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</si>
  <si>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</si>
  <si>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</si>
  <si>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</si>
  <si>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</si>
  <si>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</si>
  <si>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</si>
  <si>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</si>
  <si>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Pozostała działalność</t>
  </si>
  <si>
    <t>terytorialnego</t>
  </si>
  <si>
    <t>WYDATKI OGÓŁEM:</t>
  </si>
  <si>
    <t>Wydatki na zadania własne:</t>
  </si>
  <si>
    <t>zakup materiałów i wyposażenia</t>
  </si>
  <si>
    <t>zakup energii</t>
  </si>
  <si>
    <t>zakup usług pozostałych</t>
  </si>
  <si>
    <t>Planowane wydatki</t>
  </si>
  <si>
    <t>Załącznik Nr 2</t>
  </si>
  <si>
    <t>Dział</t>
  </si>
  <si>
    <t xml:space="preserve">Prezydenta Miasta Włocławek </t>
  </si>
  <si>
    <t>Gospodarka mieszkaniowa</t>
  </si>
  <si>
    <t>zakup usług remontowych</t>
  </si>
  <si>
    <t>wydatki inwestycyjne jednostek budżetowych</t>
  </si>
  <si>
    <t>opłaty na rzecz budżetów jednostek samorządu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</si>
  <si>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</si>
  <si>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</si>
  <si>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</si>
  <si>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</si>
  <si>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</si>
  <si>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</si>
  <si>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</si>
  <si>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</si>
  <si>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</si>
  <si>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</si>
  <si>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</si>
  <si>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</si>
  <si>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</si>
  <si>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</si>
  <si>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</si>
  <si>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</si>
  <si>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</si>
  <si>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</si>
  <si>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</si>
  <si>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</si>
  <si>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</si>
  <si>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</si>
  <si>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</si>
  <si>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</si>
  <si>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</si>
  <si>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</si>
  <si>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</si>
  <si>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</si>
  <si>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</si>
  <si>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</si>
  <si>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</si>
  <si>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Zmiany w budżecie miasta Włocławek na 2021 rok</t>
  </si>
  <si>
    <t>przed zmianą</t>
  </si>
  <si>
    <t>70095</t>
  </si>
  <si>
    <t xml:space="preserve">kary i odszkodowania wypłacane na rzecz osób </t>
  </si>
  <si>
    <t>prawnych i innych jednostek organizacyjnych</t>
  </si>
  <si>
    <t>Gospodarka komunalna i ochrona środowiska</t>
  </si>
  <si>
    <t>90095</t>
  </si>
  <si>
    <t>Plan wydatków majątkowych na 2021 rok</t>
  </si>
  <si>
    <t>*  - łączne koszty finansowe obejmują wydatki majątkowe i wydatki bieżące</t>
  </si>
  <si>
    <t>finansowe*</t>
  </si>
  <si>
    <t>Biuro Nadzoru Właścicielskiego i Przekształceń</t>
  </si>
  <si>
    <t>wniesienie wkładu do spółek prawa handlowego oraz</t>
  </si>
  <si>
    <t xml:space="preserve">na uzupełnienie funduszy statutowych banków </t>
  </si>
  <si>
    <t>państwowych i innych instytucji finansowych</t>
  </si>
  <si>
    <t xml:space="preserve">Wydział Nadzoru Właścicielskiego, Gospodarki </t>
  </si>
  <si>
    <t>Komunalnej i Informatyzacji</t>
  </si>
  <si>
    <t>Działalność usługowa</t>
  </si>
  <si>
    <t>71035</t>
  </si>
  <si>
    <t xml:space="preserve">Cmentarze </t>
  </si>
  <si>
    <t>Wydział Gospodarki Komunalnej</t>
  </si>
  <si>
    <t>podatek od nieruchomości</t>
  </si>
  <si>
    <t>Cmentarze - zadania realizowane na podstawie porozumień</t>
  </si>
  <si>
    <t>Administracja publiczna</t>
  </si>
  <si>
    <t>Starostwa powiatowe</t>
  </si>
  <si>
    <t>różne opłaty i składki</t>
  </si>
  <si>
    <t>koszty postępowania sądowego i prokuratorskiego</t>
  </si>
  <si>
    <t>Wydział Komunikacji</t>
  </si>
  <si>
    <t>Urzędy gmin (miast i miast na prawach powiatu)</t>
  </si>
  <si>
    <t>Biuro Informatyzacji</t>
  </si>
  <si>
    <t xml:space="preserve">dotacje celowe w ramach programów finansowanych </t>
  </si>
  <si>
    <t xml:space="preserve">z udziałem środków europejskich oraz środków, o których </t>
  </si>
  <si>
    <t xml:space="preserve">mowa w art. 5 ust. 3 pkt 5 lit. a i b ustawy, lub płatności </t>
  </si>
  <si>
    <t>w ramach budżetu środków europejskich, realizowanych</t>
  </si>
  <si>
    <t xml:space="preserve"> przez jednostki samorządu terytorialnego</t>
  </si>
  <si>
    <t xml:space="preserve">zakup materiałów i wyposażenia </t>
  </si>
  <si>
    <t>opłaty z tytułu zakupu usług telekomunikacyjnych</t>
  </si>
  <si>
    <t xml:space="preserve">wydatki na zakupy inwestycyjne jednostek budżetowych </t>
  </si>
  <si>
    <t>Gospodarka odpadami komunalnymi</t>
  </si>
  <si>
    <t xml:space="preserve">zakup usług obejmujących wykonanie ekspertyz, </t>
  </si>
  <si>
    <t xml:space="preserve">analiz i opinii </t>
  </si>
  <si>
    <t>Oczyszczanie miast i wsi</t>
  </si>
  <si>
    <t>Utrzymanie zieleni w miastach i gminach</t>
  </si>
  <si>
    <t>4210</t>
  </si>
  <si>
    <t>do Zarządzenia NR 31/2021</t>
  </si>
  <si>
    <t>z dnia 1 lutego 2021 r.</t>
  </si>
  <si>
    <t>GOSPODARKA MIESZKANIOWA</t>
  </si>
  <si>
    <t>na: Wydział Nadzoru Właścicielskiego, Gospodarki Komunalnej i Informatyzacji</t>
  </si>
  <si>
    <t>6030</t>
  </si>
  <si>
    <t>Dokapitalizowanie Miejskiego Budownictwa Mieszkaniowego Sp. z o.o. na realizację zadania "Budowa budynków mieszkalnych wielorodzinnych z kompleksowym zagospodarowaniem terenu we Włocławku przy ul. Celulozowej na nieruchomościach gruntowych wniesionych aportem do spółki"</t>
  </si>
  <si>
    <t xml:space="preserve"> -</t>
  </si>
  <si>
    <t>DZIAŁALNOŚĆ USŁUGOWA</t>
  </si>
  <si>
    <t>Cmentarze</t>
  </si>
  <si>
    <t>Budowa Kolumbarium na terenie Cmentarza Komunalnego we Włocławku</t>
  </si>
  <si>
    <t>ADMINISTRACJA PUBLICZNA</t>
  </si>
  <si>
    <t>6067 6069</t>
  </si>
  <si>
    <t>Infostrada Kujaw i Pomorza 2.0</t>
  </si>
  <si>
    <t>6060</t>
  </si>
  <si>
    <t>Zakup sprzętu komputerowego, oprogramowania i licencji do obsługi Urzędu Miasta</t>
  </si>
  <si>
    <t>GOSPODARKA KOMUNALNA I OCHRONA ŚRODOWISKA</t>
  </si>
  <si>
    <t>zmiana dysponenta środków
z: Wydział Gospodarki Komunalnej</t>
  </si>
  <si>
    <t>6050</t>
  </si>
  <si>
    <t>Utworzenie grzebowiska dla zwierząt domowych</t>
  </si>
  <si>
    <t>Urząd Miasta /Wydział</t>
  </si>
  <si>
    <t>Urząd Miasta /Wydział Nadzoru Właścicielskiego,</t>
  </si>
  <si>
    <t>Gospodarki Komunalnej</t>
  </si>
  <si>
    <t>i Informatyzacji</t>
  </si>
  <si>
    <t>Nadzoru Właścicielskiego, Gospodarki Komunalnej i Informatyzacji</t>
  </si>
  <si>
    <t>zmiana dysponenta środków
z: Biuro Nadzoru Właścicielskiego i Przekształceń</t>
  </si>
  <si>
    <t>zmiana dysponenta środków
z: Biuro Informatyzacji</t>
  </si>
  <si>
    <t>zmiana dysponenta środków:
z: Biuro Informatyzacji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</si>
</sst>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u/>
      <sz val="6"/>
      <name val="Arial CE"/>
      <charset val="238"/>
    </font>
    <font>
      <u/>
      <sz val="6"/>
      <name val="Arial CE"/>
      <charset val="238"/>
    </font>
    <font>
      <u/>
      <sz val="7"/>
      <name val="Arial CE"/>
      <charset val="238"/>
    </font>
    <font>
      <sz val="6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6"/>
      <color theme="1"/>
      <name val="Arial"/>
      <family val="2"/>
      <charset val="238"/>
    </font>
    <font>
      <b/>
      <u/>
      <sz val="8"/>
      <name val="Arial CE"/>
      <family val="2"/>
      <charset val="238"/>
    </font>
    <font>
      <b/>
      <sz val="6"/>
      <name val="Arial CE"/>
      <charset val="238"/>
    </font>
    <font>
      <sz val="6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2" fillId="0" borderId="15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0" fontId="5" fillId="0" borderId="10" xfId="0" applyFont="1" applyBorder="1"/>
    <xf numFmtId="4" fontId="5" fillId="0" borderId="11" xfId="0" applyNumberFormat="1" applyFont="1" applyBorder="1"/>
    <xf numFmtId="0" fontId="5" fillId="0" borderId="12" xfId="0" applyFont="1" applyBorder="1"/>
    <xf numFmtId="4" fontId="5" fillId="0" borderId="13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4" fontId="5" fillId="0" borderId="1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8" xfId="0" applyFont="1" applyBorder="1"/>
    <xf numFmtId="4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3" fontId="1" fillId="0" borderId="8" xfId="0" applyNumberFormat="1" applyFont="1" applyBorder="1"/>
    <xf numFmtId="0" fontId="2" fillId="0" borderId="7" xfId="0" applyFont="1" applyBorder="1"/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49" fontId="7" fillId="0" borderId="7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Alignment="1">
      <alignment horizontal="right"/>
    </xf>
    <xf numFmtId="0" fontId="9" fillId="0" borderId="0" xfId="0" applyFont="1"/>
    <xf numFmtId="3" fontId="4" fillId="0" borderId="0" xfId="0" applyNumberFormat="1" applyFont="1" applyAlignment="1">
      <alignment horizontal="left"/>
    </xf>
    <xf numFmtId="0" fontId="5" fillId="0" borderId="1" xfId="0" applyFont="1" applyBorder="1"/>
    <xf numFmtId="0" fontId="5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7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Continuous" vertical="center" wrapText="1"/>
    </xf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9" fillId="0" borderId="18" xfId="0" applyFont="1" applyBorder="1" applyAlignment="1">
      <alignment horizontal="centerContinuous" vertical="center" wrapText="1"/>
    </xf>
    <xf numFmtId="0" fontId="9" fillId="0" borderId="16" xfId="0" applyFont="1" applyBorder="1" applyAlignment="1">
      <alignment horizontal="centerContinuous" vertical="center" wrapText="1"/>
    </xf>
    <xf numFmtId="0" fontId="14" fillId="0" borderId="17" xfId="0" applyFont="1" applyBorder="1" applyAlignment="1">
      <alignment vertical="center" wrapText="1"/>
    </xf>
    <xf numFmtId="49" fontId="13" fillId="0" borderId="17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3" fontId="8" fillId="0" borderId="17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3" fontId="14" fillId="0" borderId="17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quotePrefix="1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1" fontId="2" fillId="0" borderId="4" xfId="0" applyNumberFormat="1" applyFont="1" applyBorder="1" applyAlignment="1">
      <alignment vertical="center" wrapText="1"/>
    </xf>
    <xf numFmtId="3" fontId="2" fillId="0" borderId="4" xfId="0" quotePrefix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1" fontId="2" fillId="0" borderId="7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1" fillId="0" borderId="14" xfId="0" applyFont="1" applyBorder="1"/>
    <xf numFmtId="4" fontId="2" fillId="0" borderId="14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1" fillId="0" borderId="14" xfId="0" applyNumberFormat="1" applyFont="1" applyBorder="1"/>
    <xf numFmtId="4" fontId="1" fillId="0" borderId="14" xfId="0" applyNumberFormat="1" applyFont="1" applyBorder="1" applyAlignment="1">
      <alignment horizontal="right"/>
    </xf>
    <xf numFmtId="3" fontId="6" fillId="0" borderId="17" xfId="0" applyNumberFormat="1" applyFont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0" fontId="22" fillId="0" borderId="17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top" wrapText="1"/>
    </xf>
    <xf numFmtId="3" fontId="23" fillId="0" borderId="17" xfId="0" applyNumberFormat="1" applyFont="1" applyBorder="1" applyAlignment="1">
      <alignment horizontal="center" vertical="center" wrapText="1"/>
    </xf>
    <xf numFmtId="0" fontId="8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wrapText="1"/>
    </xf>
    <xf numFmtId="3" fontId="24" fillId="0" borderId="17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0"/>
  <sheetViews>
    <sheetView tabSelected="1" zoomScale="130" zoomScaleNormal="130" workbookViewId="0">
      <selection activeCell="A5" sqref="A5:XFD5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5703125" customWidth="1"/>
    <col min="5" max="5" width="13" customWidth="1"/>
    <col min="6" max="7" width="11" customWidth="1"/>
    <col min="8" max="8" width="11.85546875" customWidth="1"/>
    <col min="9" max="9" width="9.7109375" customWidth="1"/>
    <col min="10" max="10" width="9.85546875" customWidth="1"/>
    <col min="11" max="11" width="10.28515625" customWidth="1"/>
  </cols>
  <sheetData>
    <row r="1" spans="1:9" ht="12" customHeight="1" x14ac:dyDescent="0.25">
      <c r="A1" s="2"/>
      <c r="B1" s="2"/>
      <c r="C1" s="3"/>
      <c r="D1" s="4"/>
      <c r="E1" s="4"/>
      <c r="F1" s="4" t="s">
        <v>0</v>
      </c>
      <c r="G1" s="2"/>
      <c r="H1" s="2"/>
    </row>
    <row r="2" spans="1:9" ht="12" customHeight="1" x14ac:dyDescent="0.25">
      <c r="A2" s="2"/>
      <c r="B2" s="2"/>
      <c r="C2" s="3"/>
      <c r="D2" s="4"/>
      <c r="E2" s="4"/>
      <c r="F2" s="4" t="s">
        <v>99</v>
      </c>
      <c r="G2" s="2"/>
      <c r="H2" s="2"/>
    </row>
    <row r="3" spans="1:9" ht="12" customHeight="1" x14ac:dyDescent="0.25">
      <c r="A3" s="2"/>
      <c r="B3" s="2"/>
      <c r="C3" s="3"/>
      <c r="D3" s="4"/>
      <c r="E3" s="4"/>
      <c r="F3" s="4" t="s">
        <v>20</v>
      </c>
      <c r="G3" s="2"/>
      <c r="H3" s="2"/>
    </row>
    <row r="4" spans="1:9" ht="12" customHeight="1" x14ac:dyDescent="0.25">
      <c r="A4" s="2"/>
      <c r="B4" s="2"/>
      <c r="C4" s="3"/>
      <c r="D4" s="4"/>
      <c r="E4" s="4"/>
      <c r="F4" s="4" t="s">
        <v>100</v>
      </c>
      <c r="G4" s="2"/>
      <c r="H4" s="2"/>
    </row>
    <row r="5" spans="1:9" ht="21" customHeight="1" x14ac:dyDescent="0.25">
      <c r="A5" s="5" t="s">
        <v>56</v>
      </c>
      <c r="B5" s="6"/>
      <c r="C5" s="7"/>
      <c r="D5" s="7"/>
      <c r="E5" s="6"/>
      <c r="F5" s="6"/>
      <c r="G5" s="8"/>
      <c r="H5" s="6"/>
    </row>
    <row r="6" spans="1:9" ht="13.5" customHeight="1" x14ac:dyDescent="0.25">
      <c r="A6" s="2"/>
      <c r="B6" s="2"/>
      <c r="C6" s="3"/>
      <c r="D6" s="3"/>
      <c r="E6" s="9"/>
      <c r="F6" s="2"/>
      <c r="G6" s="10"/>
      <c r="H6" s="10" t="s">
        <v>1</v>
      </c>
    </row>
    <row r="7" spans="1:9" s="27" customFormat="1" ht="11.25" x14ac:dyDescent="0.2">
      <c r="A7" s="20"/>
      <c r="B7" s="20"/>
      <c r="C7" s="21"/>
      <c r="D7" s="22"/>
      <c r="E7" s="23" t="s">
        <v>2</v>
      </c>
      <c r="F7" s="24"/>
      <c r="G7" s="25"/>
      <c r="H7" s="23" t="s">
        <v>2</v>
      </c>
    </row>
    <row r="8" spans="1:9" s="27" customFormat="1" ht="11.25" x14ac:dyDescent="0.2">
      <c r="A8" s="28" t="s">
        <v>3</v>
      </c>
      <c r="B8" s="28" t="s">
        <v>4</v>
      </c>
      <c r="C8" s="29" t="s">
        <v>5</v>
      </c>
      <c r="D8" s="30" t="s">
        <v>6</v>
      </c>
      <c r="E8" s="28" t="s">
        <v>57</v>
      </c>
      <c r="F8" s="31" t="s">
        <v>7</v>
      </c>
      <c r="G8" s="28" t="s">
        <v>8</v>
      </c>
      <c r="H8" s="28" t="s">
        <v>9</v>
      </c>
    </row>
    <row r="9" spans="1:9" s="27" customFormat="1" ht="4.5" customHeight="1" x14ac:dyDescent="0.2">
      <c r="A9" s="32"/>
      <c r="B9" s="32"/>
      <c r="C9" s="33"/>
      <c r="D9" s="34"/>
      <c r="E9" s="32"/>
      <c r="F9" s="35"/>
      <c r="G9" s="35"/>
      <c r="H9" s="32"/>
    </row>
    <row r="10" spans="1:9" s="27" customFormat="1" ht="19.5" customHeight="1" thickBot="1" x14ac:dyDescent="0.25">
      <c r="A10" s="55"/>
      <c r="B10" s="47"/>
      <c r="C10" s="37"/>
      <c r="D10" s="38" t="s">
        <v>12</v>
      </c>
      <c r="E10" s="39">
        <v>896164080.28999996</v>
      </c>
      <c r="F10" s="39">
        <f>SUM(F11)</f>
        <v>46634314.939999998</v>
      </c>
      <c r="G10" s="39">
        <f>SUM(G11)</f>
        <v>46634314.939999998</v>
      </c>
      <c r="H10" s="39">
        <f t="shared" ref="H10:H14" si="0">SUM(E10+F10-G10)</f>
        <v>896164080.28999996</v>
      </c>
    </row>
    <row r="11" spans="1:9" s="27" customFormat="1" ht="17.45" customHeight="1" thickBot="1" x14ac:dyDescent="0.25">
      <c r="A11" s="55"/>
      <c r="B11" s="47"/>
      <c r="C11" s="37"/>
      <c r="D11" s="40" t="s">
        <v>13</v>
      </c>
      <c r="E11" s="41">
        <v>762312600.70000005</v>
      </c>
      <c r="F11" s="41">
        <f>SUM(F12,F23,F46,F86)</f>
        <v>46634314.939999998</v>
      </c>
      <c r="G11" s="41">
        <f>SUM(G12,G23,G46,G86)</f>
        <v>46634314.939999998</v>
      </c>
      <c r="H11" s="41">
        <f t="shared" si="0"/>
        <v>762312600.70000005</v>
      </c>
    </row>
    <row r="12" spans="1:9" s="27" customFormat="1" ht="15.75" customHeight="1" thickTop="1" thickBot="1" x14ac:dyDescent="0.25">
      <c r="A12" s="42">
        <v>700</v>
      </c>
      <c r="B12" s="43"/>
      <c r="C12" s="44"/>
      <c r="D12" s="45" t="s">
        <v>21</v>
      </c>
      <c r="E12" s="41">
        <v>52019217</v>
      </c>
      <c r="F12" s="46">
        <f>SUM(F13)</f>
        <v>15000000</v>
      </c>
      <c r="G12" s="46">
        <f>SUM(G13)</f>
        <v>15000000</v>
      </c>
      <c r="H12" s="41">
        <f t="shared" si="0"/>
        <v>52019217</v>
      </c>
    </row>
    <row r="13" spans="1:9" s="27" customFormat="1" ht="12" customHeight="1" thickTop="1" x14ac:dyDescent="0.2">
      <c r="A13" s="42"/>
      <c r="B13" s="37" t="s">
        <v>58</v>
      </c>
      <c r="C13" s="55"/>
      <c r="D13" s="48" t="s">
        <v>10</v>
      </c>
      <c r="E13" s="49">
        <v>47138217</v>
      </c>
      <c r="F13" s="50">
        <f>SUM(F14,F19)</f>
        <v>15000000</v>
      </c>
      <c r="G13" s="50">
        <f>SUM(G14,G19)</f>
        <v>15000000</v>
      </c>
      <c r="H13" s="49">
        <f t="shared" si="0"/>
        <v>47138217</v>
      </c>
      <c r="I13" s="26"/>
    </row>
    <row r="14" spans="1:9" s="27" customFormat="1" ht="12" customHeight="1" x14ac:dyDescent="0.2">
      <c r="A14" s="42"/>
      <c r="B14" s="47"/>
      <c r="C14" s="66"/>
      <c r="D14" s="178" t="s">
        <v>66</v>
      </c>
      <c r="E14" s="179">
        <v>15000000</v>
      </c>
      <c r="F14" s="180">
        <f>SUM(F15:F17)</f>
        <v>0</v>
      </c>
      <c r="G14" s="180">
        <f>SUM(G15:G17)</f>
        <v>15000000</v>
      </c>
      <c r="H14" s="181">
        <f t="shared" si="0"/>
        <v>0</v>
      </c>
    </row>
    <row r="15" spans="1:9" s="27" customFormat="1" ht="12" customHeight="1" x14ac:dyDescent="0.2">
      <c r="A15" s="42"/>
      <c r="B15" s="47"/>
      <c r="C15" s="55">
        <v>6030</v>
      </c>
      <c r="D15" s="51" t="s">
        <v>67</v>
      </c>
      <c r="E15" s="54"/>
      <c r="F15" s="54"/>
      <c r="G15" s="54"/>
      <c r="H15" s="53"/>
    </row>
    <row r="16" spans="1:9" s="27" customFormat="1" ht="12" customHeight="1" x14ac:dyDescent="0.2">
      <c r="A16" s="42"/>
      <c r="B16" s="47"/>
      <c r="C16" s="55"/>
      <c r="D16" s="51" t="s">
        <v>68</v>
      </c>
      <c r="E16" s="54"/>
      <c r="F16" s="54"/>
      <c r="G16" s="54"/>
      <c r="H16" s="53"/>
    </row>
    <row r="17" spans="1:8" s="27" customFormat="1" ht="12" customHeight="1" x14ac:dyDescent="0.2">
      <c r="A17" s="42"/>
      <c r="B17" s="47"/>
      <c r="C17" s="11"/>
      <c r="D17" s="19" t="s">
        <v>69</v>
      </c>
      <c r="E17" s="54">
        <v>15000000</v>
      </c>
      <c r="F17" s="54"/>
      <c r="G17" s="54">
        <v>15000000</v>
      </c>
      <c r="H17" s="53">
        <f t="shared" ref="H17" si="1">SUM(E17+F17-G17)</f>
        <v>0</v>
      </c>
    </row>
    <row r="18" spans="1:8" s="27" customFormat="1" ht="12" customHeight="1" x14ac:dyDescent="0.2">
      <c r="A18" s="42"/>
      <c r="B18" s="47"/>
      <c r="C18" s="11"/>
      <c r="D18" s="19" t="s">
        <v>70</v>
      </c>
      <c r="E18" s="54"/>
      <c r="F18" s="54"/>
      <c r="G18" s="54"/>
      <c r="H18" s="53"/>
    </row>
    <row r="19" spans="1:8" s="27" customFormat="1" ht="12" customHeight="1" x14ac:dyDescent="0.2">
      <c r="A19" s="42"/>
      <c r="B19" s="47"/>
      <c r="C19" s="66"/>
      <c r="D19" s="178" t="s">
        <v>71</v>
      </c>
      <c r="E19" s="179">
        <v>0</v>
      </c>
      <c r="F19" s="180">
        <f>SUM(F20:F22)</f>
        <v>15000000</v>
      </c>
      <c r="G19" s="180">
        <f>SUM(G20:G22)</f>
        <v>0</v>
      </c>
      <c r="H19" s="181">
        <f t="shared" ref="H19:H20" si="2">SUM(E19+F19-G19)</f>
        <v>15000000</v>
      </c>
    </row>
    <row r="20" spans="1:8" s="27" customFormat="1" ht="12" customHeight="1" x14ac:dyDescent="0.2">
      <c r="A20" s="42"/>
      <c r="B20" s="47"/>
      <c r="C20" s="55">
        <v>6030</v>
      </c>
      <c r="D20" s="51" t="s">
        <v>67</v>
      </c>
      <c r="E20" s="54"/>
      <c r="F20" s="54"/>
      <c r="G20" s="59"/>
      <c r="H20" s="53">
        <f t="shared" si="2"/>
        <v>0</v>
      </c>
    </row>
    <row r="21" spans="1:8" s="27" customFormat="1" ht="12" customHeight="1" x14ac:dyDescent="0.2">
      <c r="A21" s="42"/>
      <c r="B21" s="47"/>
      <c r="C21" s="55"/>
      <c r="D21" s="51" t="s">
        <v>68</v>
      </c>
      <c r="E21" s="54"/>
      <c r="F21" s="54"/>
      <c r="G21" s="59"/>
      <c r="H21" s="53"/>
    </row>
    <row r="22" spans="1:8" s="27" customFormat="1" ht="12" customHeight="1" x14ac:dyDescent="0.2">
      <c r="A22" s="42"/>
      <c r="B22" s="47"/>
      <c r="C22" s="11"/>
      <c r="D22" s="19" t="s">
        <v>69</v>
      </c>
      <c r="E22" s="54">
        <v>0</v>
      </c>
      <c r="F22" s="54">
        <v>15000000</v>
      </c>
      <c r="G22" s="54"/>
      <c r="H22" s="53">
        <f t="shared" ref="H22" si="3">SUM(E22+F22-G22)</f>
        <v>15000000</v>
      </c>
    </row>
    <row r="23" spans="1:8" s="27" customFormat="1" ht="12" customHeight="1" thickBot="1" x14ac:dyDescent="0.25">
      <c r="A23" s="31">
        <v>710</v>
      </c>
      <c r="B23" s="43"/>
      <c r="C23" s="44"/>
      <c r="D23" s="45" t="s">
        <v>72</v>
      </c>
      <c r="E23" s="41">
        <v>2411340</v>
      </c>
      <c r="F23" s="46">
        <f>SUM(F24,F40)</f>
        <v>1522747.58</v>
      </c>
      <c r="G23" s="46">
        <f>SUM(G24,G40)</f>
        <v>1522747.58</v>
      </c>
      <c r="H23" s="41">
        <f>SUM(E23+F23-G23)</f>
        <v>2411340</v>
      </c>
    </row>
    <row r="24" spans="1:8" s="27" customFormat="1" ht="12" customHeight="1" thickTop="1" x14ac:dyDescent="0.2">
      <c r="A24" s="31"/>
      <c r="B24" s="37" t="s">
        <v>73</v>
      </c>
      <c r="C24" s="66"/>
      <c r="D24" s="48" t="s">
        <v>74</v>
      </c>
      <c r="E24" s="49">
        <v>1893610</v>
      </c>
      <c r="F24" s="50">
        <f>SUM(F25,F33)</f>
        <v>1513747.58</v>
      </c>
      <c r="G24" s="50">
        <f>SUM(G25,G33)</f>
        <v>1513747.58</v>
      </c>
      <c r="H24" s="49">
        <f>SUM(E24+F24-G24)</f>
        <v>1893610</v>
      </c>
    </row>
    <row r="25" spans="1:8" s="27" customFormat="1" ht="12" customHeight="1" x14ac:dyDescent="0.2">
      <c r="A25" s="36"/>
      <c r="B25" s="18"/>
      <c r="C25" s="60"/>
      <c r="D25" s="178" t="s">
        <v>75</v>
      </c>
      <c r="E25" s="179">
        <v>1843610</v>
      </c>
      <c r="F25" s="182">
        <f>SUM(F26:F31)</f>
        <v>0</v>
      </c>
      <c r="G25" s="182">
        <f>SUM(G26:G31)</f>
        <v>1513747.58</v>
      </c>
      <c r="H25" s="181">
        <f>SUM(E25+F25-G25)</f>
        <v>329862.41999999993</v>
      </c>
    </row>
    <row r="26" spans="1:8" s="27" customFormat="1" ht="12" customHeight="1" x14ac:dyDescent="0.2">
      <c r="A26" s="42"/>
      <c r="B26" s="37"/>
      <c r="C26" s="60">
        <v>4210</v>
      </c>
      <c r="D26" s="18" t="s">
        <v>14</v>
      </c>
      <c r="E26" s="62">
        <v>20440</v>
      </c>
      <c r="F26" s="62"/>
      <c r="G26" s="62">
        <v>20440</v>
      </c>
      <c r="H26" s="53">
        <f t="shared" ref="H26:H31" si="4">SUM(E26+F26-G26)</f>
        <v>0</v>
      </c>
    </row>
    <row r="27" spans="1:8" s="27" customFormat="1" ht="12" customHeight="1" x14ac:dyDescent="0.2">
      <c r="A27" s="42"/>
      <c r="B27" s="37"/>
      <c r="C27" s="60">
        <v>4300</v>
      </c>
      <c r="D27" s="18" t="s">
        <v>16</v>
      </c>
      <c r="E27" s="62">
        <v>1587000</v>
      </c>
      <c r="F27" s="62"/>
      <c r="G27" s="62">
        <v>1259717.58</v>
      </c>
      <c r="H27" s="53">
        <f t="shared" si="4"/>
        <v>327282.41999999993</v>
      </c>
    </row>
    <row r="28" spans="1:8" s="27" customFormat="1" ht="12" customHeight="1" x14ac:dyDescent="0.2">
      <c r="A28" s="63"/>
      <c r="B28" s="64"/>
      <c r="C28" s="60">
        <v>4480</v>
      </c>
      <c r="D28" s="18" t="s">
        <v>76</v>
      </c>
      <c r="E28" s="62">
        <v>37170</v>
      </c>
      <c r="F28" s="62"/>
      <c r="G28" s="62">
        <v>34590</v>
      </c>
      <c r="H28" s="53">
        <f t="shared" si="4"/>
        <v>2580</v>
      </c>
    </row>
    <row r="29" spans="1:8" s="27" customFormat="1" ht="12" customHeight="1" x14ac:dyDescent="0.2">
      <c r="A29" s="63"/>
      <c r="B29" s="64"/>
      <c r="C29" s="55">
        <v>4520</v>
      </c>
      <c r="D29" s="47" t="s">
        <v>24</v>
      </c>
      <c r="E29" s="62"/>
      <c r="F29" s="62"/>
      <c r="G29" s="62"/>
      <c r="H29" s="53"/>
    </row>
    <row r="30" spans="1:8" s="27" customFormat="1" ht="12" customHeight="1" x14ac:dyDescent="0.2">
      <c r="A30" s="63"/>
      <c r="B30" s="64"/>
      <c r="C30" s="55"/>
      <c r="D30" s="51" t="s">
        <v>11</v>
      </c>
      <c r="E30" s="62">
        <v>9000</v>
      </c>
      <c r="F30" s="62"/>
      <c r="G30" s="62">
        <v>9000</v>
      </c>
      <c r="H30" s="53">
        <f t="shared" si="4"/>
        <v>0</v>
      </c>
    </row>
    <row r="31" spans="1:8" s="27" customFormat="1" ht="12" customHeight="1" x14ac:dyDescent="0.2">
      <c r="A31" s="63"/>
      <c r="B31" s="64"/>
      <c r="C31" s="60">
        <v>6050</v>
      </c>
      <c r="D31" s="18" t="s">
        <v>23</v>
      </c>
      <c r="E31" s="62">
        <v>190000</v>
      </c>
      <c r="F31" s="62"/>
      <c r="G31" s="62">
        <v>190000</v>
      </c>
      <c r="H31" s="53">
        <f t="shared" si="4"/>
        <v>0</v>
      </c>
    </row>
    <row r="32" spans="1:8" s="27" customFormat="1" ht="12" customHeight="1" x14ac:dyDescent="0.2">
      <c r="A32" s="63"/>
      <c r="B32" s="64"/>
      <c r="C32" s="60"/>
      <c r="D32" s="19" t="s">
        <v>70</v>
      </c>
      <c r="E32" s="62"/>
      <c r="F32" s="62"/>
      <c r="G32" s="62"/>
      <c r="H32" s="53"/>
    </row>
    <row r="33" spans="1:8" s="27" customFormat="1" ht="12" customHeight="1" x14ac:dyDescent="0.2">
      <c r="A33" s="63"/>
      <c r="B33" s="64"/>
      <c r="C33" s="60"/>
      <c r="D33" s="178" t="s">
        <v>71</v>
      </c>
      <c r="E33" s="179">
        <v>0</v>
      </c>
      <c r="F33" s="182">
        <f>SUM(F34:F39)</f>
        <v>1513747.58</v>
      </c>
      <c r="G33" s="182">
        <f>SUM(G34:G39)</f>
        <v>0</v>
      </c>
      <c r="H33" s="181">
        <f>SUM(E33+F33-G33)</f>
        <v>1513747.58</v>
      </c>
    </row>
    <row r="34" spans="1:8" s="27" customFormat="1" ht="12" customHeight="1" x14ac:dyDescent="0.2">
      <c r="A34" s="63"/>
      <c r="B34" s="64"/>
      <c r="C34" s="60">
        <v>4210</v>
      </c>
      <c r="D34" s="18" t="s">
        <v>14</v>
      </c>
      <c r="E34" s="62">
        <v>0</v>
      </c>
      <c r="F34" s="62">
        <v>20440</v>
      </c>
      <c r="G34" s="62"/>
      <c r="H34" s="53">
        <f t="shared" ref="H34:H36" si="5">SUM(E34+F34-G34)</f>
        <v>20440</v>
      </c>
    </row>
    <row r="35" spans="1:8" s="27" customFormat="1" ht="12" customHeight="1" x14ac:dyDescent="0.2">
      <c r="A35" s="63"/>
      <c r="B35" s="64"/>
      <c r="C35" s="60">
        <v>4300</v>
      </c>
      <c r="D35" s="18" t="s">
        <v>16</v>
      </c>
      <c r="E35" s="62">
        <v>0</v>
      </c>
      <c r="F35" s="62">
        <v>1259717.58</v>
      </c>
      <c r="G35" s="62"/>
      <c r="H35" s="53">
        <f t="shared" si="5"/>
        <v>1259717.58</v>
      </c>
    </row>
    <row r="36" spans="1:8" s="27" customFormat="1" ht="12" customHeight="1" x14ac:dyDescent="0.2">
      <c r="A36" s="63"/>
      <c r="B36" s="64"/>
      <c r="C36" s="60">
        <v>4480</v>
      </c>
      <c r="D36" s="18" t="s">
        <v>76</v>
      </c>
      <c r="E36" s="62">
        <v>0</v>
      </c>
      <c r="F36" s="62">
        <v>34590</v>
      </c>
      <c r="G36" s="62"/>
      <c r="H36" s="53">
        <f t="shared" si="5"/>
        <v>34590</v>
      </c>
    </row>
    <row r="37" spans="1:8" s="27" customFormat="1" ht="12" customHeight="1" x14ac:dyDescent="0.2">
      <c r="A37" s="63"/>
      <c r="B37" s="64"/>
      <c r="C37" s="55">
        <v>4520</v>
      </c>
      <c r="D37" s="47" t="s">
        <v>24</v>
      </c>
      <c r="E37" s="62"/>
      <c r="F37" s="62"/>
      <c r="G37" s="62"/>
      <c r="H37" s="53"/>
    </row>
    <row r="38" spans="1:8" s="27" customFormat="1" ht="12" customHeight="1" x14ac:dyDescent="0.2">
      <c r="A38" s="63"/>
      <c r="B38" s="64"/>
      <c r="C38" s="55"/>
      <c r="D38" s="51" t="s">
        <v>11</v>
      </c>
      <c r="E38" s="62">
        <v>0</v>
      </c>
      <c r="F38" s="62">
        <v>9000</v>
      </c>
      <c r="G38" s="62"/>
      <c r="H38" s="53">
        <f t="shared" ref="H38:H39" si="6">SUM(E38+F38-G38)</f>
        <v>9000</v>
      </c>
    </row>
    <row r="39" spans="1:8" s="27" customFormat="1" ht="12" customHeight="1" x14ac:dyDescent="0.2">
      <c r="A39" s="63"/>
      <c r="B39" s="64"/>
      <c r="C39" s="60">
        <v>6050</v>
      </c>
      <c r="D39" s="18" t="s">
        <v>23</v>
      </c>
      <c r="E39" s="62">
        <v>0</v>
      </c>
      <c r="F39" s="62">
        <v>190000</v>
      </c>
      <c r="G39" s="62"/>
      <c r="H39" s="53">
        <f t="shared" si="6"/>
        <v>190000</v>
      </c>
    </row>
    <row r="40" spans="1:8" s="27" customFormat="1" ht="12" customHeight="1" x14ac:dyDescent="0.2">
      <c r="A40" s="63"/>
      <c r="B40" s="37" t="s">
        <v>73</v>
      </c>
      <c r="C40" s="66"/>
      <c r="D40" s="107" t="s">
        <v>77</v>
      </c>
      <c r="E40" s="49">
        <v>9000</v>
      </c>
      <c r="F40" s="50">
        <f>SUM(F41,F44)</f>
        <v>9000</v>
      </c>
      <c r="G40" s="50">
        <f>SUM(G41,G44)</f>
        <v>9000</v>
      </c>
      <c r="H40" s="49">
        <f>SUM(E40+F40-G40)</f>
        <v>9000</v>
      </c>
    </row>
    <row r="41" spans="1:8" s="27" customFormat="1" ht="12" customHeight="1" x14ac:dyDescent="0.2">
      <c r="A41" s="63"/>
      <c r="B41" s="18"/>
      <c r="C41" s="60"/>
      <c r="D41" s="178" t="s">
        <v>75</v>
      </c>
      <c r="E41" s="179">
        <v>9000</v>
      </c>
      <c r="F41" s="182">
        <f>SUM(F42)</f>
        <v>0</v>
      </c>
      <c r="G41" s="182">
        <f>SUM(G42)</f>
        <v>9000</v>
      </c>
      <c r="H41" s="181">
        <f>SUM(E41+F41-G41)</f>
        <v>0</v>
      </c>
    </row>
    <row r="42" spans="1:8" s="27" customFormat="1" ht="12" customHeight="1" x14ac:dyDescent="0.2">
      <c r="A42" s="63"/>
      <c r="B42" s="64"/>
      <c r="C42" s="60">
        <v>4270</v>
      </c>
      <c r="D42" s="18" t="s">
        <v>22</v>
      </c>
      <c r="E42" s="65">
        <v>9000</v>
      </c>
      <c r="F42" s="65"/>
      <c r="G42" s="65">
        <v>9000</v>
      </c>
      <c r="H42" s="53">
        <f t="shared" ref="H42" si="7">SUM(E42+F42-G42)</f>
        <v>0</v>
      </c>
    </row>
    <row r="43" spans="1:8" s="27" customFormat="1" ht="12" customHeight="1" x14ac:dyDescent="0.2">
      <c r="A43" s="63"/>
      <c r="B43" s="64"/>
      <c r="C43" s="60"/>
      <c r="D43" s="19" t="s">
        <v>70</v>
      </c>
      <c r="E43" s="65"/>
      <c r="F43" s="65"/>
      <c r="G43" s="65"/>
      <c r="H43" s="53"/>
    </row>
    <row r="44" spans="1:8" s="27" customFormat="1" ht="12" customHeight="1" x14ac:dyDescent="0.2">
      <c r="A44" s="63"/>
      <c r="B44" s="64"/>
      <c r="C44" s="60"/>
      <c r="D44" s="178" t="s">
        <v>71</v>
      </c>
      <c r="E44" s="179">
        <v>0</v>
      </c>
      <c r="F44" s="182">
        <f>SUM(F45:F45)</f>
        <v>9000</v>
      </c>
      <c r="G44" s="182">
        <f>SUM(G45:G45)</f>
        <v>0</v>
      </c>
      <c r="H44" s="181">
        <f>SUM(E44+F44-G44)</f>
        <v>9000</v>
      </c>
    </row>
    <row r="45" spans="1:8" s="27" customFormat="1" ht="12" customHeight="1" x14ac:dyDescent="0.2">
      <c r="A45" s="63"/>
      <c r="B45" s="64"/>
      <c r="C45" s="60">
        <v>4270</v>
      </c>
      <c r="D45" s="18" t="s">
        <v>22</v>
      </c>
      <c r="E45" s="65">
        <v>0</v>
      </c>
      <c r="F45" s="65">
        <v>9000</v>
      </c>
      <c r="G45" s="65"/>
      <c r="H45" s="53">
        <f t="shared" ref="H45" si="8">SUM(E45+F45-G45)</f>
        <v>9000</v>
      </c>
    </row>
    <row r="46" spans="1:8" s="27" customFormat="1" ht="12" customHeight="1" thickBot="1" x14ac:dyDescent="0.25">
      <c r="A46" s="42">
        <v>750</v>
      </c>
      <c r="B46" s="43"/>
      <c r="C46" s="44"/>
      <c r="D46" s="45" t="s">
        <v>78</v>
      </c>
      <c r="E46" s="41">
        <v>59831375</v>
      </c>
      <c r="F46" s="46">
        <f>SUM(F47,F56)</f>
        <v>3460980.0400000005</v>
      </c>
      <c r="G46" s="46">
        <f>SUM(G47,G56)</f>
        <v>3460980.0400000005</v>
      </c>
      <c r="H46" s="41">
        <f>SUM(E46+F46-G46)</f>
        <v>59831375</v>
      </c>
    </row>
    <row r="47" spans="1:8" s="27" customFormat="1" ht="12" customHeight="1" thickTop="1" x14ac:dyDescent="0.2">
      <c r="A47" s="42"/>
      <c r="B47" s="47">
        <v>75020</v>
      </c>
      <c r="C47" s="11"/>
      <c r="D47" s="68" t="s">
        <v>79</v>
      </c>
      <c r="E47" s="49">
        <v>6110070</v>
      </c>
      <c r="F47" s="50">
        <f>SUM(F48,F52)</f>
        <v>165824.38999999998</v>
      </c>
      <c r="G47" s="50">
        <f>SUM(G48,G52)</f>
        <v>165824.38999999998</v>
      </c>
      <c r="H47" s="49">
        <f>SUM(E47+F47-G47)</f>
        <v>6110070</v>
      </c>
    </row>
    <row r="48" spans="1:8" s="27" customFormat="1" ht="12" customHeight="1" x14ac:dyDescent="0.2">
      <c r="A48" s="42"/>
      <c r="B48" s="47"/>
      <c r="C48" s="37"/>
      <c r="D48" s="178" t="s">
        <v>75</v>
      </c>
      <c r="E48" s="179">
        <v>183300</v>
      </c>
      <c r="F48" s="179">
        <f>SUM(F49:F51)</f>
        <v>0</v>
      </c>
      <c r="G48" s="179">
        <f>SUM(G49:G51)</f>
        <v>165824.38999999998</v>
      </c>
      <c r="H48" s="181">
        <f>SUM(E48+F48-G48)</f>
        <v>17475.610000000015</v>
      </c>
    </row>
    <row r="49" spans="1:8" s="27" customFormat="1" ht="12" customHeight="1" x14ac:dyDescent="0.2">
      <c r="A49" s="42"/>
      <c r="B49" s="47"/>
      <c r="C49" s="60">
        <v>4300</v>
      </c>
      <c r="D49" s="18" t="s">
        <v>16</v>
      </c>
      <c r="E49" s="54">
        <v>180000</v>
      </c>
      <c r="F49" s="54"/>
      <c r="G49" s="54">
        <v>162577.51999999999</v>
      </c>
      <c r="H49" s="53">
        <f t="shared" ref="H49:H55" si="9">SUM(E49+F49-G49)</f>
        <v>17422.48000000001</v>
      </c>
    </row>
    <row r="50" spans="1:8" s="27" customFormat="1" ht="12" customHeight="1" x14ac:dyDescent="0.2">
      <c r="A50" s="42"/>
      <c r="B50" s="47"/>
      <c r="C50" s="60">
        <v>4430</v>
      </c>
      <c r="D50" s="18" t="s">
        <v>80</v>
      </c>
      <c r="E50" s="54">
        <v>300</v>
      </c>
      <c r="F50" s="54"/>
      <c r="G50" s="54">
        <v>300</v>
      </c>
      <c r="H50" s="53">
        <f t="shared" si="9"/>
        <v>0</v>
      </c>
    </row>
    <row r="51" spans="1:8" s="27" customFormat="1" ht="12" customHeight="1" x14ac:dyDescent="0.2">
      <c r="A51" s="42"/>
      <c r="B51" s="47"/>
      <c r="C51" s="60">
        <v>4610</v>
      </c>
      <c r="D51" s="18" t="s">
        <v>81</v>
      </c>
      <c r="E51" s="54">
        <v>3000</v>
      </c>
      <c r="F51" s="54"/>
      <c r="G51" s="54">
        <v>2946.87</v>
      </c>
      <c r="H51" s="53">
        <f t="shared" si="9"/>
        <v>53.130000000000109</v>
      </c>
    </row>
    <row r="52" spans="1:8" s="27" customFormat="1" ht="12" customHeight="1" x14ac:dyDescent="0.2">
      <c r="A52" s="42"/>
      <c r="B52" s="47"/>
      <c r="C52" s="44"/>
      <c r="D52" s="178" t="s">
        <v>82</v>
      </c>
      <c r="E52" s="179">
        <v>932600</v>
      </c>
      <c r="F52" s="179">
        <f>SUM(F53:F55)</f>
        <v>165824.38999999998</v>
      </c>
      <c r="G52" s="179">
        <f>SUM(G53:G55)</f>
        <v>0</v>
      </c>
      <c r="H52" s="179">
        <f t="shared" si="9"/>
        <v>1098424.3899999999</v>
      </c>
    </row>
    <row r="53" spans="1:8" s="27" customFormat="1" ht="12" customHeight="1" x14ac:dyDescent="0.2">
      <c r="A53" s="42"/>
      <c r="B53" s="47"/>
      <c r="C53" s="60">
        <v>4300</v>
      </c>
      <c r="D53" s="18" t="s">
        <v>16</v>
      </c>
      <c r="E53" s="52">
        <v>905300</v>
      </c>
      <c r="F53" s="52">
        <v>162577.51999999999</v>
      </c>
      <c r="G53" s="52"/>
      <c r="H53" s="52">
        <f t="shared" si="9"/>
        <v>1067877.52</v>
      </c>
    </row>
    <row r="54" spans="1:8" s="27" customFormat="1" ht="12" customHeight="1" x14ac:dyDescent="0.2">
      <c r="A54" s="42"/>
      <c r="B54" s="47"/>
      <c r="C54" s="60">
        <v>4430</v>
      </c>
      <c r="D54" s="18" t="s">
        <v>80</v>
      </c>
      <c r="E54" s="52">
        <v>0</v>
      </c>
      <c r="F54" s="52">
        <v>300</v>
      </c>
      <c r="G54" s="52"/>
      <c r="H54" s="52">
        <f t="shared" si="9"/>
        <v>300</v>
      </c>
    </row>
    <row r="55" spans="1:8" s="27" customFormat="1" ht="12" customHeight="1" x14ac:dyDescent="0.2">
      <c r="A55" s="42"/>
      <c r="B55" s="47"/>
      <c r="C55" s="60">
        <v>4610</v>
      </c>
      <c r="D55" s="18" t="s">
        <v>81</v>
      </c>
      <c r="E55" s="52">
        <v>0</v>
      </c>
      <c r="F55" s="52">
        <v>2946.87</v>
      </c>
      <c r="G55" s="52"/>
      <c r="H55" s="52">
        <f t="shared" si="9"/>
        <v>2946.87</v>
      </c>
    </row>
    <row r="56" spans="1:8" s="27" customFormat="1" ht="12" customHeight="1" x14ac:dyDescent="0.2">
      <c r="A56" s="42"/>
      <c r="B56" s="60">
        <v>75023</v>
      </c>
      <c r="C56" s="108"/>
      <c r="D56" s="107" t="s">
        <v>83</v>
      </c>
      <c r="E56" s="49">
        <v>28342641</v>
      </c>
      <c r="F56" s="50">
        <f>SUM(F57,F72)</f>
        <v>3295155.6500000004</v>
      </c>
      <c r="G56" s="50">
        <f>SUM(G57,G72)</f>
        <v>3295155.6500000004</v>
      </c>
      <c r="H56" s="49">
        <f>SUM(E56+F56-G56)</f>
        <v>28342641</v>
      </c>
    </row>
    <row r="57" spans="1:8" s="27" customFormat="1" ht="12" customHeight="1" x14ac:dyDescent="0.2">
      <c r="A57" s="42"/>
      <c r="B57" s="47"/>
      <c r="C57" s="37"/>
      <c r="D57" s="178" t="s">
        <v>84</v>
      </c>
      <c r="E57" s="179">
        <v>3325870</v>
      </c>
      <c r="F57" s="179">
        <f>SUM(F58:F70)</f>
        <v>0</v>
      </c>
      <c r="G57" s="179">
        <f>SUM(G58:G70)</f>
        <v>3295155.6500000004</v>
      </c>
      <c r="H57" s="181">
        <f>SUM(E57+F57-G57)</f>
        <v>30714.349999999627</v>
      </c>
    </row>
    <row r="58" spans="1:8" s="27" customFormat="1" ht="12" customHeight="1" x14ac:dyDescent="0.2">
      <c r="A58" s="42"/>
      <c r="B58" s="47"/>
      <c r="C58" s="60">
        <v>2059</v>
      </c>
      <c r="D58" s="18" t="s">
        <v>85</v>
      </c>
      <c r="E58" s="54"/>
      <c r="F58" s="54"/>
      <c r="G58" s="54"/>
      <c r="H58" s="53"/>
    </row>
    <row r="59" spans="1:8" s="27" customFormat="1" ht="12" customHeight="1" x14ac:dyDescent="0.2">
      <c r="A59" s="42"/>
      <c r="B59" s="47"/>
      <c r="C59" s="60"/>
      <c r="D59" s="18" t="s">
        <v>86</v>
      </c>
      <c r="E59" s="54"/>
      <c r="F59" s="54"/>
      <c r="G59" s="54"/>
      <c r="H59" s="53"/>
    </row>
    <row r="60" spans="1:8" s="27" customFormat="1" ht="12" customHeight="1" x14ac:dyDescent="0.2">
      <c r="A60" s="42"/>
      <c r="B60" s="47"/>
      <c r="C60" s="60"/>
      <c r="D60" s="18" t="s">
        <v>87</v>
      </c>
      <c r="E60" s="54"/>
      <c r="F60" s="54"/>
      <c r="G60" s="54"/>
      <c r="H60" s="53"/>
    </row>
    <row r="61" spans="1:8" s="27" customFormat="1" ht="12" customHeight="1" x14ac:dyDescent="0.2">
      <c r="A61" s="42"/>
      <c r="B61" s="47"/>
      <c r="C61" s="60"/>
      <c r="D61" s="18" t="s">
        <v>88</v>
      </c>
      <c r="E61" s="54"/>
      <c r="F61" s="54"/>
      <c r="G61" s="54"/>
      <c r="H61" s="53"/>
    </row>
    <row r="62" spans="1:8" s="27" customFormat="1" ht="12" customHeight="1" x14ac:dyDescent="0.2">
      <c r="A62" s="56"/>
      <c r="B62" s="69"/>
      <c r="C62" s="67"/>
      <c r="D62" s="107" t="s">
        <v>89</v>
      </c>
      <c r="E62" s="58">
        <v>6766</v>
      </c>
      <c r="F62" s="58"/>
      <c r="G62" s="58">
        <v>3749.44</v>
      </c>
      <c r="H62" s="49">
        <f t="shared" ref="H62:H70" si="10">SUM(E62+F62-G62)</f>
        <v>3016.56</v>
      </c>
    </row>
    <row r="63" spans="1:8" s="27" customFormat="1" ht="12" customHeight="1" x14ac:dyDescent="0.2">
      <c r="A63" s="42"/>
      <c r="B63" s="47"/>
      <c r="C63" s="60">
        <v>4210</v>
      </c>
      <c r="D63" s="18" t="s">
        <v>90</v>
      </c>
      <c r="E63" s="54">
        <v>465504</v>
      </c>
      <c r="F63" s="54"/>
      <c r="G63" s="54">
        <v>465504</v>
      </c>
      <c r="H63" s="53">
        <f t="shared" si="10"/>
        <v>0</v>
      </c>
    </row>
    <row r="64" spans="1:8" s="27" customFormat="1" ht="12" customHeight="1" x14ac:dyDescent="0.2">
      <c r="A64" s="42"/>
      <c r="B64" s="47"/>
      <c r="C64" s="60">
        <v>4260</v>
      </c>
      <c r="D64" s="18" t="s">
        <v>15</v>
      </c>
      <c r="E64" s="54">
        <v>250</v>
      </c>
      <c r="F64" s="54"/>
      <c r="G64" s="54">
        <v>199.51</v>
      </c>
      <c r="H64" s="53">
        <f t="shared" si="10"/>
        <v>50.490000000000009</v>
      </c>
    </row>
    <row r="65" spans="1:8" s="27" customFormat="1" ht="12" customHeight="1" x14ac:dyDescent="0.2">
      <c r="A65" s="42"/>
      <c r="B65" s="47"/>
      <c r="C65" s="60">
        <v>4270</v>
      </c>
      <c r="D65" s="18" t="s">
        <v>22</v>
      </c>
      <c r="E65" s="54">
        <v>18000</v>
      </c>
      <c r="F65" s="54"/>
      <c r="G65" s="54">
        <v>18000</v>
      </c>
      <c r="H65" s="53">
        <f t="shared" si="10"/>
        <v>0</v>
      </c>
    </row>
    <row r="66" spans="1:8" s="27" customFormat="1" ht="12" customHeight="1" x14ac:dyDescent="0.2">
      <c r="A66" s="42"/>
      <c r="B66" s="47"/>
      <c r="C66" s="60">
        <v>4300</v>
      </c>
      <c r="D66" s="18" t="s">
        <v>16</v>
      </c>
      <c r="E66" s="54">
        <v>630934</v>
      </c>
      <c r="F66" s="54"/>
      <c r="G66" s="54">
        <v>606410.9</v>
      </c>
      <c r="H66" s="53">
        <f t="shared" si="10"/>
        <v>24523.099999999977</v>
      </c>
    </row>
    <row r="67" spans="1:8" s="27" customFormat="1" ht="12" customHeight="1" x14ac:dyDescent="0.2">
      <c r="A67" s="42"/>
      <c r="B67" s="47"/>
      <c r="C67" s="60">
        <v>4360</v>
      </c>
      <c r="D67" s="18" t="s">
        <v>91</v>
      </c>
      <c r="E67" s="54">
        <v>20000</v>
      </c>
      <c r="F67" s="54"/>
      <c r="G67" s="54">
        <v>16875.8</v>
      </c>
      <c r="H67" s="53">
        <f t="shared" si="10"/>
        <v>3124.2000000000007</v>
      </c>
    </row>
    <row r="68" spans="1:8" s="27" customFormat="1" ht="12" customHeight="1" x14ac:dyDescent="0.2">
      <c r="A68" s="42"/>
      <c r="B68" s="47"/>
      <c r="C68" s="60">
        <v>6060</v>
      </c>
      <c r="D68" s="18" t="s">
        <v>92</v>
      </c>
      <c r="E68" s="54">
        <v>100000</v>
      </c>
      <c r="F68" s="54"/>
      <c r="G68" s="54">
        <v>100000</v>
      </c>
      <c r="H68" s="53">
        <f t="shared" si="10"/>
        <v>0</v>
      </c>
    </row>
    <row r="69" spans="1:8" s="27" customFormat="1" ht="12" customHeight="1" x14ac:dyDescent="0.2">
      <c r="A69" s="42"/>
      <c r="B69" s="47"/>
      <c r="C69" s="60">
        <v>6067</v>
      </c>
      <c r="D69" s="18" t="s">
        <v>92</v>
      </c>
      <c r="E69" s="54">
        <v>1771753</v>
      </c>
      <c r="F69" s="54"/>
      <c r="G69" s="54">
        <v>1771753</v>
      </c>
      <c r="H69" s="53">
        <f t="shared" si="10"/>
        <v>0</v>
      </c>
    </row>
    <row r="70" spans="1:8" s="27" customFormat="1" ht="12" customHeight="1" x14ac:dyDescent="0.2">
      <c r="A70" s="42"/>
      <c r="B70" s="47"/>
      <c r="C70" s="60">
        <v>6069</v>
      </c>
      <c r="D70" s="18" t="s">
        <v>92</v>
      </c>
      <c r="E70" s="54">
        <v>312663</v>
      </c>
      <c r="F70" s="54"/>
      <c r="G70" s="54">
        <v>312663</v>
      </c>
      <c r="H70" s="53">
        <f t="shared" si="10"/>
        <v>0</v>
      </c>
    </row>
    <row r="71" spans="1:8" s="27" customFormat="1" ht="12" customHeight="1" x14ac:dyDescent="0.2">
      <c r="A71" s="42"/>
      <c r="B71" s="47"/>
      <c r="C71" s="60"/>
      <c r="D71" s="19" t="s">
        <v>70</v>
      </c>
      <c r="E71" s="54"/>
      <c r="F71" s="54"/>
      <c r="G71" s="54"/>
      <c r="H71" s="53"/>
    </row>
    <row r="72" spans="1:8" s="27" customFormat="1" ht="12" customHeight="1" x14ac:dyDescent="0.2">
      <c r="A72" s="42"/>
      <c r="B72" s="47"/>
      <c r="C72" s="37"/>
      <c r="D72" s="178" t="s">
        <v>71</v>
      </c>
      <c r="E72" s="179">
        <v>0</v>
      </c>
      <c r="F72" s="179">
        <f>SUM(F73:F85)</f>
        <v>3295155.6500000004</v>
      </c>
      <c r="G72" s="179">
        <f>SUM(G73:G85)</f>
        <v>0</v>
      </c>
      <c r="H72" s="181">
        <f>SUM(E72+F72-G72)</f>
        <v>3295155.6500000004</v>
      </c>
    </row>
    <row r="73" spans="1:8" s="27" customFormat="1" ht="12" customHeight="1" x14ac:dyDescent="0.2">
      <c r="A73" s="42"/>
      <c r="B73" s="47"/>
      <c r="C73" s="60">
        <v>2059</v>
      </c>
      <c r="D73" s="18" t="s">
        <v>85</v>
      </c>
      <c r="E73" s="54"/>
      <c r="F73" s="54"/>
      <c r="G73" s="54"/>
      <c r="H73" s="53"/>
    </row>
    <row r="74" spans="1:8" s="27" customFormat="1" ht="12" customHeight="1" x14ac:dyDescent="0.2">
      <c r="A74" s="42"/>
      <c r="B74" s="47"/>
      <c r="C74" s="60"/>
      <c r="D74" s="18" t="s">
        <v>86</v>
      </c>
      <c r="E74" s="54"/>
      <c r="F74" s="54"/>
      <c r="G74" s="54"/>
      <c r="H74" s="53"/>
    </row>
    <row r="75" spans="1:8" s="27" customFormat="1" ht="12" customHeight="1" x14ac:dyDescent="0.2">
      <c r="A75" s="42"/>
      <c r="B75" s="47"/>
      <c r="C75" s="60"/>
      <c r="D75" s="18" t="s">
        <v>87</v>
      </c>
      <c r="E75" s="54"/>
      <c r="F75" s="54"/>
      <c r="G75" s="54"/>
      <c r="H75" s="53"/>
    </row>
    <row r="76" spans="1:8" s="27" customFormat="1" ht="12" customHeight="1" x14ac:dyDescent="0.2">
      <c r="A76" s="42"/>
      <c r="B76" s="47"/>
      <c r="C76" s="60"/>
      <c r="D76" s="18" t="s">
        <v>88</v>
      </c>
      <c r="E76" s="54"/>
      <c r="F76" s="54"/>
      <c r="G76" s="54"/>
      <c r="H76" s="53"/>
    </row>
    <row r="77" spans="1:8" s="27" customFormat="1" ht="12" customHeight="1" x14ac:dyDescent="0.2">
      <c r="A77" s="42"/>
      <c r="B77" s="47"/>
      <c r="C77" s="60"/>
      <c r="D77" s="18" t="s">
        <v>89</v>
      </c>
      <c r="E77" s="54">
        <v>0</v>
      </c>
      <c r="F77" s="54">
        <v>3749.44</v>
      </c>
      <c r="G77" s="54"/>
      <c r="H77" s="53">
        <f t="shared" ref="H77:H85" si="11">SUM(E77+F77-G77)</f>
        <v>3749.44</v>
      </c>
    </row>
    <row r="78" spans="1:8" s="27" customFormat="1" ht="12" customHeight="1" x14ac:dyDescent="0.2">
      <c r="A78" s="42"/>
      <c r="B78" s="47"/>
      <c r="C78" s="60">
        <v>4210</v>
      </c>
      <c r="D78" s="18" t="s">
        <v>90</v>
      </c>
      <c r="E78" s="54">
        <v>0</v>
      </c>
      <c r="F78" s="54">
        <v>465504</v>
      </c>
      <c r="G78" s="54"/>
      <c r="H78" s="53">
        <f t="shared" si="11"/>
        <v>465504</v>
      </c>
    </row>
    <row r="79" spans="1:8" s="27" customFormat="1" ht="12" customHeight="1" x14ac:dyDescent="0.2">
      <c r="A79" s="42"/>
      <c r="B79" s="47"/>
      <c r="C79" s="60">
        <v>4260</v>
      </c>
      <c r="D79" s="18" t="s">
        <v>15</v>
      </c>
      <c r="E79" s="54">
        <v>0</v>
      </c>
      <c r="F79" s="54">
        <v>199.51</v>
      </c>
      <c r="G79" s="54"/>
      <c r="H79" s="53">
        <f t="shared" si="11"/>
        <v>199.51</v>
      </c>
    </row>
    <row r="80" spans="1:8" s="27" customFormat="1" ht="12" customHeight="1" x14ac:dyDescent="0.2">
      <c r="A80" s="42"/>
      <c r="B80" s="47"/>
      <c r="C80" s="60">
        <v>4270</v>
      </c>
      <c r="D80" s="18" t="s">
        <v>22</v>
      </c>
      <c r="E80" s="54">
        <v>0</v>
      </c>
      <c r="F80" s="54">
        <v>18000</v>
      </c>
      <c r="G80" s="54"/>
      <c r="H80" s="53">
        <f t="shared" si="11"/>
        <v>18000</v>
      </c>
    </row>
    <row r="81" spans="1:8" s="27" customFormat="1" ht="12" customHeight="1" x14ac:dyDescent="0.2">
      <c r="A81" s="42"/>
      <c r="B81" s="47"/>
      <c r="C81" s="60">
        <v>4300</v>
      </c>
      <c r="D81" s="18" t="s">
        <v>16</v>
      </c>
      <c r="E81" s="54">
        <v>0</v>
      </c>
      <c r="F81" s="54">
        <v>606410.9</v>
      </c>
      <c r="G81" s="54"/>
      <c r="H81" s="53">
        <f t="shared" si="11"/>
        <v>606410.9</v>
      </c>
    </row>
    <row r="82" spans="1:8" s="27" customFormat="1" ht="12" customHeight="1" x14ac:dyDescent="0.2">
      <c r="A82" s="42"/>
      <c r="B82" s="47"/>
      <c r="C82" s="60">
        <v>4360</v>
      </c>
      <c r="D82" s="18" t="s">
        <v>91</v>
      </c>
      <c r="E82" s="54">
        <v>0</v>
      </c>
      <c r="F82" s="54">
        <v>16875.8</v>
      </c>
      <c r="G82" s="54"/>
      <c r="H82" s="53">
        <f t="shared" si="11"/>
        <v>16875.8</v>
      </c>
    </row>
    <row r="83" spans="1:8" s="27" customFormat="1" ht="12" customHeight="1" x14ac:dyDescent="0.2">
      <c r="A83" s="42"/>
      <c r="B83" s="47"/>
      <c r="C83" s="60">
        <v>6060</v>
      </c>
      <c r="D83" s="18" t="s">
        <v>92</v>
      </c>
      <c r="E83" s="54">
        <v>0</v>
      </c>
      <c r="F83" s="54">
        <v>100000</v>
      </c>
      <c r="G83" s="54"/>
      <c r="H83" s="53">
        <f t="shared" si="11"/>
        <v>100000</v>
      </c>
    </row>
    <row r="84" spans="1:8" s="27" customFormat="1" ht="12" customHeight="1" x14ac:dyDescent="0.2">
      <c r="A84" s="42"/>
      <c r="B84" s="47"/>
      <c r="C84" s="60">
        <v>6067</v>
      </c>
      <c r="D84" s="18" t="s">
        <v>92</v>
      </c>
      <c r="E84" s="54">
        <v>0</v>
      </c>
      <c r="F84" s="54">
        <v>1771753</v>
      </c>
      <c r="G84" s="54"/>
      <c r="H84" s="53">
        <f t="shared" si="11"/>
        <v>1771753</v>
      </c>
    </row>
    <row r="85" spans="1:8" s="27" customFormat="1" ht="12" customHeight="1" x14ac:dyDescent="0.2">
      <c r="A85" s="42"/>
      <c r="B85" s="47"/>
      <c r="C85" s="60">
        <v>6069</v>
      </c>
      <c r="D85" s="18" t="s">
        <v>92</v>
      </c>
      <c r="E85" s="54">
        <v>0</v>
      </c>
      <c r="F85" s="54">
        <v>312663</v>
      </c>
      <c r="G85" s="54"/>
      <c r="H85" s="53">
        <f t="shared" si="11"/>
        <v>312663</v>
      </c>
    </row>
    <row r="86" spans="1:8" s="27" customFormat="1" ht="12" customHeight="1" thickBot="1" x14ac:dyDescent="0.25">
      <c r="A86" s="42">
        <v>900</v>
      </c>
      <c r="B86" s="43"/>
      <c r="C86" s="44"/>
      <c r="D86" s="45" t="s">
        <v>61</v>
      </c>
      <c r="E86" s="41">
        <v>74605887</v>
      </c>
      <c r="F86" s="46">
        <f>SUM(F87,F103,F109,F123)</f>
        <v>26650587.32</v>
      </c>
      <c r="G86" s="46">
        <f>SUM(G87,G103,G109,G123)</f>
        <v>26650587.32</v>
      </c>
      <c r="H86" s="41">
        <f t="shared" ref="H86" si="12">SUM(E86+F86-G86)</f>
        <v>74605887</v>
      </c>
    </row>
    <row r="87" spans="1:8" s="27" customFormat="1" ht="12" customHeight="1" thickTop="1" x14ac:dyDescent="0.2">
      <c r="A87" s="42"/>
      <c r="B87" s="47">
        <v>90002</v>
      </c>
      <c r="C87" s="44"/>
      <c r="D87" s="48" t="s">
        <v>93</v>
      </c>
      <c r="E87" s="49">
        <v>28812865</v>
      </c>
      <c r="F87" s="49">
        <f>SUM(F88,F94,F97)</f>
        <v>25724589.52</v>
      </c>
      <c r="G87" s="49">
        <f>SUM(G88,G94,G97)</f>
        <v>25724589.52</v>
      </c>
      <c r="H87" s="49">
        <f>SUM(E87+F87-G87)</f>
        <v>28812864.999999996</v>
      </c>
    </row>
    <row r="88" spans="1:8" s="27" customFormat="1" ht="12" customHeight="1" x14ac:dyDescent="0.2">
      <c r="A88" s="42"/>
      <c r="B88" s="43"/>
      <c r="C88" s="44"/>
      <c r="D88" s="178" t="s">
        <v>75</v>
      </c>
      <c r="E88" s="179">
        <v>27720000</v>
      </c>
      <c r="F88" s="179">
        <f>SUM(F89:F93)</f>
        <v>0</v>
      </c>
      <c r="G88" s="179">
        <f>SUM(G89:G93)</f>
        <v>25678574.52</v>
      </c>
      <c r="H88" s="179">
        <f>SUM(E88+F88-G88)</f>
        <v>2041425.4800000004</v>
      </c>
    </row>
    <row r="89" spans="1:8" s="27" customFormat="1" ht="12" customHeight="1" x14ac:dyDescent="0.2">
      <c r="A89" s="42"/>
      <c r="B89" s="47"/>
      <c r="C89" s="55">
        <v>4300</v>
      </c>
      <c r="D89" s="51" t="s">
        <v>16</v>
      </c>
      <c r="E89" s="52">
        <v>26700000</v>
      </c>
      <c r="F89" s="53"/>
      <c r="G89" s="53">
        <v>24658574.52</v>
      </c>
      <c r="H89" s="52">
        <f>SUM(E89+F89-G89)</f>
        <v>2041425.4800000004</v>
      </c>
    </row>
    <row r="90" spans="1:8" s="27" customFormat="1" ht="12" customHeight="1" x14ac:dyDescent="0.2">
      <c r="A90" s="42"/>
      <c r="B90" s="47"/>
      <c r="C90" s="55">
        <v>4390</v>
      </c>
      <c r="D90" s="51" t="s">
        <v>94</v>
      </c>
      <c r="E90" s="52"/>
      <c r="F90" s="53"/>
      <c r="G90" s="53"/>
      <c r="H90" s="52"/>
    </row>
    <row r="91" spans="1:8" s="27" customFormat="1" ht="12" customHeight="1" x14ac:dyDescent="0.2">
      <c r="A91" s="42"/>
      <c r="B91" s="47"/>
      <c r="C91" s="55"/>
      <c r="D91" s="19" t="s">
        <v>95</v>
      </c>
      <c r="E91" s="52">
        <v>20000</v>
      </c>
      <c r="F91" s="53"/>
      <c r="G91" s="53">
        <v>20000</v>
      </c>
      <c r="H91" s="52">
        <f t="shared" ref="H91:H92" si="13">SUM(E91+F91-G91)</f>
        <v>0</v>
      </c>
    </row>
    <row r="92" spans="1:8" s="27" customFormat="1" ht="12" customHeight="1" x14ac:dyDescent="0.2">
      <c r="A92" s="42"/>
      <c r="B92" s="47"/>
      <c r="C92" s="55">
        <v>4600</v>
      </c>
      <c r="D92" s="51" t="s">
        <v>59</v>
      </c>
      <c r="E92" s="52"/>
      <c r="F92" s="53"/>
      <c r="G92" s="53"/>
      <c r="H92" s="52">
        <f t="shared" si="13"/>
        <v>0</v>
      </c>
    </row>
    <row r="93" spans="1:8" s="27" customFormat="1" ht="12" customHeight="1" x14ac:dyDescent="0.2">
      <c r="A93" s="42"/>
      <c r="B93" s="47"/>
      <c r="C93" s="55"/>
      <c r="D93" s="51" t="s">
        <v>60</v>
      </c>
      <c r="E93" s="52">
        <v>1000000</v>
      </c>
      <c r="F93" s="53"/>
      <c r="G93" s="53">
        <v>1000000</v>
      </c>
      <c r="H93" s="52">
        <f>SUM(E93+F93-G93)</f>
        <v>0</v>
      </c>
    </row>
    <row r="94" spans="1:8" s="27" customFormat="1" ht="12" customHeight="1" x14ac:dyDescent="0.2">
      <c r="A94" s="42"/>
      <c r="B94" s="47"/>
      <c r="C94" s="44"/>
      <c r="D94" s="178" t="s">
        <v>84</v>
      </c>
      <c r="E94" s="179">
        <v>46015</v>
      </c>
      <c r="F94" s="179">
        <f>SUM(F95:F95)</f>
        <v>0</v>
      </c>
      <c r="G94" s="179">
        <f>SUM(G95:G95)</f>
        <v>46015</v>
      </c>
      <c r="H94" s="179">
        <f>SUM(E94+F94-G94)</f>
        <v>0</v>
      </c>
    </row>
    <row r="95" spans="1:8" s="27" customFormat="1" ht="12" customHeight="1" x14ac:dyDescent="0.2">
      <c r="A95" s="42"/>
      <c r="B95" s="47"/>
      <c r="C95" s="55">
        <v>4300</v>
      </c>
      <c r="D95" s="51" t="s">
        <v>16</v>
      </c>
      <c r="E95" s="52">
        <v>46015</v>
      </c>
      <c r="F95" s="53"/>
      <c r="G95" s="53">
        <v>46015</v>
      </c>
      <c r="H95" s="52">
        <f>SUM(E95+F95-G95)</f>
        <v>0</v>
      </c>
    </row>
    <row r="96" spans="1:8" s="27" customFormat="1" ht="12" customHeight="1" x14ac:dyDescent="0.2">
      <c r="A96" s="42"/>
      <c r="B96" s="47"/>
      <c r="C96" s="55"/>
      <c r="D96" s="19" t="s">
        <v>70</v>
      </c>
      <c r="E96" s="52"/>
      <c r="F96" s="53"/>
      <c r="G96" s="53"/>
      <c r="H96" s="52"/>
    </row>
    <row r="97" spans="1:8" s="27" customFormat="1" ht="12" customHeight="1" x14ac:dyDescent="0.2">
      <c r="A97" s="42"/>
      <c r="B97" s="47"/>
      <c r="C97" s="44"/>
      <c r="D97" s="178" t="s">
        <v>71</v>
      </c>
      <c r="E97" s="179">
        <v>0</v>
      </c>
      <c r="F97" s="179">
        <f>SUM(F98:F102)</f>
        <v>25724589.52</v>
      </c>
      <c r="G97" s="179">
        <f>SUM(G98:G102)</f>
        <v>0</v>
      </c>
      <c r="H97" s="179">
        <f>SUM(E97+F97-G97)</f>
        <v>25724589.52</v>
      </c>
    </row>
    <row r="98" spans="1:8" s="27" customFormat="1" ht="12" customHeight="1" x14ac:dyDescent="0.2">
      <c r="A98" s="42"/>
      <c r="B98" s="47"/>
      <c r="C98" s="55">
        <v>4300</v>
      </c>
      <c r="D98" s="51" t="s">
        <v>16</v>
      </c>
      <c r="E98" s="52">
        <v>0</v>
      </c>
      <c r="F98" s="53">
        <v>24704589.52</v>
      </c>
      <c r="G98" s="53"/>
      <c r="H98" s="52">
        <f>SUM(E98+F98-G98)</f>
        <v>24704589.52</v>
      </c>
    </row>
    <row r="99" spans="1:8" s="27" customFormat="1" ht="12" customHeight="1" x14ac:dyDescent="0.2">
      <c r="A99" s="42"/>
      <c r="B99" s="47"/>
      <c r="C99" s="55">
        <v>4390</v>
      </c>
      <c r="D99" s="51" t="s">
        <v>94</v>
      </c>
      <c r="E99" s="52"/>
      <c r="F99" s="53"/>
      <c r="G99" s="53"/>
      <c r="H99" s="52"/>
    </row>
    <row r="100" spans="1:8" s="27" customFormat="1" ht="12" customHeight="1" x14ac:dyDescent="0.2">
      <c r="A100" s="42"/>
      <c r="B100" s="47"/>
      <c r="C100" s="55"/>
      <c r="D100" s="19" t="s">
        <v>95</v>
      </c>
      <c r="E100" s="52">
        <v>0</v>
      </c>
      <c r="F100" s="53">
        <v>20000</v>
      </c>
      <c r="G100" s="53"/>
      <c r="H100" s="52">
        <f t="shared" ref="H100" si="14">SUM(E100+F100-G100)</f>
        <v>20000</v>
      </c>
    </row>
    <row r="101" spans="1:8" s="27" customFormat="1" ht="12" customHeight="1" x14ac:dyDescent="0.2">
      <c r="A101" s="42"/>
      <c r="B101" s="47"/>
      <c r="C101" s="55">
        <v>4600</v>
      </c>
      <c r="D101" s="51" t="s">
        <v>59</v>
      </c>
      <c r="E101" s="52"/>
      <c r="F101" s="53"/>
      <c r="G101" s="53"/>
      <c r="H101" s="52"/>
    </row>
    <row r="102" spans="1:8" s="27" customFormat="1" ht="12" customHeight="1" x14ac:dyDescent="0.2">
      <c r="A102" s="42"/>
      <c r="B102" s="47"/>
      <c r="C102" s="55"/>
      <c r="D102" s="51" t="s">
        <v>60</v>
      </c>
      <c r="E102" s="52">
        <v>0</v>
      </c>
      <c r="F102" s="53">
        <v>1000000</v>
      </c>
      <c r="G102" s="53"/>
      <c r="H102" s="52">
        <f>SUM(E102+F102-G102)</f>
        <v>1000000</v>
      </c>
    </row>
    <row r="103" spans="1:8" s="27" customFormat="1" ht="12" customHeight="1" x14ac:dyDescent="0.2">
      <c r="A103" s="42"/>
      <c r="B103" s="47">
        <v>90003</v>
      </c>
      <c r="C103" s="44"/>
      <c r="D103" s="48" t="s">
        <v>96</v>
      </c>
      <c r="E103" s="49">
        <v>2173472</v>
      </c>
      <c r="F103" s="49">
        <f>SUM(F104,F107)</f>
        <v>10000</v>
      </c>
      <c r="G103" s="49">
        <f>SUM(G104,G107)</f>
        <v>10000</v>
      </c>
      <c r="H103" s="49">
        <f>SUM(E103+F103-G103)</f>
        <v>2173472</v>
      </c>
    </row>
    <row r="104" spans="1:8" s="27" customFormat="1" ht="12" customHeight="1" x14ac:dyDescent="0.2">
      <c r="A104" s="42"/>
      <c r="B104" s="43"/>
      <c r="C104" s="44"/>
      <c r="D104" s="178" t="s">
        <v>75</v>
      </c>
      <c r="E104" s="179">
        <v>10000</v>
      </c>
      <c r="F104" s="179">
        <f>SUM(F105:F105)</f>
        <v>0</v>
      </c>
      <c r="G104" s="179">
        <f>SUM(G105:G105)</f>
        <v>10000</v>
      </c>
      <c r="H104" s="179">
        <f>SUM(E104+F104-G104)</f>
        <v>0</v>
      </c>
    </row>
    <row r="105" spans="1:8" s="27" customFormat="1" ht="12" customHeight="1" x14ac:dyDescent="0.2">
      <c r="A105" s="42"/>
      <c r="B105" s="47"/>
      <c r="C105" s="55">
        <v>4300</v>
      </c>
      <c r="D105" s="51" t="s">
        <v>16</v>
      </c>
      <c r="E105" s="52">
        <v>10000</v>
      </c>
      <c r="F105" s="53"/>
      <c r="G105" s="53">
        <v>10000</v>
      </c>
      <c r="H105" s="52">
        <f>SUM(E105+F105-G105)</f>
        <v>0</v>
      </c>
    </row>
    <row r="106" spans="1:8" s="27" customFormat="1" ht="12" customHeight="1" x14ac:dyDescent="0.2">
      <c r="A106" s="42"/>
      <c r="B106" s="47"/>
      <c r="C106" s="55"/>
      <c r="D106" s="19" t="s">
        <v>70</v>
      </c>
      <c r="E106" s="52"/>
      <c r="F106" s="53"/>
      <c r="G106" s="53"/>
      <c r="H106" s="52"/>
    </row>
    <row r="107" spans="1:8" s="27" customFormat="1" ht="12" customHeight="1" x14ac:dyDescent="0.2">
      <c r="A107" s="42"/>
      <c r="B107" s="47"/>
      <c r="C107" s="44"/>
      <c r="D107" s="178" t="s">
        <v>71</v>
      </c>
      <c r="E107" s="179">
        <v>0</v>
      </c>
      <c r="F107" s="179">
        <f>SUM(F108:F108)</f>
        <v>10000</v>
      </c>
      <c r="G107" s="179">
        <f>SUM(G108:G108)</f>
        <v>0</v>
      </c>
      <c r="H107" s="179">
        <f>SUM(E107+F107-G107)</f>
        <v>10000</v>
      </c>
    </row>
    <row r="108" spans="1:8" s="27" customFormat="1" ht="12" customHeight="1" x14ac:dyDescent="0.2">
      <c r="A108" s="42"/>
      <c r="B108" s="47"/>
      <c r="C108" s="55">
        <v>4300</v>
      </c>
      <c r="D108" s="51" t="s">
        <v>16</v>
      </c>
      <c r="E108" s="52">
        <v>0</v>
      </c>
      <c r="F108" s="53">
        <v>10000</v>
      </c>
      <c r="G108" s="53"/>
      <c r="H108" s="52">
        <f>SUM(E108+F108-G108)</f>
        <v>10000</v>
      </c>
    </row>
    <row r="109" spans="1:8" s="27" customFormat="1" ht="12" customHeight="1" x14ac:dyDescent="0.2">
      <c r="A109" s="42"/>
      <c r="B109" s="47">
        <v>90004</v>
      </c>
      <c r="C109" s="44"/>
      <c r="D109" s="48" t="s">
        <v>97</v>
      </c>
      <c r="E109" s="49">
        <v>1653724</v>
      </c>
      <c r="F109" s="50">
        <f>SUM(F110,F117)</f>
        <v>311000</v>
      </c>
      <c r="G109" s="50">
        <f>SUM(G110,G117)</f>
        <v>311000</v>
      </c>
      <c r="H109" s="49">
        <f>SUM(E109+F109-G109)</f>
        <v>1653724</v>
      </c>
    </row>
    <row r="110" spans="1:8" s="27" customFormat="1" ht="12" customHeight="1" x14ac:dyDescent="0.2">
      <c r="A110" s="42"/>
      <c r="B110" s="47"/>
      <c r="C110" s="37"/>
      <c r="D110" s="178" t="s">
        <v>75</v>
      </c>
      <c r="E110" s="179">
        <v>311000</v>
      </c>
      <c r="F110" s="179">
        <f>SUM(F111:F115)</f>
        <v>0</v>
      </c>
      <c r="G110" s="179">
        <f>SUM(G111:G115)</f>
        <v>311000</v>
      </c>
      <c r="H110" s="181">
        <f>SUM(E110+F110-G110)</f>
        <v>0</v>
      </c>
    </row>
    <row r="111" spans="1:8" s="27" customFormat="1" ht="12" customHeight="1" x14ac:dyDescent="0.2">
      <c r="A111" s="42"/>
      <c r="B111" s="47"/>
      <c r="C111" s="11" t="s">
        <v>98</v>
      </c>
      <c r="D111" s="19" t="s">
        <v>14</v>
      </c>
      <c r="E111" s="54">
        <v>70000</v>
      </c>
      <c r="F111" s="54"/>
      <c r="G111" s="54">
        <v>70000</v>
      </c>
      <c r="H111" s="53">
        <f t="shared" ref="H111:H122" si="15">SUM(E111+F111-G111)</f>
        <v>0</v>
      </c>
    </row>
    <row r="112" spans="1:8" s="27" customFormat="1" ht="12" customHeight="1" x14ac:dyDescent="0.2">
      <c r="A112" s="42"/>
      <c r="B112" s="47"/>
      <c r="C112" s="55">
        <v>4270</v>
      </c>
      <c r="D112" s="51" t="s">
        <v>22</v>
      </c>
      <c r="E112" s="54">
        <v>70000</v>
      </c>
      <c r="F112" s="54"/>
      <c r="G112" s="54">
        <v>70000</v>
      </c>
      <c r="H112" s="53">
        <f t="shared" si="15"/>
        <v>0</v>
      </c>
    </row>
    <row r="113" spans="1:8" s="27" customFormat="1" ht="12" customHeight="1" x14ac:dyDescent="0.2">
      <c r="A113" s="42"/>
      <c r="B113" s="47"/>
      <c r="C113" s="60">
        <v>4300</v>
      </c>
      <c r="D113" s="18" t="s">
        <v>16</v>
      </c>
      <c r="E113" s="54">
        <v>170000</v>
      </c>
      <c r="F113" s="54"/>
      <c r="G113" s="54">
        <v>170000</v>
      </c>
      <c r="H113" s="53">
        <f t="shared" si="15"/>
        <v>0</v>
      </c>
    </row>
    <row r="114" spans="1:8" s="27" customFormat="1" ht="12" customHeight="1" x14ac:dyDescent="0.2">
      <c r="A114" s="42"/>
      <c r="B114" s="47"/>
      <c r="C114" s="55">
        <v>4390</v>
      </c>
      <c r="D114" s="51" t="s">
        <v>94</v>
      </c>
      <c r="E114" s="54"/>
      <c r="F114" s="54"/>
      <c r="G114" s="54"/>
      <c r="H114" s="53"/>
    </row>
    <row r="115" spans="1:8" s="27" customFormat="1" ht="12" customHeight="1" x14ac:dyDescent="0.2">
      <c r="A115" s="42"/>
      <c r="B115" s="47"/>
      <c r="C115" s="55"/>
      <c r="D115" s="19" t="s">
        <v>95</v>
      </c>
      <c r="E115" s="54">
        <v>1000</v>
      </c>
      <c r="F115" s="54"/>
      <c r="G115" s="54">
        <v>1000</v>
      </c>
      <c r="H115" s="53">
        <f t="shared" si="15"/>
        <v>0</v>
      </c>
    </row>
    <row r="116" spans="1:8" s="27" customFormat="1" ht="12" customHeight="1" x14ac:dyDescent="0.2">
      <c r="A116" s="42"/>
      <c r="B116" s="47"/>
      <c r="C116" s="60"/>
      <c r="D116" s="19" t="s">
        <v>70</v>
      </c>
      <c r="E116" s="54"/>
      <c r="F116" s="54"/>
      <c r="G116" s="54"/>
      <c r="H116" s="53"/>
    </row>
    <row r="117" spans="1:8" s="27" customFormat="1" ht="12" customHeight="1" x14ac:dyDescent="0.2">
      <c r="A117" s="42"/>
      <c r="B117" s="47"/>
      <c r="C117" s="44"/>
      <c r="D117" s="178" t="s">
        <v>71</v>
      </c>
      <c r="E117" s="179">
        <v>0</v>
      </c>
      <c r="F117" s="179">
        <f>SUM(F118:F122)</f>
        <v>311000</v>
      </c>
      <c r="G117" s="179">
        <f>SUM(G118:G122)</f>
        <v>0</v>
      </c>
      <c r="H117" s="179">
        <f t="shared" si="15"/>
        <v>311000</v>
      </c>
    </row>
    <row r="118" spans="1:8" s="27" customFormat="1" ht="12" customHeight="1" x14ac:dyDescent="0.2">
      <c r="A118" s="42"/>
      <c r="B118" s="47"/>
      <c r="C118" s="11" t="s">
        <v>98</v>
      </c>
      <c r="D118" s="19" t="s">
        <v>14</v>
      </c>
      <c r="E118" s="52">
        <v>0</v>
      </c>
      <c r="F118" s="54">
        <v>70000</v>
      </c>
      <c r="G118" s="52"/>
      <c r="H118" s="52">
        <f t="shared" si="15"/>
        <v>70000</v>
      </c>
    </row>
    <row r="119" spans="1:8" s="27" customFormat="1" ht="12" customHeight="1" x14ac:dyDescent="0.2">
      <c r="A119" s="42"/>
      <c r="B119" s="47"/>
      <c r="C119" s="55">
        <v>4270</v>
      </c>
      <c r="D119" s="51" t="s">
        <v>22</v>
      </c>
      <c r="E119" s="52">
        <v>0</v>
      </c>
      <c r="F119" s="54">
        <v>70000</v>
      </c>
      <c r="G119" s="52"/>
      <c r="H119" s="52">
        <f t="shared" si="15"/>
        <v>70000</v>
      </c>
    </row>
    <row r="120" spans="1:8" s="27" customFormat="1" ht="12" customHeight="1" x14ac:dyDescent="0.2">
      <c r="A120" s="42"/>
      <c r="B120" s="47"/>
      <c r="C120" s="60">
        <v>4300</v>
      </c>
      <c r="D120" s="18" t="s">
        <v>16</v>
      </c>
      <c r="E120" s="52">
        <v>0</v>
      </c>
      <c r="F120" s="54">
        <v>170000</v>
      </c>
      <c r="G120" s="52"/>
      <c r="H120" s="52">
        <f t="shared" si="15"/>
        <v>170000</v>
      </c>
    </row>
    <row r="121" spans="1:8" s="27" customFormat="1" ht="12" customHeight="1" x14ac:dyDescent="0.2">
      <c r="A121" s="42"/>
      <c r="B121" s="47"/>
      <c r="C121" s="55">
        <v>4390</v>
      </c>
      <c r="D121" s="51" t="s">
        <v>94</v>
      </c>
      <c r="E121" s="52"/>
      <c r="F121" s="54"/>
      <c r="G121" s="52"/>
      <c r="H121" s="52"/>
    </row>
    <row r="122" spans="1:8" s="27" customFormat="1" ht="12" customHeight="1" x14ac:dyDescent="0.2">
      <c r="A122" s="56"/>
      <c r="B122" s="69"/>
      <c r="C122" s="57"/>
      <c r="D122" s="61" t="s">
        <v>95</v>
      </c>
      <c r="E122" s="50">
        <v>0</v>
      </c>
      <c r="F122" s="58">
        <v>1000</v>
      </c>
      <c r="G122" s="50"/>
      <c r="H122" s="50">
        <f t="shared" si="15"/>
        <v>1000</v>
      </c>
    </row>
    <row r="123" spans="1:8" s="27" customFormat="1" ht="12" customHeight="1" x14ac:dyDescent="0.2">
      <c r="A123" s="42"/>
      <c r="B123" s="37" t="s">
        <v>62</v>
      </c>
      <c r="C123" s="55"/>
      <c r="D123" s="48" t="s">
        <v>10</v>
      </c>
      <c r="E123" s="49">
        <v>33060188</v>
      </c>
      <c r="F123" s="50">
        <f>SUM(F124,F132,F136)</f>
        <v>604997.80000000005</v>
      </c>
      <c r="G123" s="50">
        <f>SUM(G124,G132,G136)</f>
        <v>604997.80000000005</v>
      </c>
      <c r="H123" s="49">
        <f>SUM(E123+F123-G123)</f>
        <v>33060187.999999996</v>
      </c>
    </row>
    <row r="124" spans="1:8" s="27" customFormat="1" ht="12" customHeight="1" x14ac:dyDescent="0.2">
      <c r="A124" s="63"/>
      <c r="B124" s="64"/>
      <c r="C124" s="60"/>
      <c r="D124" s="178" t="s">
        <v>75</v>
      </c>
      <c r="E124" s="179">
        <v>605500</v>
      </c>
      <c r="F124" s="182">
        <f>SUM(F125:F131)</f>
        <v>0</v>
      </c>
      <c r="G124" s="182">
        <f>SUM(G125:G131)</f>
        <v>600997.80000000005</v>
      </c>
      <c r="H124" s="181">
        <f>SUM(E124+F124-G124)</f>
        <v>4502.1999999999534</v>
      </c>
    </row>
    <row r="125" spans="1:8" s="27" customFormat="1" ht="12" customHeight="1" x14ac:dyDescent="0.2">
      <c r="A125" s="63"/>
      <c r="B125" s="64"/>
      <c r="C125" s="60">
        <v>4210</v>
      </c>
      <c r="D125" s="18" t="s">
        <v>14</v>
      </c>
      <c r="E125" s="62">
        <v>30000</v>
      </c>
      <c r="F125" s="62"/>
      <c r="G125" s="62">
        <v>30000</v>
      </c>
      <c r="H125" s="53">
        <f t="shared" ref="H125:H134" si="16">SUM(E125+F125-G125)</f>
        <v>0</v>
      </c>
    </row>
    <row r="126" spans="1:8" s="27" customFormat="1" ht="12" customHeight="1" x14ac:dyDescent="0.2">
      <c r="A126" s="63"/>
      <c r="B126" s="64"/>
      <c r="C126" s="55">
        <v>4260</v>
      </c>
      <c r="D126" s="51" t="s">
        <v>15</v>
      </c>
      <c r="E126" s="62">
        <v>20000</v>
      </c>
      <c r="F126" s="62"/>
      <c r="G126" s="62">
        <v>19193.16</v>
      </c>
      <c r="H126" s="53">
        <f t="shared" si="16"/>
        <v>806.84000000000015</v>
      </c>
    </row>
    <row r="127" spans="1:8" s="27" customFormat="1" ht="12" customHeight="1" x14ac:dyDescent="0.2">
      <c r="A127" s="63"/>
      <c r="B127" s="64"/>
      <c r="C127" s="55">
        <v>4270</v>
      </c>
      <c r="D127" s="51" t="s">
        <v>22</v>
      </c>
      <c r="E127" s="62">
        <v>70000</v>
      </c>
      <c r="F127" s="62"/>
      <c r="G127" s="62">
        <v>70000</v>
      </c>
      <c r="H127" s="53">
        <f t="shared" si="16"/>
        <v>0</v>
      </c>
    </row>
    <row r="128" spans="1:8" s="27" customFormat="1" ht="12" customHeight="1" x14ac:dyDescent="0.2">
      <c r="A128" s="63"/>
      <c r="B128" s="64"/>
      <c r="C128" s="60">
        <v>4300</v>
      </c>
      <c r="D128" s="18" t="s">
        <v>16</v>
      </c>
      <c r="E128" s="62">
        <v>319000</v>
      </c>
      <c r="F128" s="62"/>
      <c r="G128" s="62">
        <v>317604.64</v>
      </c>
      <c r="H128" s="53">
        <f t="shared" si="16"/>
        <v>1395.359999999986</v>
      </c>
    </row>
    <row r="129" spans="1:8" s="27" customFormat="1" ht="12" customHeight="1" x14ac:dyDescent="0.2">
      <c r="A129" s="63"/>
      <c r="B129" s="47"/>
      <c r="C129" s="60">
        <v>4430</v>
      </c>
      <c r="D129" s="18" t="s">
        <v>80</v>
      </c>
      <c r="E129" s="62">
        <v>2500</v>
      </c>
      <c r="F129" s="62"/>
      <c r="G129" s="62">
        <v>2300</v>
      </c>
      <c r="H129" s="53">
        <f t="shared" si="16"/>
        <v>200</v>
      </c>
    </row>
    <row r="130" spans="1:8" s="27" customFormat="1" ht="12" customHeight="1" x14ac:dyDescent="0.2">
      <c r="A130" s="63"/>
      <c r="B130" s="47"/>
      <c r="C130" s="60">
        <v>4610</v>
      </c>
      <c r="D130" s="18" t="s">
        <v>81</v>
      </c>
      <c r="E130" s="62">
        <v>14000</v>
      </c>
      <c r="F130" s="62"/>
      <c r="G130" s="62">
        <v>11900</v>
      </c>
      <c r="H130" s="53">
        <f t="shared" si="16"/>
        <v>2100</v>
      </c>
    </row>
    <row r="131" spans="1:8" s="27" customFormat="1" ht="12" customHeight="1" x14ac:dyDescent="0.2">
      <c r="A131" s="63"/>
      <c r="B131" s="47"/>
      <c r="C131" s="60">
        <v>6050</v>
      </c>
      <c r="D131" s="18" t="s">
        <v>23</v>
      </c>
      <c r="E131" s="62">
        <v>150000</v>
      </c>
      <c r="F131" s="62"/>
      <c r="G131" s="62">
        <v>150000</v>
      </c>
      <c r="H131" s="53">
        <f t="shared" si="16"/>
        <v>0</v>
      </c>
    </row>
    <row r="132" spans="1:8" s="27" customFormat="1" ht="12" customHeight="1" x14ac:dyDescent="0.2">
      <c r="A132" s="63"/>
      <c r="B132" s="47"/>
      <c r="C132" s="66"/>
      <c r="D132" s="178" t="s">
        <v>66</v>
      </c>
      <c r="E132" s="179">
        <v>4000</v>
      </c>
      <c r="F132" s="180">
        <f>SUM(F133:F134)</f>
        <v>0</v>
      </c>
      <c r="G132" s="180">
        <f>SUM(G133:G134)</f>
        <v>4000</v>
      </c>
      <c r="H132" s="181">
        <f t="shared" si="16"/>
        <v>0</v>
      </c>
    </row>
    <row r="133" spans="1:8" s="27" customFormat="1" ht="12" customHeight="1" x14ac:dyDescent="0.2">
      <c r="A133" s="63"/>
      <c r="B133" s="47"/>
      <c r="C133" s="60">
        <v>4300</v>
      </c>
      <c r="D133" s="18" t="s">
        <v>16</v>
      </c>
      <c r="E133" s="54">
        <v>3500</v>
      </c>
      <c r="F133" s="54"/>
      <c r="G133" s="54">
        <v>3500</v>
      </c>
      <c r="H133" s="53">
        <f t="shared" si="16"/>
        <v>0</v>
      </c>
    </row>
    <row r="134" spans="1:8" s="27" customFormat="1" ht="12" customHeight="1" x14ac:dyDescent="0.2">
      <c r="A134" s="63"/>
      <c r="B134" s="47"/>
      <c r="C134" s="60">
        <v>4610</v>
      </c>
      <c r="D134" s="18" t="s">
        <v>81</v>
      </c>
      <c r="E134" s="54">
        <v>500</v>
      </c>
      <c r="F134" s="54"/>
      <c r="G134" s="54">
        <v>500</v>
      </c>
      <c r="H134" s="53">
        <f t="shared" si="16"/>
        <v>0</v>
      </c>
    </row>
    <row r="135" spans="1:8" s="27" customFormat="1" ht="12" customHeight="1" x14ac:dyDescent="0.2">
      <c r="A135" s="63"/>
      <c r="B135" s="47"/>
      <c r="C135" s="60"/>
      <c r="D135" s="19" t="s">
        <v>70</v>
      </c>
      <c r="E135" s="62"/>
      <c r="F135" s="62"/>
      <c r="G135" s="62"/>
      <c r="H135" s="53"/>
    </row>
    <row r="136" spans="1:8" s="27" customFormat="1" ht="12" customHeight="1" x14ac:dyDescent="0.2">
      <c r="A136" s="63"/>
      <c r="B136" s="47"/>
      <c r="C136" s="60"/>
      <c r="D136" s="178" t="s">
        <v>71</v>
      </c>
      <c r="E136" s="179">
        <v>0</v>
      </c>
      <c r="F136" s="182">
        <f>SUM(F137:F143)</f>
        <v>604997.80000000005</v>
      </c>
      <c r="G136" s="182">
        <f>SUM(G137:G143)</f>
        <v>0</v>
      </c>
      <c r="H136" s="181">
        <f>SUM(E136+F136-G136)</f>
        <v>604997.80000000005</v>
      </c>
    </row>
    <row r="137" spans="1:8" s="27" customFormat="1" ht="12" customHeight="1" x14ac:dyDescent="0.2">
      <c r="A137" s="63"/>
      <c r="B137" s="47"/>
      <c r="C137" s="60">
        <v>4210</v>
      </c>
      <c r="D137" s="18" t="s">
        <v>14</v>
      </c>
      <c r="E137" s="62">
        <v>0</v>
      </c>
      <c r="F137" s="62">
        <v>30000</v>
      </c>
      <c r="G137" s="62"/>
      <c r="H137" s="53">
        <f t="shared" ref="H137:H143" si="17">SUM(E137+F137-G137)</f>
        <v>30000</v>
      </c>
    </row>
    <row r="138" spans="1:8" s="27" customFormat="1" ht="12" customHeight="1" x14ac:dyDescent="0.2">
      <c r="A138" s="63"/>
      <c r="B138" s="47"/>
      <c r="C138" s="55">
        <v>4260</v>
      </c>
      <c r="D138" s="51" t="s">
        <v>15</v>
      </c>
      <c r="E138" s="62">
        <v>0</v>
      </c>
      <c r="F138" s="62">
        <v>19193.16</v>
      </c>
      <c r="G138" s="62"/>
      <c r="H138" s="53">
        <f t="shared" si="17"/>
        <v>19193.16</v>
      </c>
    </row>
    <row r="139" spans="1:8" s="27" customFormat="1" ht="12" customHeight="1" x14ac:dyDescent="0.2">
      <c r="A139" s="63"/>
      <c r="B139" s="47"/>
      <c r="C139" s="55">
        <v>4270</v>
      </c>
      <c r="D139" s="51" t="s">
        <v>22</v>
      </c>
      <c r="E139" s="62">
        <v>0</v>
      </c>
      <c r="F139" s="62">
        <v>70000</v>
      </c>
      <c r="G139" s="62"/>
      <c r="H139" s="53">
        <f t="shared" si="17"/>
        <v>70000</v>
      </c>
    </row>
    <row r="140" spans="1:8" s="27" customFormat="1" ht="12" customHeight="1" x14ac:dyDescent="0.2">
      <c r="A140" s="63"/>
      <c r="B140" s="47"/>
      <c r="C140" s="60">
        <v>4300</v>
      </c>
      <c r="D140" s="18" t="s">
        <v>16</v>
      </c>
      <c r="E140" s="62">
        <v>0</v>
      </c>
      <c r="F140" s="62">
        <v>321104.64000000001</v>
      </c>
      <c r="G140" s="62"/>
      <c r="H140" s="53">
        <f t="shared" si="17"/>
        <v>321104.64000000001</v>
      </c>
    </row>
    <row r="141" spans="1:8" s="27" customFormat="1" ht="12" customHeight="1" x14ac:dyDescent="0.2">
      <c r="A141" s="63"/>
      <c r="B141" s="47"/>
      <c r="C141" s="60">
        <v>4430</v>
      </c>
      <c r="D141" s="18" t="s">
        <v>80</v>
      </c>
      <c r="E141" s="62">
        <v>0</v>
      </c>
      <c r="F141" s="62">
        <v>2300</v>
      </c>
      <c r="G141" s="62"/>
      <c r="H141" s="53">
        <f t="shared" si="17"/>
        <v>2300</v>
      </c>
    </row>
    <row r="142" spans="1:8" s="27" customFormat="1" ht="12" customHeight="1" x14ac:dyDescent="0.2">
      <c r="A142" s="63"/>
      <c r="B142" s="47"/>
      <c r="C142" s="60">
        <v>4610</v>
      </c>
      <c r="D142" s="18" t="s">
        <v>81</v>
      </c>
      <c r="E142" s="62">
        <v>0</v>
      </c>
      <c r="F142" s="62">
        <v>12400</v>
      </c>
      <c r="G142" s="62"/>
      <c r="H142" s="53">
        <f t="shared" si="17"/>
        <v>12400</v>
      </c>
    </row>
    <row r="143" spans="1:8" s="27" customFormat="1" ht="12" customHeight="1" x14ac:dyDescent="0.2">
      <c r="A143" s="63"/>
      <c r="B143" s="47"/>
      <c r="C143" s="60">
        <v>6050</v>
      </c>
      <c r="D143" s="18" t="s">
        <v>23</v>
      </c>
      <c r="E143" s="62">
        <v>0</v>
      </c>
      <c r="F143" s="62">
        <v>150000</v>
      </c>
      <c r="G143" s="62"/>
      <c r="H143" s="53">
        <f t="shared" si="17"/>
        <v>150000</v>
      </c>
    </row>
    <row r="144" spans="1:8" s="27" customFormat="1" ht="3.75" customHeight="1" x14ac:dyDescent="0.2">
      <c r="A144" s="70"/>
      <c r="B144" s="71"/>
      <c r="C144" s="72"/>
      <c r="D144" s="73"/>
      <c r="E144" s="49"/>
      <c r="F144" s="49"/>
      <c r="G144" s="49"/>
      <c r="H144" s="49"/>
    </row>
    <row r="145" spans="1:1" s="27" customFormat="1" ht="12.6" customHeight="1" x14ac:dyDescent="0.2">
      <c r="A145" s="74"/>
    </row>
    <row r="146" spans="1:1" s="27" customFormat="1" ht="12.6" customHeight="1" x14ac:dyDescent="0.2">
      <c r="A146" s="74"/>
    </row>
    <row r="147" spans="1:1" s="27" customFormat="1" ht="12.6" customHeight="1" x14ac:dyDescent="0.2">
      <c r="A147" s="74"/>
    </row>
    <row r="148" spans="1:1" s="27" customFormat="1" ht="12.6" customHeight="1" x14ac:dyDescent="0.2">
      <c r="A148" s="74"/>
    </row>
    <row r="149" spans="1:1" s="27" customFormat="1" ht="12.6" customHeight="1" x14ac:dyDescent="0.2">
      <c r="A149" s="74"/>
    </row>
    <row r="150" spans="1:1" s="27" customFormat="1" ht="12.6" customHeight="1" x14ac:dyDescent="0.2">
      <c r="A150" s="74"/>
    </row>
    <row r="151" spans="1:1" s="27" customFormat="1" ht="12.6" customHeight="1" x14ac:dyDescent="0.2">
      <c r="A151" s="74"/>
    </row>
    <row r="152" spans="1:1" s="27" customFormat="1" ht="12.6" customHeight="1" x14ac:dyDescent="0.2">
      <c r="A152" s="74"/>
    </row>
    <row r="153" spans="1:1" s="27" customFormat="1" ht="12.6" customHeight="1" x14ac:dyDescent="0.2">
      <c r="A153" s="74"/>
    </row>
    <row r="154" spans="1:1" s="27" customFormat="1" ht="12.6" customHeight="1" x14ac:dyDescent="0.2">
      <c r="A154" s="74"/>
    </row>
    <row r="155" spans="1:1" s="27" customFormat="1" ht="12.6" customHeight="1" x14ac:dyDescent="0.2">
      <c r="A155" s="74"/>
    </row>
    <row r="156" spans="1:1" s="27" customFormat="1" ht="12.6" customHeight="1" x14ac:dyDescent="0.2">
      <c r="A156" s="74"/>
    </row>
    <row r="157" spans="1:1" s="27" customFormat="1" ht="12.6" customHeight="1" x14ac:dyDescent="0.2">
      <c r="A157" s="74"/>
    </row>
    <row r="158" spans="1:1" s="27" customFormat="1" ht="12.6" customHeight="1" x14ac:dyDescent="0.2">
      <c r="A158" s="74"/>
    </row>
    <row r="159" spans="1:1" s="27" customFormat="1" ht="12.6" customHeight="1" x14ac:dyDescent="0.2">
      <c r="A159" s="74"/>
    </row>
    <row r="160" spans="1:1" s="27" customFormat="1" ht="12.6" customHeight="1" x14ac:dyDescent="0.2">
      <c r="A160" s="74"/>
    </row>
    <row r="161" spans="1:1" s="27" customFormat="1" ht="12.6" customHeight="1" x14ac:dyDescent="0.2">
      <c r="A161" s="74"/>
    </row>
    <row r="162" spans="1:1" s="27" customFormat="1" ht="12.6" customHeight="1" x14ac:dyDescent="0.2">
      <c r="A162" s="74"/>
    </row>
    <row r="163" spans="1:1" s="27" customFormat="1" ht="12.6" customHeight="1" x14ac:dyDescent="0.2">
      <c r="A163" s="74"/>
    </row>
    <row r="164" spans="1:1" s="27" customFormat="1" ht="12.6" customHeight="1" x14ac:dyDescent="0.2">
      <c r="A164" s="74"/>
    </row>
    <row r="165" spans="1:1" s="27" customFormat="1" ht="12.6" customHeight="1" x14ac:dyDescent="0.2">
      <c r="A165" s="74"/>
    </row>
    <row r="166" spans="1:1" s="27" customFormat="1" ht="12.6" customHeight="1" x14ac:dyDescent="0.2">
      <c r="A166" s="74"/>
    </row>
    <row r="167" spans="1:1" s="27" customFormat="1" ht="12.6" customHeight="1" x14ac:dyDescent="0.2">
      <c r="A167" s="74"/>
    </row>
    <row r="168" spans="1:1" s="27" customFormat="1" ht="12.6" customHeight="1" x14ac:dyDescent="0.2">
      <c r="A168" s="74"/>
    </row>
    <row r="169" spans="1:1" s="27" customFormat="1" ht="12.6" customHeight="1" x14ac:dyDescent="0.2">
      <c r="A169" s="74"/>
    </row>
    <row r="170" spans="1:1" s="27" customFormat="1" ht="12.6" customHeight="1" x14ac:dyDescent="0.2">
      <c r="A170" s="74"/>
    </row>
    <row r="171" spans="1:1" s="27" customFormat="1" ht="12.6" customHeight="1" x14ac:dyDescent="0.2">
      <c r="A171" s="74"/>
    </row>
    <row r="172" spans="1:1" s="27" customFormat="1" ht="12.6" customHeight="1" x14ac:dyDescent="0.2">
      <c r="A172" s="74"/>
    </row>
    <row r="173" spans="1:1" s="27" customFormat="1" ht="12.6" customHeight="1" x14ac:dyDescent="0.2">
      <c r="A173" s="74"/>
    </row>
    <row r="174" spans="1:1" s="27" customFormat="1" ht="12.6" customHeight="1" x14ac:dyDescent="0.2">
      <c r="A174" s="74"/>
    </row>
    <row r="175" spans="1:1" s="27" customFormat="1" ht="12.6" customHeight="1" x14ac:dyDescent="0.2">
      <c r="A175" s="74"/>
    </row>
    <row r="176" spans="1:1" s="27" customFormat="1" ht="12.6" customHeight="1" x14ac:dyDescent="0.2">
      <c r="A176" s="74"/>
    </row>
    <row r="177" spans="1:1" s="27" customFormat="1" ht="12.6" customHeight="1" x14ac:dyDescent="0.2">
      <c r="A177" s="74"/>
    </row>
    <row r="178" spans="1:1" s="27" customFormat="1" ht="12.6" customHeight="1" x14ac:dyDescent="0.2">
      <c r="A178" s="74"/>
    </row>
    <row r="179" spans="1:1" s="27" customFormat="1" ht="12.6" customHeight="1" x14ac:dyDescent="0.2">
      <c r="A179" s="74"/>
    </row>
    <row r="180" spans="1:1" s="27" customFormat="1" ht="12.6" customHeight="1" x14ac:dyDescent="0.2">
      <c r="A180" s="74"/>
    </row>
    <row r="181" spans="1:1" s="27" customFormat="1" ht="12.6" customHeight="1" x14ac:dyDescent="0.2">
      <c r="A181" s="74"/>
    </row>
    <row r="182" spans="1:1" s="27" customFormat="1" ht="12.6" customHeight="1" x14ac:dyDescent="0.2">
      <c r="A182" s="74"/>
    </row>
    <row r="183" spans="1:1" s="27" customFormat="1" ht="12.2" customHeight="1" x14ac:dyDescent="0.2">
      <c r="A183" s="74"/>
    </row>
    <row r="184" spans="1:1" s="27" customFormat="1" ht="12.2" customHeight="1" x14ac:dyDescent="0.2">
      <c r="A184" s="74"/>
    </row>
    <row r="185" spans="1:1" s="27" customFormat="1" ht="12.2" customHeight="1" x14ac:dyDescent="0.2">
      <c r="A185" s="74"/>
    </row>
    <row r="186" spans="1:1" s="27" customFormat="1" ht="12.95" customHeight="1" x14ac:dyDescent="0.2">
      <c r="A186" s="74"/>
    </row>
    <row r="187" spans="1:1" s="27" customFormat="1" ht="12.95" customHeight="1" x14ac:dyDescent="0.2">
      <c r="A187" s="74"/>
    </row>
    <row r="188" spans="1:1" s="27" customFormat="1" ht="12.95" customHeight="1" x14ac:dyDescent="0.2">
      <c r="A188" s="74"/>
    </row>
    <row r="189" spans="1:1" s="27" customFormat="1" ht="12.95" customHeight="1" x14ac:dyDescent="0.2">
      <c r="A189" s="74"/>
    </row>
    <row r="190" spans="1:1" s="27" customFormat="1" ht="12.95" customHeight="1" x14ac:dyDescent="0.2">
      <c r="A190" s="74"/>
    </row>
    <row r="191" spans="1:1" s="27" customFormat="1" ht="12.95" customHeight="1" x14ac:dyDescent="0.2">
      <c r="A191" s="74"/>
    </row>
    <row r="192" spans="1:1" s="27" customFormat="1" ht="12.95" customHeight="1" x14ac:dyDescent="0.2">
      <c r="A192" s="74"/>
    </row>
    <row r="193" spans="1:1" s="27" customFormat="1" ht="12.95" customHeight="1" x14ac:dyDescent="0.2">
      <c r="A193" s="74"/>
    </row>
    <row r="194" spans="1:1" s="27" customFormat="1" ht="12.95" customHeight="1" x14ac:dyDescent="0.2">
      <c r="A194" s="74"/>
    </row>
    <row r="195" spans="1:1" s="27" customFormat="1" ht="12.95" customHeight="1" x14ac:dyDescent="0.2">
      <c r="A195" s="74"/>
    </row>
    <row r="196" spans="1:1" s="27" customFormat="1" ht="12.95" customHeight="1" x14ac:dyDescent="0.2">
      <c r="A196" s="74"/>
    </row>
    <row r="197" spans="1:1" s="27" customFormat="1" ht="12.95" customHeight="1" x14ac:dyDescent="0.2">
      <c r="A197" s="74"/>
    </row>
    <row r="198" spans="1:1" s="27" customFormat="1" ht="12.95" customHeight="1" x14ac:dyDescent="0.2">
      <c r="A198" s="74"/>
    </row>
    <row r="199" spans="1:1" s="27" customFormat="1" ht="12.95" customHeight="1" x14ac:dyDescent="0.2">
      <c r="A199" s="74"/>
    </row>
    <row r="200" spans="1:1" s="27" customFormat="1" ht="12.95" customHeight="1" x14ac:dyDescent="0.2">
      <c r="A200" s="74"/>
    </row>
    <row r="201" spans="1:1" s="27" customFormat="1" ht="12.95" customHeight="1" x14ac:dyDescent="0.2">
      <c r="A201" s="74"/>
    </row>
    <row r="202" spans="1:1" s="27" customFormat="1" ht="12.95" customHeight="1" x14ac:dyDescent="0.2">
      <c r="A202" s="74"/>
    </row>
    <row r="203" spans="1:1" s="27" customFormat="1" ht="12.95" customHeight="1" x14ac:dyDescent="0.2">
      <c r="A203" s="74"/>
    </row>
    <row r="204" spans="1:1" s="27" customFormat="1" ht="12.95" customHeight="1" x14ac:dyDescent="0.2">
      <c r="A204" s="74"/>
    </row>
    <row r="205" spans="1:1" s="27" customFormat="1" ht="12.95" customHeight="1" x14ac:dyDescent="0.2">
      <c r="A205" s="74"/>
    </row>
    <row r="206" spans="1:1" s="27" customFormat="1" ht="12.95" customHeight="1" x14ac:dyDescent="0.2">
      <c r="A206" s="74"/>
    </row>
    <row r="207" spans="1:1" s="27" customFormat="1" ht="12.95" customHeight="1" x14ac:dyDescent="0.2">
      <c r="A207" s="74"/>
    </row>
    <row r="208" spans="1:1" s="27" customFormat="1" ht="12.95" customHeight="1" x14ac:dyDescent="0.2">
      <c r="A208" s="74"/>
    </row>
    <row r="209" spans="1:1" s="27" customFormat="1" ht="12.95" customHeight="1" x14ac:dyDescent="0.2">
      <c r="A209" s="74"/>
    </row>
    <row r="210" spans="1:1" s="27" customFormat="1" ht="12.95" customHeight="1" x14ac:dyDescent="0.2">
      <c r="A210" s="74"/>
    </row>
    <row r="211" spans="1:1" s="27" customFormat="1" ht="12.95" customHeight="1" x14ac:dyDescent="0.2">
      <c r="A211" s="74"/>
    </row>
    <row r="212" spans="1:1" s="27" customFormat="1" ht="12.95" customHeight="1" x14ac:dyDescent="0.2">
      <c r="A212" s="74"/>
    </row>
    <row r="213" spans="1:1" s="27" customFormat="1" ht="12.95" customHeight="1" x14ac:dyDescent="0.2">
      <c r="A213" s="74"/>
    </row>
    <row r="214" spans="1:1" s="27" customFormat="1" ht="12.95" customHeight="1" x14ac:dyDescent="0.2">
      <c r="A214" s="74"/>
    </row>
    <row r="215" spans="1:1" s="27" customFormat="1" ht="12.95" customHeight="1" x14ac:dyDescent="0.2">
      <c r="A215" s="74"/>
    </row>
    <row r="216" spans="1:1" s="27" customFormat="1" ht="12.95" customHeight="1" x14ac:dyDescent="0.2">
      <c r="A216" s="74"/>
    </row>
    <row r="217" spans="1:1" s="27" customFormat="1" ht="12.95" customHeight="1" x14ac:dyDescent="0.2">
      <c r="A217" s="74"/>
    </row>
    <row r="218" spans="1:1" s="27" customFormat="1" ht="12.95" customHeight="1" x14ac:dyDescent="0.2">
      <c r="A218" s="74"/>
    </row>
    <row r="219" spans="1:1" s="27" customFormat="1" ht="12.95" customHeight="1" x14ac:dyDescent="0.2">
      <c r="A219" s="74"/>
    </row>
    <row r="220" spans="1:1" s="27" customFormat="1" ht="12.95" customHeight="1" x14ac:dyDescent="0.2"/>
    <row r="221" spans="1:1" s="27" customFormat="1" ht="12.95" customHeight="1" x14ac:dyDescent="0.2"/>
    <row r="222" spans="1:1" s="27" customFormat="1" ht="12.95" customHeight="1" x14ac:dyDescent="0.2"/>
    <row r="223" spans="1:1" s="27" customFormat="1" ht="12.95" customHeight="1" x14ac:dyDescent="0.2"/>
    <row r="224" spans="1:1" s="27" customFormat="1" ht="12.95" customHeight="1" x14ac:dyDescent="0.2"/>
    <row r="225" s="27" customFormat="1" ht="12.95" customHeight="1" x14ac:dyDescent="0.2"/>
    <row r="226" s="27" customFormat="1" ht="12.95" customHeight="1" x14ac:dyDescent="0.2"/>
    <row r="227" s="27" customFormat="1" ht="12.95" customHeight="1" x14ac:dyDescent="0.2"/>
    <row r="228" s="27" customFormat="1" ht="12.95" customHeight="1" x14ac:dyDescent="0.2"/>
    <row r="229" s="27" customFormat="1" ht="12.95" customHeight="1" x14ac:dyDescent="0.2"/>
    <row r="230" s="27" customFormat="1" ht="12.95" customHeight="1" x14ac:dyDescent="0.2"/>
    <row r="231" s="27" customFormat="1" ht="12.95" customHeight="1" x14ac:dyDescent="0.2"/>
    <row r="232" s="27" customFormat="1" ht="12.95" customHeight="1" x14ac:dyDescent="0.2"/>
    <row r="233" s="27" customFormat="1" ht="12.95" customHeight="1" x14ac:dyDescent="0.2"/>
    <row r="234" s="27" customFormat="1" ht="12.95" customHeight="1" x14ac:dyDescent="0.2"/>
    <row r="235" s="27" customFormat="1" ht="12.95" customHeight="1" x14ac:dyDescent="0.2"/>
    <row r="236" s="27" customFormat="1" ht="12.95" customHeight="1" x14ac:dyDescent="0.2"/>
    <row r="237" s="27" customFormat="1" ht="12.95" customHeight="1" x14ac:dyDescent="0.2"/>
    <row r="238" s="27" customFormat="1" ht="12.95" customHeight="1" x14ac:dyDescent="0.2"/>
    <row r="239" s="27" customFormat="1" ht="12.95" customHeight="1" x14ac:dyDescent="0.2"/>
    <row r="240" s="27" customFormat="1" ht="12.95" customHeight="1" x14ac:dyDescent="0.2"/>
    <row r="241" s="27" customFormat="1" ht="12.95" customHeight="1" x14ac:dyDescent="0.2"/>
    <row r="242" s="27" customFormat="1" ht="12.95" customHeight="1" x14ac:dyDescent="0.2"/>
    <row r="243" s="27" customFormat="1" ht="12.95" customHeight="1" x14ac:dyDescent="0.2"/>
    <row r="244" s="27" customFormat="1" ht="12.95" customHeight="1" x14ac:dyDescent="0.2"/>
    <row r="245" s="27" customFormat="1" ht="12.95" customHeight="1" x14ac:dyDescent="0.2"/>
    <row r="246" s="27" customFormat="1" ht="12.95" customHeight="1" x14ac:dyDescent="0.2"/>
    <row r="247" s="27" customFormat="1" ht="12.95" customHeight="1" x14ac:dyDescent="0.2"/>
    <row r="248" s="27" customFormat="1" ht="12.95" customHeight="1" x14ac:dyDescent="0.2"/>
    <row r="249" s="27" customFormat="1" ht="12.95" customHeight="1" x14ac:dyDescent="0.2"/>
    <row r="250" s="27" customFormat="1" ht="12.95" customHeight="1" x14ac:dyDescent="0.2"/>
    <row r="251" s="27" customFormat="1" ht="12.95" customHeight="1" x14ac:dyDescent="0.2"/>
    <row r="252" s="27" customFormat="1" ht="12.95" customHeight="1" x14ac:dyDescent="0.2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Strona &amp;P</oddFooter>
  </headerFooter>
  <rowBreaks count="1" manualBreakCount="1"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topLeftCell="A7" zoomScaleNormal="100" workbookViewId="0">
      <selection activeCell="A13" sqref="A13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.5703125" style="2" hidden="1" customWidth="1"/>
    <col min="4" max="4" width="59.5703125" style="12" customWidth="1"/>
    <col min="5" max="6" width="13" style="12" customWidth="1"/>
    <col min="7" max="8" width="11.28515625" style="12" customWidth="1"/>
    <col min="9" max="9" width="12.5703125" style="12" customWidth="1"/>
    <col min="10" max="10" width="10.42578125" style="12" customWidth="1"/>
    <col min="11" max="11" width="10.7109375" style="12" customWidth="1"/>
    <col min="12" max="12" width="9" style="12" customWidth="1"/>
    <col min="13" max="13" width="14" style="13" customWidth="1"/>
    <col min="14" max="14" width="9.140625" style="12"/>
    <col min="15" max="15" width="13" style="12" customWidth="1"/>
    <col min="16" max="16" width="9.140625" style="12"/>
    <col min="17" max="17" width="9.7109375" style="12" bestFit="1" customWidth="1"/>
    <col min="18" max="259" width="9.140625" style="12"/>
    <col min="260" max="260" width="4.140625" style="12" customWidth="1"/>
    <col min="261" max="261" width="5.5703125" style="12" customWidth="1"/>
    <col min="262" max="262" width="59.5703125" style="12" customWidth="1"/>
    <col min="263" max="264" width="11.28515625" style="12" customWidth="1"/>
    <col min="265" max="265" width="10.5703125" style="12" customWidth="1"/>
    <col min="266" max="266" width="10.42578125" style="12" customWidth="1"/>
    <col min="267" max="267" width="10.7109375" style="12" customWidth="1"/>
    <col min="268" max="268" width="9" style="12" customWidth="1"/>
    <col min="269" max="269" width="11.5703125" style="12" customWidth="1"/>
    <col min="270" max="270" width="9.140625" style="12"/>
    <col min="271" max="271" width="13" style="12" customWidth="1"/>
    <col min="272" max="515" width="9.140625" style="12"/>
    <col min="516" max="516" width="4.140625" style="12" customWidth="1"/>
    <col min="517" max="517" width="5.5703125" style="12" customWidth="1"/>
    <col min="518" max="518" width="59.5703125" style="12" customWidth="1"/>
    <col min="519" max="520" width="11.28515625" style="12" customWidth="1"/>
    <col min="521" max="521" width="10.5703125" style="12" customWidth="1"/>
    <col min="522" max="522" width="10.42578125" style="12" customWidth="1"/>
    <col min="523" max="523" width="10.7109375" style="12" customWidth="1"/>
    <col min="524" max="524" width="9" style="12" customWidth="1"/>
    <col min="525" max="525" width="11.5703125" style="12" customWidth="1"/>
    <col min="526" max="526" width="9.140625" style="12"/>
    <col min="527" max="527" width="13" style="12" customWidth="1"/>
    <col min="528" max="771" width="9.140625" style="12"/>
    <col min="772" max="772" width="4.140625" style="12" customWidth="1"/>
    <col min="773" max="773" width="5.5703125" style="12" customWidth="1"/>
    <col min="774" max="774" width="59.5703125" style="12" customWidth="1"/>
    <col min="775" max="776" width="11.28515625" style="12" customWidth="1"/>
    <col min="777" max="777" width="10.5703125" style="12" customWidth="1"/>
    <col min="778" max="778" width="10.42578125" style="12" customWidth="1"/>
    <col min="779" max="779" width="10.7109375" style="12" customWidth="1"/>
    <col min="780" max="780" width="9" style="12" customWidth="1"/>
    <col min="781" max="781" width="11.5703125" style="12" customWidth="1"/>
    <col min="782" max="782" width="9.140625" style="12"/>
    <col min="783" max="783" width="13" style="12" customWidth="1"/>
    <col min="784" max="1027" width="9.140625" style="12"/>
    <col min="1028" max="1028" width="4.140625" style="12" customWidth="1"/>
    <col min="1029" max="1029" width="5.5703125" style="12" customWidth="1"/>
    <col min="1030" max="1030" width="59.5703125" style="12" customWidth="1"/>
    <col min="1031" max="1032" width="11.28515625" style="12" customWidth="1"/>
    <col min="1033" max="1033" width="10.5703125" style="12" customWidth="1"/>
    <col min="1034" max="1034" width="10.42578125" style="12" customWidth="1"/>
    <col min="1035" max="1035" width="10.7109375" style="12" customWidth="1"/>
    <col min="1036" max="1036" width="9" style="12" customWidth="1"/>
    <col min="1037" max="1037" width="11.5703125" style="12" customWidth="1"/>
    <col min="1038" max="1038" width="9.140625" style="12"/>
    <col min="1039" max="1039" width="13" style="12" customWidth="1"/>
    <col min="1040" max="1283" width="9.140625" style="12"/>
    <col min="1284" max="1284" width="4.140625" style="12" customWidth="1"/>
    <col min="1285" max="1285" width="5.5703125" style="12" customWidth="1"/>
    <col min="1286" max="1286" width="59.5703125" style="12" customWidth="1"/>
    <col min="1287" max="1288" width="11.28515625" style="12" customWidth="1"/>
    <col min="1289" max="1289" width="10.5703125" style="12" customWidth="1"/>
    <col min="1290" max="1290" width="10.42578125" style="12" customWidth="1"/>
    <col min="1291" max="1291" width="10.7109375" style="12" customWidth="1"/>
    <col min="1292" max="1292" width="9" style="12" customWidth="1"/>
    <col min="1293" max="1293" width="11.5703125" style="12" customWidth="1"/>
    <col min="1294" max="1294" width="9.140625" style="12"/>
    <col min="1295" max="1295" width="13" style="12" customWidth="1"/>
    <col min="1296" max="1539" width="9.140625" style="12"/>
    <col min="1540" max="1540" width="4.140625" style="12" customWidth="1"/>
    <col min="1541" max="1541" width="5.5703125" style="12" customWidth="1"/>
    <col min="1542" max="1542" width="59.5703125" style="12" customWidth="1"/>
    <col min="1543" max="1544" width="11.28515625" style="12" customWidth="1"/>
    <col min="1545" max="1545" width="10.5703125" style="12" customWidth="1"/>
    <col min="1546" max="1546" width="10.42578125" style="12" customWidth="1"/>
    <col min="1547" max="1547" width="10.7109375" style="12" customWidth="1"/>
    <col min="1548" max="1548" width="9" style="12" customWidth="1"/>
    <col min="1549" max="1549" width="11.5703125" style="12" customWidth="1"/>
    <col min="1550" max="1550" width="9.140625" style="12"/>
    <col min="1551" max="1551" width="13" style="12" customWidth="1"/>
    <col min="1552" max="1795" width="9.140625" style="12"/>
    <col min="1796" max="1796" width="4.140625" style="12" customWidth="1"/>
    <col min="1797" max="1797" width="5.5703125" style="12" customWidth="1"/>
    <col min="1798" max="1798" width="59.5703125" style="12" customWidth="1"/>
    <col min="1799" max="1800" width="11.28515625" style="12" customWidth="1"/>
    <col min="1801" max="1801" width="10.5703125" style="12" customWidth="1"/>
    <col min="1802" max="1802" width="10.42578125" style="12" customWidth="1"/>
    <col min="1803" max="1803" width="10.7109375" style="12" customWidth="1"/>
    <col min="1804" max="1804" width="9" style="12" customWidth="1"/>
    <col min="1805" max="1805" width="11.5703125" style="12" customWidth="1"/>
    <col min="1806" max="1806" width="9.140625" style="12"/>
    <col min="1807" max="1807" width="13" style="12" customWidth="1"/>
    <col min="1808" max="2051" width="9.140625" style="12"/>
    <col min="2052" max="2052" width="4.140625" style="12" customWidth="1"/>
    <col min="2053" max="2053" width="5.5703125" style="12" customWidth="1"/>
    <col min="2054" max="2054" width="59.5703125" style="12" customWidth="1"/>
    <col min="2055" max="2056" width="11.28515625" style="12" customWidth="1"/>
    <col min="2057" max="2057" width="10.5703125" style="12" customWidth="1"/>
    <col min="2058" max="2058" width="10.42578125" style="12" customWidth="1"/>
    <col min="2059" max="2059" width="10.7109375" style="12" customWidth="1"/>
    <col min="2060" max="2060" width="9" style="12" customWidth="1"/>
    <col min="2061" max="2061" width="11.5703125" style="12" customWidth="1"/>
    <col min="2062" max="2062" width="9.140625" style="12"/>
    <col min="2063" max="2063" width="13" style="12" customWidth="1"/>
    <col min="2064" max="2307" width="9.140625" style="12"/>
    <col min="2308" max="2308" width="4.140625" style="12" customWidth="1"/>
    <col min="2309" max="2309" width="5.5703125" style="12" customWidth="1"/>
    <col min="2310" max="2310" width="59.5703125" style="12" customWidth="1"/>
    <col min="2311" max="2312" width="11.28515625" style="12" customWidth="1"/>
    <col min="2313" max="2313" width="10.5703125" style="12" customWidth="1"/>
    <col min="2314" max="2314" width="10.42578125" style="12" customWidth="1"/>
    <col min="2315" max="2315" width="10.7109375" style="12" customWidth="1"/>
    <col min="2316" max="2316" width="9" style="12" customWidth="1"/>
    <col min="2317" max="2317" width="11.5703125" style="12" customWidth="1"/>
    <col min="2318" max="2318" width="9.140625" style="12"/>
    <col min="2319" max="2319" width="13" style="12" customWidth="1"/>
    <col min="2320" max="2563" width="9.140625" style="12"/>
    <col min="2564" max="2564" width="4.140625" style="12" customWidth="1"/>
    <col min="2565" max="2565" width="5.5703125" style="12" customWidth="1"/>
    <col min="2566" max="2566" width="59.5703125" style="12" customWidth="1"/>
    <col min="2567" max="2568" width="11.28515625" style="12" customWidth="1"/>
    <col min="2569" max="2569" width="10.5703125" style="12" customWidth="1"/>
    <col min="2570" max="2570" width="10.42578125" style="12" customWidth="1"/>
    <col min="2571" max="2571" width="10.7109375" style="12" customWidth="1"/>
    <col min="2572" max="2572" width="9" style="12" customWidth="1"/>
    <col min="2573" max="2573" width="11.5703125" style="12" customWidth="1"/>
    <col min="2574" max="2574" width="9.140625" style="12"/>
    <col min="2575" max="2575" width="13" style="12" customWidth="1"/>
    <col min="2576" max="2819" width="9.140625" style="12"/>
    <col min="2820" max="2820" width="4.140625" style="12" customWidth="1"/>
    <col min="2821" max="2821" width="5.5703125" style="12" customWidth="1"/>
    <col min="2822" max="2822" width="59.5703125" style="12" customWidth="1"/>
    <col min="2823" max="2824" width="11.28515625" style="12" customWidth="1"/>
    <col min="2825" max="2825" width="10.5703125" style="12" customWidth="1"/>
    <col min="2826" max="2826" width="10.42578125" style="12" customWidth="1"/>
    <col min="2827" max="2827" width="10.7109375" style="12" customWidth="1"/>
    <col min="2828" max="2828" width="9" style="12" customWidth="1"/>
    <col min="2829" max="2829" width="11.5703125" style="12" customWidth="1"/>
    <col min="2830" max="2830" width="9.140625" style="12"/>
    <col min="2831" max="2831" width="13" style="12" customWidth="1"/>
    <col min="2832" max="3075" width="9.140625" style="12"/>
    <col min="3076" max="3076" width="4.140625" style="12" customWidth="1"/>
    <col min="3077" max="3077" width="5.5703125" style="12" customWidth="1"/>
    <col min="3078" max="3078" width="59.5703125" style="12" customWidth="1"/>
    <col min="3079" max="3080" width="11.28515625" style="12" customWidth="1"/>
    <col min="3081" max="3081" width="10.5703125" style="12" customWidth="1"/>
    <col min="3082" max="3082" width="10.42578125" style="12" customWidth="1"/>
    <col min="3083" max="3083" width="10.7109375" style="12" customWidth="1"/>
    <col min="3084" max="3084" width="9" style="12" customWidth="1"/>
    <col min="3085" max="3085" width="11.5703125" style="12" customWidth="1"/>
    <col min="3086" max="3086" width="9.140625" style="12"/>
    <col min="3087" max="3087" width="13" style="12" customWidth="1"/>
    <col min="3088" max="3331" width="9.140625" style="12"/>
    <col min="3332" max="3332" width="4.140625" style="12" customWidth="1"/>
    <col min="3333" max="3333" width="5.5703125" style="12" customWidth="1"/>
    <col min="3334" max="3334" width="59.5703125" style="12" customWidth="1"/>
    <col min="3335" max="3336" width="11.28515625" style="12" customWidth="1"/>
    <col min="3337" max="3337" width="10.5703125" style="12" customWidth="1"/>
    <col min="3338" max="3338" width="10.42578125" style="12" customWidth="1"/>
    <col min="3339" max="3339" width="10.7109375" style="12" customWidth="1"/>
    <col min="3340" max="3340" width="9" style="12" customWidth="1"/>
    <col min="3341" max="3341" width="11.5703125" style="12" customWidth="1"/>
    <col min="3342" max="3342" width="9.140625" style="12"/>
    <col min="3343" max="3343" width="13" style="12" customWidth="1"/>
    <col min="3344" max="3587" width="9.140625" style="12"/>
    <col min="3588" max="3588" width="4.140625" style="12" customWidth="1"/>
    <col min="3589" max="3589" width="5.5703125" style="12" customWidth="1"/>
    <col min="3590" max="3590" width="59.5703125" style="12" customWidth="1"/>
    <col min="3591" max="3592" width="11.28515625" style="12" customWidth="1"/>
    <col min="3593" max="3593" width="10.5703125" style="12" customWidth="1"/>
    <col min="3594" max="3594" width="10.42578125" style="12" customWidth="1"/>
    <col min="3595" max="3595" width="10.7109375" style="12" customWidth="1"/>
    <col min="3596" max="3596" width="9" style="12" customWidth="1"/>
    <col min="3597" max="3597" width="11.5703125" style="12" customWidth="1"/>
    <col min="3598" max="3598" width="9.140625" style="12"/>
    <col min="3599" max="3599" width="13" style="12" customWidth="1"/>
    <col min="3600" max="3843" width="9.140625" style="12"/>
    <col min="3844" max="3844" width="4.140625" style="12" customWidth="1"/>
    <col min="3845" max="3845" width="5.5703125" style="12" customWidth="1"/>
    <col min="3846" max="3846" width="59.5703125" style="12" customWidth="1"/>
    <col min="3847" max="3848" width="11.28515625" style="12" customWidth="1"/>
    <col min="3849" max="3849" width="10.5703125" style="12" customWidth="1"/>
    <col min="3850" max="3850" width="10.42578125" style="12" customWidth="1"/>
    <col min="3851" max="3851" width="10.7109375" style="12" customWidth="1"/>
    <col min="3852" max="3852" width="9" style="12" customWidth="1"/>
    <col min="3853" max="3853" width="11.5703125" style="12" customWidth="1"/>
    <col min="3854" max="3854" width="9.140625" style="12"/>
    <col min="3855" max="3855" width="13" style="12" customWidth="1"/>
    <col min="3856" max="4099" width="9.140625" style="12"/>
    <col min="4100" max="4100" width="4.140625" style="12" customWidth="1"/>
    <col min="4101" max="4101" width="5.5703125" style="12" customWidth="1"/>
    <col min="4102" max="4102" width="59.5703125" style="12" customWidth="1"/>
    <col min="4103" max="4104" width="11.28515625" style="12" customWidth="1"/>
    <col min="4105" max="4105" width="10.5703125" style="12" customWidth="1"/>
    <col min="4106" max="4106" width="10.42578125" style="12" customWidth="1"/>
    <col min="4107" max="4107" width="10.7109375" style="12" customWidth="1"/>
    <col min="4108" max="4108" width="9" style="12" customWidth="1"/>
    <col min="4109" max="4109" width="11.5703125" style="12" customWidth="1"/>
    <col min="4110" max="4110" width="9.140625" style="12"/>
    <col min="4111" max="4111" width="13" style="12" customWidth="1"/>
    <col min="4112" max="4355" width="9.140625" style="12"/>
    <col min="4356" max="4356" width="4.140625" style="12" customWidth="1"/>
    <col min="4357" max="4357" width="5.5703125" style="12" customWidth="1"/>
    <col min="4358" max="4358" width="59.5703125" style="12" customWidth="1"/>
    <col min="4359" max="4360" width="11.28515625" style="12" customWidth="1"/>
    <col min="4361" max="4361" width="10.5703125" style="12" customWidth="1"/>
    <col min="4362" max="4362" width="10.42578125" style="12" customWidth="1"/>
    <col min="4363" max="4363" width="10.7109375" style="12" customWidth="1"/>
    <col min="4364" max="4364" width="9" style="12" customWidth="1"/>
    <col min="4365" max="4365" width="11.5703125" style="12" customWidth="1"/>
    <col min="4366" max="4366" width="9.140625" style="12"/>
    <col min="4367" max="4367" width="13" style="12" customWidth="1"/>
    <col min="4368" max="4611" width="9.140625" style="12"/>
    <col min="4612" max="4612" width="4.140625" style="12" customWidth="1"/>
    <col min="4613" max="4613" width="5.5703125" style="12" customWidth="1"/>
    <col min="4614" max="4614" width="59.5703125" style="12" customWidth="1"/>
    <col min="4615" max="4616" width="11.28515625" style="12" customWidth="1"/>
    <col min="4617" max="4617" width="10.5703125" style="12" customWidth="1"/>
    <col min="4618" max="4618" width="10.42578125" style="12" customWidth="1"/>
    <col min="4619" max="4619" width="10.7109375" style="12" customWidth="1"/>
    <col min="4620" max="4620" width="9" style="12" customWidth="1"/>
    <col min="4621" max="4621" width="11.5703125" style="12" customWidth="1"/>
    <col min="4622" max="4622" width="9.140625" style="12"/>
    <col min="4623" max="4623" width="13" style="12" customWidth="1"/>
    <col min="4624" max="4867" width="9.140625" style="12"/>
    <col min="4868" max="4868" width="4.140625" style="12" customWidth="1"/>
    <col min="4869" max="4869" width="5.5703125" style="12" customWidth="1"/>
    <col min="4870" max="4870" width="59.5703125" style="12" customWidth="1"/>
    <col min="4871" max="4872" width="11.28515625" style="12" customWidth="1"/>
    <col min="4873" max="4873" width="10.5703125" style="12" customWidth="1"/>
    <col min="4874" max="4874" width="10.42578125" style="12" customWidth="1"/>
    <col min="4875" max="4875" width="10.7109375" style="12" customWidth="1"/>
    <col min="4876" max="4876" width="9" style="12" customWidth="1"/>
    <col min="4877" max="4877" width="11.5703125" style="12" customWidth="1"/>
    <col min="4878" max="4878" width="9.140625" style="12"/>
    <col min="4879" max="4879" width="13" style="12" customWidth="1"/>
    <col min="4880" max="5123" width="9.140625" style="12"/>
    <col min="5124" max="5124" width="4.140625" style="12" customWidth="1"/>
    <col min="5125" max="5125" width="5.5703125" style="12" customWidth="1"/>
    <col min="5126" max="5126" width="59.5703125" style="12" customWidth="1"/>
    <col min="5127" max="5128" width="11.28515625" style="12" customWidth="1"/>
    <col min="5129" max="5129" width="10.5703125" style="12" customWidth="1"/>
    <col min="5130" max="5130" width="10.42578125" style="12" customWidth="1"/>
    <col min="5131" max="5131" width="10.7109375" style="12" customWidth="1"/>
    <col min="5132" max="5132" width="9" style="12" customWidth="1"/>
    <col min="5133" max="5133" width="11.5703125" style="12" customWidth="1"/>
    <col min="5134" max="5134" width="9.140625" style="12"/>
    <col min="5135" max="5135" width="13" style="12" customWidth="1"/>
    <col min="5136" max="5379" width="9.140625" style="12"/>
    <col min="5380" max="5380" width="4.140625" style="12" customWidth="1"/>
    <col min="5381" max="5381" width="5.5703125" style="12" customWidth="1"/>
    <col min="5382" max="5382" width="59.5703125" style="12" customWidth="1"/>
    <col min="5383" max="5384" width="11.28515625" style="12" customWidth="1"/>
    <col min="5385" max="5385" width="10.5703125" style="12" customWidth="1"/>
    <col min="5386" max="5386" width="10.42578125" style="12" customWidth="1"/>
    <col min="5387" max="5387" width="10.7109375" style="12" customWidth="1"/>
    <col min="5388" max="5388" width="9" style="12" customWidth="1"/>
    <col min="5389" max="5389" width="11.5703125" style="12" customWidth="1"/>
    <col min="5390" max="5390" width="9.140625" style="12"/>
    <col min="5391" max="5391" width="13" style="12" customWidth="1"/>
    <col min="5392" max="5635" width="9.140625" style="12"/>
    <col min="5636" max="5636" width="4.140625" style="12" customWidth="1"/>
    <col min="5637" max="5637" width="5.5703125" style="12" customWidth="1"/>
    <col min="5638" max="5638" width="59.5703125" style="12" customWidth="1"/>
    <col min="5639" max="5640" width="11.28515625" style="12" customWidth="1"/>
    <col min="5641" max="5641" width="10.5703125" style="12" customWidth="1"/>
    <col min="5642" max="5642" width="10.42578125" style="12" customWidth="1"/>
    <col min="5643" max="5643" width="10.7109375" style="12" customWidth="1"/>
    <col min="5644" max="5644" width="9" style="12" customWidth="1"/>
    <col min="5645" max="5645" width="11.5703125" style="12" customWidth="1"/>
    <col min="5646" max="5646" width="9.140625" style="12"/>
    <col min="5647" max="5647" width="13" style="12" customWidth="1"/>
    <col min="5648" max="5891" width="9.140625" style="12"/>
    <col min="5892" max="5892" width="4.140625" style="12" customWidth="1"/>
    <col min="5893" max="5893" width="5.5703125" style="12" customWidth="1"/>
    <col min="5894" max="5894" width="59.5703125" style="12" customWidth="1"/>
    <col min="5895" max="5896" width="11.28515625" style="12" customWidth="1"/>
    <col min="5897" max="5897" width="10.5703125" style="12" customWidth="1"/>
    <col min="5898" max="5898" width="10.42578125" style="12" customWidth="1"/>
    <col min="5899" max="5899" width="10.7109375" style="12" customWidth="1"/>
    <col min="5900" max="5900" width="9" style="12" customWidth="1"/>
    <col min="5901" max="5901" width="11.5703125" style="12" customWidth="1"/>
    <col min="5902" max="5902" width="9.140625" style="12"/>
    <col min="5903" max="5903" width="13" style="12" customWidth="1"/>
    <col min="5904" max="6147" width="9.140625" style="12"/>
    <col min="6148" max="6148" width="4.140625" style="12" customWidth="1"/>
    <col min="6149" max="6149" width="5.5703125" style="12" customWidth="1"/>
    <col min="6150" max="6150" width="59.5703125" style="12" customWidth="1"/>
    <col min="6151" max="6152" width="11.28515625" style="12" customWidth="1"/>
    <col min="6153" max="6153" width="10.5703125" style="12" customWidth="1"/>
    <col min="6154" max="6154" width="10.42578125" style="12" customWidth="1"/>
    <col min="6155" max="6155" width="10.7109375" style="12" customWidth="1"/>
    <col min="6156" max="6156" width="9" style="12" customWidth="1"/>
    <col min="6157" max="6157" width="11.5703125" style="12" customWidth="1"/>
    <col min="6158" max="6158" width="9.140625" style="12"/>
    <col min="6159" max="6159" width="13" style="12" customWidth="1"/>
    <col min="6160" max="6403" width="9.140625" style="12"/>
    <col min="6404" max="6404" width="4.140625" style="12" customWidth="1"/>
    <col min="6405" max="6405" width="5.5703125" style="12" customWidth="1"/>
    <col min="6406" max="6406" width="59.5703125" style="12" customWidth="1"/>
    <col min="6407" max="6408" width="11.28515625" style="12" customWidth="1"/>
    <col min="6409" max="6409" width="10.5703125" style="12" customWidth="1"/>
    <col min="6410" max="6410" width="10.42578125" style="12" customWidth="1"/>
    <col min="6411" max="6411" width="10.7109375" style="12" customWidth="1"/>
    <col min="6412" max="6412" width="9" style="12" customWidth="1"/>
    <col min="6413" max="6413" width="11.5703125" style="12" customWidth="1"/>
    <col min="6414" max="6414" width="9.140625" style="12"/>
    <col min="6415" max="6415" width="13" style="12" customWidth="1"/>
    <col min="6416" max="6659" width="9.140625" style="12"/>
    <col min="6660" max="6660" width="4.140625" style="12" customWidth="1"/>
    <col min="6661" max="6661" width="5.5703125" style="12" customWidth="1"/>
    <col min="6662" max="6662" width="59.5703125" style="12" customWidth="1"/>
    <col min="6663" max="6664" width="11.28515625" style="12" customWidth="1"/>
    <col min="6665" max="6665" width="10.5703125" style="12" customWidth="1"/>
    <col min="6666" max="6666" width="10.42578125" style="12" customWidth="1"/>
    <col min="6667" max="6667" width="10.7109375" style="12" customWidth="1"/>
    <col min="6668" max="6668" width="9" style="12" customWidth="1"/>
    <col min="6669" max="6669" width="11.5703125" style="12" customWidth="1"/>
    <col min="6670" max="6670" width="9.140625" style="12"/>
    <col min="6671" max="6671" width="13" style="12" customWidth="1"/>
    <col min="6672" max="6915" width="9.140625" style="12"/>
    <col min="6916" max="6916" width="4.140625" style="12" customWidth="1"/>
    <col min="6917" max="6917" width="5.5703125" style="12" customWidth="1"/>
    <col min="6918" max="6918" width="59.5703125" style="12" customWidth="1"/>
    <col min="6919" max="6920" width="11.28515625" style="12" customWidth="1"/>
    <col min="6921" max="6921" width="10.5703125" style="12" customWidth="1"/>
    <col min="6922" max="6922" width="10.42578125" style="12" customWidth="1"/>
    <col min="6923" max="6923" width="10.7109375" style="12" customWidth="1"/>
    <col min="6924" max="6924" width="9" style="12" customWidth="1"/>
    <col min="6925" max="6925" width="11.5703125" style="12" customWidth="1"/>
    <col min="6926" max="6926" width="9.140625" style="12"/>
    <col min="6927" max="6927" width="13" style="12" customWidth="1"/>
    <col min="6928" max="7171" width="9.140625" style="12"/>
    <col min="7172" max="7172" width="4.140625" style="12" customWidth="1"/>
    <col min="7173" max="7173" width="5.5703125" style="12" customWidth="1"/>
    <col min="7174" max="7174" width="59.5703125" style="12" customWidth="1"/>
    <col min="7175" max="7176" width="11.28515625" style="12" customWidth="1"/>
    <col min="7177" max="7177" width="10.5703125" style="12" customWidth="1"/>
    <col min="7178" max="7178" width="10.42578125" style="12" customWidth="1"/>
    <col min="7179" max="7179" width="10.7109375" style="12" customWidth="1"/>
    <col min="7180" max="7180" width="9" style="12" customWidth="1"/>
    <col min="7181" max="7181" width="11.5703125" style="12" customWidth="1"/>
    <col min="7182" max="7182" width="9.140625" style="12"/>
    <col min="7183" max="7183" width="13" style="12" customWidth="1"/>
    <col min="7184" max="7427" width="9.140625" style="12"/>
    <col min="7428" max="7428" width="4.140625" style="12" customWidth="1"/>
    <col min="7429" max="7429" width="5.5703125" style="12" customWidth="1"/>
    <col min="7430" max="7430" width="59.5703125" style="12" customWidth="1"/>
    <col min="7431" max="7432" width="11.28515625" style="12" customWidth="1"/>
    <col min="7433" max="7433" width="10.5703125" style="12" customWidth="1"/>
    <col min="7434" max="7434" width="10.42578125" style="12" customWidth="1"/>
    <col min="7435" max="7435" width="10.7109375" style="12" customWidth="1"/>
    <col min="7436" max="7436" width="9" style="12" customWidth="1"/>
    <col min="7437" max="7437" width="11.5703125" style="12" customWidth="1"/>
    <col min="7438" max="7438" width="9.140625" style="12"/>
    <col min="7439" max="7439" width="13" style="12" customWidth="1"/>
    <col min="7440" max="7683" width="9.140625" style="12"/>
    <col min="7684" max="7684" width="4.140625" style="12" customWidth="1"/>
    <col min="7685" max="7685" width="5.5703125" style="12" customWidth="1"/>
    <col min="7686" max="7686" width="59.5703125" style="12" customWidth="1"/>
    <col min="7687" max="7688" width="11.28515625" style="12" customWidth="1"/>
    <col min="7689" max="7689" width="10.5703125" style="12" customWidth="1"/>
    <col min="7690" max="7690" width="10.42578125" style="12" customWidth="1"/>
    <col min="7691" max="7691" width="10.7109375" style="12" customWidth="1"/>
    <col min="7692" max="7692" width="9" style="12" customWidth="1"/>
    <col min="7693" max="7693" width="11.5703125" style="12" customWidth="1"/>
    <col min="7694" max="7694" width="9.140625" style="12"/>
    <col min="7695" max="7695" width="13" style="12" customWidth="1"/>
    <col min="7696" max="7939" width="9.140625" style="12"/>
    <col min="7940" max="7940" width="4.140625" style="12" customWidth="1"/>
    <col min="7941" max="7941" width="5.5703125" style="12" customWidth="1"/>
    <col min="7942" max="7942" width="59.5703125" style="12" customWidth="1"/>
    <col min="7943" max="7944" width="11.28515625" style="12" customWidth="1"/>
    <col min="7945" max="7945" width="10.5703125" style="12" customWidth="1"/>
    <col min="7946" max="7946" width="10.42578125" style="12" customWidth="1"/>
    <col min="7947" max="7947" width="10.7109375" style="12" customWidth="1"/>
    <col min="7948" max="7948" width="9" style="12" customWidth="1"/>
    <col min="7949" max="7949" width="11.5703125" style="12" customWidth="1"/>
    <col min="7950" max="7950" width="9.140625" style="12"/>
    <col min="7951" max="7951" width="13" style="12" customWidth="1"/>
    <col min="7952" max="8195" width="9.140625" style="12"/>
    <col min="8196" max="8196" width="4.140625" style="12" customWidth="1"/>
    <col min="8197" max="8197" width="5.5703125" style="12" customWidth="1"/>
    <col min="8198" max="8198" width="59.5703125" style="12" customWidth="1"/>
    <col min="8199" max="8200" width="11.28515625" style="12" customWidth="1"/>
    <col min="8201" max="8201" width="10.5703125" style="12" customWidth="1"/>
    <col min="8202" max="8202" width="10.42578125" style="12" customWidth="1"/>
    <col min="8203" max="8203" width="10.7109375" style="12" customWidth="1"/>
    <col min="8204" max="8204" width="9" style="12" customWidth="1"/>
    <col min="8205" max="8205" width="11.5703125" style="12" customWidth="1"/>
    <col min="8206" max="8206" width="9.140625" style="12"/>
    <col min="8207" max="8207" width="13" style="12" customWidth="1"/>
    <col min="8208" max="8451" width="9.140625" style="12"/>
    <col min="8452" max="8452" width="4.140625" style="12" customWidth="1"/>
    <col min="8453" max="8453" width="5.5703125" style="12" customWidth="1"/>
    <col min="8454" max="8454" width="59.5703125" style="12" customWidth="1"/>
    <col min="8455" max="8456" width="11.28515625" style="12" customWidth="1"/>
    <col min="8457" max="8457" width="10.5703125" style="12" customWidth="1"/>
    <col min="8458" max="8458" width="10.42578125" style="12" customWidth="1"/>
    <col min="8459" max="8459" width="10.7109375" style="12" customWidth="1"/>
    <col min="8460" max="8460" width="9" style="12" customWidth="1"/>
    <col min="8461" max="8461" width="11.5703125" style="12" customWidth="1"/>
    <col min="8462" max="8462" width="9.140625" style="12"/>
    <col min="8463" max="8463" width="13" style="12" customWidth="1"/>
    <col min="8464" max="8707" width="9.140625" style="12"/>
    <col min="8708" max="8708" width="4.140625" style="12" customWidth="1"/>
    <col min="8709" max="8709" width="5.5703125" style="12" customWidth="1"/>
    <col min="8710" max="8710" width="59.5703125" style="12" customWidth="1"/>
    <col min="8711" max="8712" width="11.28515625" style="12" customWidth="1"/>
    <col min="8713" max="8713" width="10.5703125" style="12" customWidth="1"/>
    <col min="8714" max="8714" width="10.42578125" style="12" customWidth="1"/>
    <col min="8715" max="8715" width="10.7109375" style="12" customWidth="1"/>
    <col min="8716" max="8716" width="9" style="12" customWidth="1"/>
    <col min="8717" max="8717" width="11.5703125" style="12" customWidth="1"/>
    <col min="8718" max="8718" width="9.140625" style="12"/>
    <col min="8719" max="8719" width="13" style="12" customWidth="1"/>
    <col min="8720" max="8963" width="9.140625" style="12"/>
    <col min="8964" max="8964" width="4.140625" style="12" customWidth="1"/>
    <col min="8965" max="8965" width="5.5703125" style="12" customWidth="1"/>
    <col min="8966" max="8966" width="59.5703125" style="12" customWidth="1"/>
    <col min="8967" max="8968" width="11.28515625" style="12" customWidth="1"/>
    <col min="8969" max="8969" width="10.5703125" style="12" customWidth="1"/>
    <col min="8970" max="8970" width="10.42578125" style="12" customWidth="1"/>
    <col min="8971" max="8971" width="10.7109375" style="12" customWidth="1"/>
    <col min="8972" max="8972" width="9" style="12" customWidth="1"/>
    <col min="8973" max="8973" width="11.5703125" style="12" customWidth="1"/>
    <col min="8974" max="8974" width="9.140625" style="12"/>
    <col min="8975" max="8975" width="13" style="12" customWidth="1"/>
    <col min="8976" max="9219" width="9.140625" style="12"/>
    <col min="9220" max="9220" width="4.140625" style="12" customWidth="1"/>
    <col min="9221" max="9221" width="5.5703125" style="12" customWidth="1"/>
    <col min="9222" max="9222" width="59.5703125" style="12" customWidth="1"/>
    <col min="9223" max="9224" width="11.28515625" style="12" customWidth="1"/>
    <col min="9225" max="9225" width="10.5703125" style="12" customWidth="1"/>
    <col min="9226" max="9226" width="10.42578125" style="12" customWidth="1"/>
    <col min="9227" max="9227" width="10.7109375" style="12" customWidth="1"/>
    <col min="9228" max="9228" width="9" style="12" customWidth="1"/>
    <col min="9229" max="9229" width="11.5703125" style="12" customWidth="1"/>
    <col min="9230" max="9230" width="9.140625" style="12"/>
    <col min="9231" max="9231" width="13" style="12" customWidth="1"/>
    <col min="9232" max="9475" width="9.140625" style="12"/>
    <col min="9476" max="9476" width="4.140625" style="12" customWidth="1"/>
    <col min="9477" max="9477" width="5.5703125" style="12" customWidth="1"/>
    <col min="9478" max="9478" width="59.5703125" style="12" customWidth="1"/>
    <col min="9479" max="9480" width="11.28515625" style="12" customWidth="1"/>
    <col min="9481" max="9481" width="10.5703125" style="12" customWidth="1"/>
    <col min="9482" max="9482" width="10.42578125" style="12" customWidth="1"/>
    <col min="9483" max="9483" width="10.7109375" style="12" customWidth="1"/>
    <col min="9484" max="9484" width="9" style="12" customWidth="1"/>
    <col min="9485" max="9485" width="11.5703125" style="12" customWidth="1"/>
    <col min="9486" max="9486" width="9.140625" style="12"/>
    <col min="9487" max="9487" width="13" style="12" customWidth="1"/>
    <col min="9488" max="9731" width="9.140625" style="12"/>
    <col min="9732" max="9732" width="4.140625" style="12" customWidth="1"/>
    <col min="9733" max="9733" width="5.5703125" style="12" customWidth="1"/>
    <col min="9734" max="9734" width="59.5703125" style="12" customWidth="1"/>
    <col min="9735" max="9736" width="11.28515625" style="12" customWidth="1"/>
    <col min="9737" max="9737" width="10.5703125" style="12" customWidth="1"/>
    <col min="9738" max="9738" width="10.42578125" style="12" customWidth="1"/>
    <col min="9739" max="9739" width="10.7109375" style="12" customWidth="1"/>
    <col min="9740" max="9740" width="9" style="12" customWidth="1"/>
    <col min="9741" max="9741" width="11.5703125" style="12" customWidth="1"/>
    <col min="9742" max="9742" width="9.140625" style="12"/>
    <col min="9743" max="9743" width="13" style="12" customWidth="1"/>
    <col min="9744" max="9987" width="9.140625" style="12"/>
    <col min="9988" max="9988" width="4.140625" style="12" customWidth="1"/>
    <col min="9989" max="9989" width="5.5703125" style="12" customWidth="1"/>
    <col min="9990" max="9990" width="59.5703125" style="12" customWidth="1"/>
    <col min="9991" max="9992" width="11.28515625" style="12" customWidth="1"/>
    <col min="9993" max="9993" width="10.5703125" style="12" customWidth="1"/>
    <col min="9994" max="9994" width="10.42578125" style="12" customWidth="1"/>
    <col min="9995" max="9995" width="10.7109375" style="12" customWidth="1"/>
    <col min="9996" max="9996" width="9" style="12" customWidth="1"/>
    <col min="9997" max="9997" width="11.5703125" style="12" customWidth="1"/>
    <col min="9998" max="9998" width="9.140625" style="12"/>
    <col min="9999" max="9999" width="13" style="12" customWidth="1"/>
    <col min="10000" max="10243" width="9.140625" style="12"/>
    <col min="10244" max="10244" width="4.140625" style="12" customWidth="1"/>
    <col min="10245" max="10245" width="5.5703125" style="12" customWidth="1"/>
    <col min="10246" max="10246" width="59.5703125" style="12" customWidth="1"/>
    <col min="10247" max="10248" width="11.28515625" style="12" customWidth="1"/>
    <col min="10249" max="10249" width="10.5703125" style="12" customWidth="1"/>
    <col min="10250" max="10250" width="10.42578125" style="12" customWidth="1"/>
    <col min="10251" max="10251" width="10.7109375" style="12" customWidth="1"/>
    <col min="10252" max="10252" width="9" style="12" customWidth="1"/>
    <col min="10253" max="10253" width="11.5703125" style="12" customWidth="1"/>
    <col min="10254" max="10254" width="9.140625" style="12"/>
    <col min="10255" max="10255" width="13" style="12" customWidth="1"/>
    <col min="10256" max="10499" width="9.140625" style="12"/>
    <col min="10500" max="10500" width="4.140625" style="12" customWidth="1"/>
    <col min="10501" max="10501" width="5.5703125" style="12" customWidth="1"/>
    <col min="10502" max="10502" width="59.5703125" style="12" customWidth="1"/>
    <col min="10503" max="10504" width="11.28515625" style="12" customWidth="1"/>
    <col min="10505" max="10505" width="10.5703125" style="12" customWidth="1"/>
    <col min="10506" max="10506" width="10.42578125" style="12" customWidth="1"/>
    <col min="10507" max="10507" width="10.7109375" style="12" customWidth="1"/>
    <col min="10508" max="10508" width="9" style="12" customWidth="1"/>
    <col min="10509" max="10509" width="11.5703125" style="12" customWidth="1"/>
    <col min="10510" max="10510" width="9.140625" style="12"/>
    <col min="10511" max="10511" width="13" style="12" customWidth="1"/>
    <col min="10512" max="10755" width="9.140625" style="12"/>
    <col min="10756" max="10756" width="4.140625" style="12" customWidth="1"/>
    <col min="10757" max="10757" width="5.5703125" style="12" customWidth="1"/>
    <col min="10758" max="10758" width="59.5703125" style="12" customWidth="1"/>
    <col min="10759" max="10760" width="11.28515625" style="12" customWidth="1"/>
    <col min="10761" max="10761" width="10.5703125" style="12" customWidth="1"/>
    <col min="10762" max="10762" width="10.42578125" style="12" customWidth="1"/>
    <col min="10763" max="10763" width="10.7109375" style="12" customWidth="1"/>
    <col min="10764" max="10764" width="9" style="12" customWidth="1"/>
    <col min="10765" max="10765" width="11.5703125" style="12" customWidth="1"/>
    <col min="10766" max="10766" width="9.140625" style="12"/>
    <col min="10767" max="10767" width="13" style="12" customWidth="1"/>
    <col min="10768" max="11011" width="9.140625" style="12"/>
    <col min="11012" max="11012" width="4.140625" style="12" customWidth="1"/>
    <col min="11013" max="11013" width="5.5703125" style="12" customWidth="1"/>
    <col min="11014" max="11014" width="59.5703125" style="12" customWidth="1"/>
    <col min="11015" max="11016" width="11.28515625" style="12" customWidth="1"/>
    <col min="11017" max="11017" width="10.5703125" style="12" customWidth="1"/>
    <col min="11018" max="11018" width="10.42578125" style="12" customWidth="1"/>
    <col min="11019" max="11019" width="10.7109375" style="12" customWidth="1"/>
    <col min="11020" max="11020" width="9" style="12" customWidth="1"/>
    <col min="11021" max="11021" width="11.5703125" style="12" customWidth="1"/>
    <col min="11022" max="11022" width="9.140625" style="12"/>
    <col min="11023" max="11023" width="13" style="12" customWidth="1"/>
    <col min="11024" max="11267" width="9.140625" style="12"/>
    <col min="11268" max="11268" width="4.140625" style="12" customWidth="1"/>
    <col min="11269" max="11269" width="5.5703125" style="12" customWidth="1"/>
    <col min="11270" max="11270" width="59.5703125" style="12" customWidth="1"/>
    <col min="11271" max="11272" width="11.28515625" style="12" customWidth="1"/>
    <col min="11273" max="11273" width="10.5703125" style="12" customWidth="1"/>
    <col min="11274" max="11274" width="10.42578125" style="12" customWidth="1"/>
    <col min="11275" max="11275" width="10.7109375" style="12" customWidth="1"/>
    <col min="11276" max="11276" width="9" style="12" customWidth="1"/>
    <col min="11277" max="11277" width="11.5703125" style="12" customWidth="1"/>
    <col min="11278" max="11278" width="9.140625" style="12"/>
    <col min="11279" max="11279" width="13" style="12" customWidth="1"/>
    <col min="11280" max="11523" width="9.140625" style="12"/>
    <col min="11524" max="11524" width="4.140625" style="12" customWidth="1"/>
    <col min="11525" max="11525" width="5.5703125" style="12" customWidth="1"/>
    <col min="11526" max="11526" width="59.5703125" style="12" customWidth="1"/>
    <col min="11527" max="11528" width="11.28515625" style="12" customWidth="1"/>
    <col min="11529" max="11529" width="10.5703125" style="12" customWidth="1"/>
    <col min="11530" max="11530" width="10.42578125" style="12" customWidth="1"/>
    <col min="11531" max="11531" width="10.7109375" style="12" customWidth="1"/>
    <col min="11532" max="11532" width="9" style="12" customWidth="1"/>
    <col min="11533" max="11533" width="11.5703125" style="12" customWidth="1"/>
    <col min="11534" max="11534" width="9.140625" style="12"/>
    <col min="11535" max="11535" width="13" style="12" customWidth="1"/>
    <col min="11536" max="11779" width="9.140625" style="12"/>
    <col min="11780" max="11780" width="4.140625" style="12" customWidth="1"/>
    <col min="11781" max="11781" width="5.5703125" style="12" customWidth="1"/>
    <col min="11782" max="11782" width="59.5703125" style="12" customWidth="1"/>
    <col min="11783" max="11784" width="11.28515625" style="12" customWidth="1"/>
    <col min="11785" max="11785" width="10.5703125" style="12" customWidth="1"/>
    <col min="11786" max="11786" width="10.42578125" style="12" customWidth="1"/>
    <col min="11787" max="11787" width="10.7109375" style="12" customWidth="1"/>
    <col min="11788" max="11788" width="9" style="12" customWidth="1"/>
    <col min="11789" max="11789" width="11.5703125" style="12" customWidth="1"/>
    <col min="11790" max="11790" width="9.140625" style="12"/>
    <col min="11791" max="11791" width="13" style="12" customWidth="1"/>
    <col min="11792" max="12035" width="9.140625" style="12"/>
    <col min="12036" max="12036" width="4.140625" style="12" customWidth="1"/>
    <col min="12037" max="12037" width="5.5703125" style="12" customWidth="1"/>
    <col min="12038" max="12038" width="59.5703125" style="12" customWidth="1"/>
    <col min="12039" max="12040" width="11.28515625" style="12" customWidth="1"/>
    <col min="12041" max="12041" width="10.5703125" style="12" customWidth="1"/>
    <col min="12042" max="12042" width="10.42578125" style="12" customWidth="1"/>
    <col min="12043" max="12043" width="10.7109375" style="12" customWidth="1"/>
    <col min="12044" max="12044" width="9" style="12" customWidth="1"/>
    <col min="12045" max="12045" width="11.5703125" style="12" customWidth="1"/>
    <col min="12046" max="12046" width="9.140625" style="12"/>
    <col min="12047" max="12047" width="13" style="12" customWidth="1"/>
    <col min="12048" max="12291" width="9.140625" style="12"/>
    <col min="12292" max="12292" width="4.140625" style="12" customWidth="1"/>
    <col min="12293" max="12293" width="5.5703125" style="12" customWidth="1"/>
    <col min="12294" max="12294" width="59.5703125" style="12" customWidth="1"/>
    <col min="12295" max="12296" width="11.28515625" style="12" customWidth="1"/>
    <col min="12297" max="12297" width="10.5703125" style="12" customWidth="1"/>
    <col min="12298" max="12298" width="10.42578125" style="12" customWidth="1"/>
    <col min="12299" max="12299" width="10.7109375" style="12" customWidth="1"/>
    <col min="12300" max="12300" width="9" style="12" customWidth="1"/>
    <col min="12301" max="12301" width="11.5703125" style="12" customWidth="1"/>
    <col min="12302" max="12302" width="9.140625" style="12"/>
    <col min="12303" max="12303" width="13" style="12" customWidth="1"/>
    <col min="12304" max="12547" width="9.140625" style="12"/>
    <col min="12548" max="12548" width="4.140625" style="12" customWidth="1"/>
    <col min="12549" max="12549" width="5.5703125" style="12" customWidth="1"/>
    <col min="12550" max="12550" width="59.5703125" style="12" customWidth="1"/>
    <col min="12551" max="12552" width="11.28515625" style="12" customWidth="1"/>
    <col min="12553" max="12553" width="10.5703125" style="12" customWidth="1"/>
    <col min="12554" max="12554" width="10.42578125" style="12" customWidth="1"/>
    <col min="12555" max="12555" width="10.7109375" style="12" customWidth="1"/>
    <col min="12556" max="12556" width="9" style="12" customWidth="1"/>
    <col min="12557" max="12557" width="11.5703125" style="12" customWidth="1"/>
    <col min="12558" max="12558" width="9.140625" style="12"/>
    <col min="12559" max="12559" width="13" style="12" customWidth="1"/>
    <col min="12560" max="12803" width="9.140625" style="12"/>
    <col min="12804" max="12804" width="4.140625" style="12" customWidth="1"/>
    <col min="12805" max="12805" width="5.5703125" style="12" customWidth="1"/>
    <col min="12806" max="12806" width="59.5703125" style="12" customWidth="1"/>
    <col min="12807" max="12808" width="11.28515625" style="12" customWidth="1"/>
    <col min="12809" max="12809" width="10.5703125" style="12" customWidth="1"/>
    <col min="12810" max="12810" width="10.42578125" style="12" customWidth="1"/>
    <col min="12811" max="12811" width="10.7109375" style="12" customWidth="1"/>
    <col min="12812" max="12812" width="9" style="12" customWidth="1"/>
    <col min="12813" max="12813" width="11.5703125" style="12" customWidth="1"/>
    <col min="12814" max="12814" width="9.140625" style="12"/>
    <col min="12815" max="12815" width="13" style="12" customWidth="1"/>
    <col min="12816" max="13059" width="9.140625" style="12"/>
    <col min="13060" max="13060" width="4.140625" style="12" customWidth="1"/>
    <col min="13061" max="13061" width="5.5703125" style="12" customWidth="1"/>
    <col min="13062" max="13062" width="59.5703125" style="12" customWidth="1"/>
    <col min="13063" max="13064" width="11.28515625" style="12" customWidth="1"/>
    <col min="13065" max="13065" width="10.5703125" style="12" customWidth="1"/>
    <col min="13066" max="13066" width="10.42578125" style="12" customWidth="1"/>
    <col min="13067" max="13067" width="10.7109375" style="12" customWidth="1"/>
    <col min="13068" max="13068" width="9" style="12" customWidth="1"/>
    <col min="13069" max="13069" width="11.5703125" style="12" customWidth="1"/>
    <col min="13070" max="13070" width="9.140625" style="12"/>
    <col min="13071" max="13071" width="13" style="12" customWidth="1"/>
    <col min="13072" max="13315" width="9.140625" style="12"/>
    <col min="13316" max="13316" width="4.140625" style="12" customWidth="1"/>
    <col min="13317" max="13317" width="5.5703125" style="12" customWidth="1"/>
    <col min="13318" max="13318" width="59.5703125" style="12" customWidth="1"/>
    <col min="13319" max="13320" width="11.28515625" style="12" customWidth="1"/>
    <col min="13321" max="13321" width="10.5703125" style="12" customWidth="1"/>
    <col min="13322" max="13322" width="10.42578125" style="12" customWidth="1"/>
    <col min="13323" max="13323" width="10.7109375" style="12" customWidth="1"/>
    <col min="13324" max="13324" width="9" style="12" customWidth="1"/>
    <col min="13325" max="13325" width="11.5703125" style="12" customWidth="1"/>
    <col min="13326" max="13326" width="9.140625" style="12"/>
    <col min="13327" max="13327" width="13" style="12" customWidth="1"/>
    <col min="13328" max="13571" width="9.140625" style="12"/>
    <col min="13572" max="13572" width="4.140625" style="12" customWidth="1"/>
    <col min="13573" max="13573" width="5.5703125" style="12" customWidth="1"/>
    <col min="13574" max="13574" width="59.5703125" style="12" customWidth="1"/>
    <col min="13575" max="13576" width="11.28515625" style="12" customWidth="1"/>
    <col min="13577" max="13577" width="10.5703125" style="12" customWidth="1"/>
    <col min="13578" max="13578" width="10.42578125" style="12" customWidth="1"/>
    <col min="13579" max="13579" width="10.7109375" style="12" customWidth="1"/>
    <col min="13580" max="13580" width="9" style="12" customWidth="1"/>
    <col min="13581" max="13581" width="11.5703125" style="12" customWidth="1"/>
    <col min="13582" max="13582" width="9.140625" style="12"/>
    <col min="13583" max="13583" width="13" style="12" customWidth="1"/>
    <col min="13584" max="13827" width="9.140625" style="12"/>
    <col min="13828" max="13828" width="4.140625" style="12" customWidth="1"/>
    <col min="13829" max="13829" width="5.5703125" style="12" customWidth="1"/>
    <col min="13830" max="13830" width="59.5703125" style="12" customWidth="1"/>
    <col min="13831" max="13832" width="11.28515625" style="12" customWidth="1"/>
    <col min="13833" max="13833" width="10.5703125" style="12" customWidth="1"/>
    <col min="13834" max="13834" width="10.42578125" style="12" customWidth="1"/>
    <col min="13835" max="13835" width="10.7109375" style="12" customWidth="1"/>
    <col min="13836" max="13836" width="9" style="12" customWidth="1"/>
    <col min="13837" max="13837" width="11.5703125" style="12" customWidth="1"/>
    <col min="13838" max="13838" width="9.140625" style="12"/>
    <col min="13839" max="13839" width="13" style="12" customWidth="1"/>
    <col min="13840" max="14083" width="9.140625" style="12"/>
    <col min="14084" max="14084" width="4.140625" style="12" customWidth="1"/>
    <col min="14085" max="14085" width="5.5703125" style="12" customWidth="1"/>
    <col min="14086" max="14086" width="59.5703125" style="12" customWidth="1"/>
    <col min="14087" max="14088" width="11.28515625" style="12" customWidth="1"/>
    <col min="14089" max="14089" width="10.5703125" style="12" customWidth="1"/>
    <col min="14090" max="14090" width="10.42578125" style="12" customWidth="1"/>
    <col min="14091" max="14091" width="10.7109375" style="12" customWidth="1"/>
    <col min="14092" max="14092" width="9" style="12" customWidth="1"/>
    <col min="14093" max="14093" width="11.5703125" style="12" customWidth="1"/>
    <col min="14094" max="14094" width="9.140625" style="12"/>
    <col min="14095" max="14095" width="13" style="12" customWidth="1"/>
    <col min="14096" max="14339" width="9.140625" style="12"/>
    <col min="14340" max="14340" width="4.140625" style="12" customWidth="1"/>
    <col min="14341" max="14341" width="5.5703125" style="12" customWidth="1"/>
    <col min="14342" max="14342" width="59.5703125" style="12" customWidth="1"/>
    <col min="14343" max="14344" width="11.28515625" style="12" customWidth="1"/>
    <col min="14345" max="14345" width="10.5703125" style="12" customWidth="1"/>
    <col min="14346" max="14346" width="10.42578125" style="12" customWidth="1"/>
    <col min="14347" max="14347" width="10.7109375" style="12" customWidth="1"/>
    <col min="14348" max="14348" width="9" style="12" customWidth="1"/>
    <col min="14349" max="14349" width="11.5703125" style="12" customWidth="1"/>
    <col min="14350" max="14350" width="9.140625" style="12"/>
    <col min="14351" max="14351" width="13" style="12" customWidth="1"/>
    <col min="14352" max="14595" width="9.140625" style="12"/>
    <col min="14596" max="14596" width="4.140625" style="12" customWidth="1"/>
    <col min="14597" max="14597" width="5.5703125" style="12" customWidth="1"/>
    <col min="14598" max="14598" width="59.5703125" style="12" customWidth="1"/>
    <col min="14599" max="14600" width="11.28515625" style="12" customWidth="1"/>
    <col min="14601" max="14601" width="10.5703125" style="12" customWidth="1"/>
    <col min="14602" max="14602" width="10.42578125" style="12" customWidth="1"/>
    <col min="14603" max="14603" width="10.7109375" style="12" customWidth="1"/>
    <col min="14604" max="14604" width="9" style="12" customWidth="1"/>
    <col min="14605" max="14605" width="11.5703125" style="12" customWidth="1"/>
    <col min="14606" max="14606" width="9.140625" style="12"/>
    <col min="14607" max="14607" width="13" style="12" customWidth="1"/>
    <col min="14608" max="14851" width="9.140625" style="12"/>
    <col min="14852" max="14852" width="4.140625" style="12" customWidth="1"/>
    <col min="14853" max="14853" width="5.5703125" style="12" customWidth="1"/>
    <col min="14854" max="14854" width="59.5703125" style="12" customWidth="1"/>
    <col min="14855" max="14856" width="11.28515625" style="12" customWidth="1"/>
    <col min="14857" max="14857" width="10.5703125" style="12" customWidth="1"/>
    <col min="14858" max="14858" width="10.42578125" style="12" customWidth="1"/>
    <col min="14859" max="14859" width="10.7109375" style="12" customWidth="1"/>
    <col min="14860" max="14860" width="9" style="12" customWidth="1"/>
    <col min="14861" max="14861" width="11.5703125" style="12" customWidth="1"/>
    <col min="14862" max="14862" width="9.140625" style="12"/>
    <col min="14863" max="14863" width="13" style="12" customWidth="1"/>
    <col min="14864" max="15107" width="9.140625" style="12"/>
    <col min="15108" max="15108" width="4.140625" style="12" customWidth="1"/>
    <col min="15109" max="15109" width="5.5703125" style="12" customWidth="1"/>
    <col min="15110" max="15110" width="59.5703125" style="12" customWidth="1"/>
    <col min="15111" max="15112" width="11.28515625" style="12" customWidth="1"/>
    <col min="15113" max="15113" width="10.5703125" style="12" customWidth="1"/>
    <col min="15114" max="15114" width="10.42578125" style="12" customWidth="1"/>
    <col min="15115" max="15115" width="10.7109375" style="12" customWidth="1"/>
    <col min="15116" max="15116" width="9" style="12" customWidth="1"/>
    <col min="15117" max="15117" width="11.5703125" style="12" customWidth="1"/>
    <col min="15118" max="15118" width="9.140625" style="12"/>
    <col min="15119" max="15119" width="13" style="12" customWidth="1"/>
    <col min="15120" max="15363" width="9.140625" style="12"/>
    <col min="15364" max="15364" width="4.140625" style="12" customWidth="1"/>
    <col min="15365" max="15365" width="5.5703125" style="12" customWidth="1"/>
    <col min="15366" max="15366" width="59.5703125" style="12" customWidth="1"/>
    <col min="15367" max="15368" width="11.28515625" style="12" customWidth="1"/>
    <col min="15369" max="15369" width="10.5703125" style="12" customWidth="1"/>
    <col min="15370" max="15370" width="10.42578125" style="12" customWidth="1"/>
    <col min="15371" max="15371" width="10.7109375" style="12" customWidth="1"/>
    <col min="15372" max="15372" width="9" style="12" customWidth="1"/>
    <col min="15373" max="15373" width="11.5703125" style="12" customWidth="1"/>
    <col min="15374" max="15374" width="9.140625" style="12"/>
    <col min="15375" max="15375" width="13" style="12" customWidth="1"/>
    <col min="15376" max="15619" width="9.140625" style="12"/>
    <col min="15620" max="15620" width="4.140625" style="12" customWidth="1"/>
    <col min="15621" max="15621" width="5.5703125" style="12" customWidth="1"/>
    <col min="15622" max="15622" width="59.5703125" style="12" customWidth="1"/>
    <col min="15623" max="15624" width="11.28515625" style="12" customWidth="1"/>
    <col min="15625" max="15625" width="10.5703125" style="12" customWidth="1"/>
    <col min="15626" max="15626" width="10.42578125" style="12" customWidth="1"/>
    <col min="15627" max="15627" width="10.7109375" style="12" customWidth="1"/>
    <col min="15628" max="15628" width="9" style="12" customWidth="1"/>
    <col min="15629" max="15629" width="11.5703125" style="12" customWidth="1"/>
    <col min="15630" max="15630" width="9.140625" style="12"/>
    <col min="15631" max="15631" width="13" style="12" customWidth="1"/>
    <col min="15632" max="15875" width="9.140625" style="12"/>
    <col min="15876" max="15876" width="4.140625" style="12" customWidth="1"/>
    <col min="15877" max="15877" width="5.5703125" style="12" customWidth="1"/>
    <col min="15878" max="15878" width="59.5703125" style="12" customWidth="1"/>
    <col min="15879" max="15880" width="11.28515625" style="12" customWidth="1"/>
    <col min="15881" max="15881" width="10.5703125" style="12" customWidth="1"/>
    <col min="15882" max="15882" width="10.42578125" style="12" customWidth="1"/>
    <col min="15883" max="15883" width="10.7109375" style="12" customWidth="1"/>
    <col min="15884" max="15884" width="9" style="12" customWidth="1"/>
    <col min="15885" max="15885" width="11.5703125" style="12" customWidth="1"/>
    <col min="15886" max="15886" width="9.140625" style="12"/>
    <col min="15887" max="15887" width="13" style="12" customWidth="1"/>
    <col min="15888" max="16131" width="9.140625" style="12"/>
    <col min="16132" max="16132" width="4.140625" style="12" customWidth="1"/>
    <col min="16133" max="16133" width="5.5703125" style="12" customWidth="1"/>
    <col min="16134" max="16134" width="59.5703125" style="12" customWidth="1"/>
    <col min="16135" max="16136" width="11.28515625" style="12" customWidth="1"/>
    <col min="16137" max="16137" width="10.5703125" style="12" customWidth="1"/>
    <col min="16138" max="16138" width="10.42578125" style="12" customWidth="1"/>
    <col min="16139" max="16139" width="10.7109375" style="12" customWidth="1"/>
    <col min="16140" max="16140" width="9" style="12" customWidth="1"/>
    <col min="16141" max="16141" width="11.5703125" style="12" customWidth="1"/>
    <col min="16142" max="16142" width="9.140625" style="12"/>
    <col min="16143" max="16143" width="13" style="12" customWidth="1"/>
    <col min="16144" max="16384" width="9.140625" style="12"/>
  </cols>
  <sheetData>
    <row r="1" spans="1:17" x14ac:dyDescent="0.2">
      <c r="G1" s="2"/>
      <c r="H1" s="2"/>
      <c r="I1" s="2"/>
      <c r="J1" s="2"/>
      <c r="K1" s="2" t="s">
        <v>18</v>
      </c>
    </row>
    <row r="2" spans="1:17" x14ac:dyDescent="0.2">
      <c r="G2" s="2"/>
      <c r="H2" s="2"/>
      <c r="I2" s="2"/>
      <c r="J2" s="2"/>
      <c r="K2" s="4" t="s">
        <v>99</v>
      </c>
    </row>
    <row r="3" spans="1:17" x14ac:dyDescent="0.2">
      <c r="G3" s="2"/>
      <c r="H3" s="2"/>
      <c r="I3" s="2"/>
      <c r="J3" s="2"/>
      <c r="K3" s="4" t="s">
        <v>20</v>
      </c>
    </row>
    <row r="4" spans="1:17" x14ac:dyDescent="0.2">
      <c r="G4" s="2"/>
      <c r="H4" s="2"/>
      <c r="I4" s="2"/>
      <c r="J4" s="2"/>
      <c r="K4" s="4" t="s">
        <v>100</v>
      </c>
      <c r="Q4" s="75"/>
    </row>
    <row r="5" spans="1:17" x14ac:dyDescent="0.2">
      <c r="G5" s="2"/>
      <c r="H5" s="2"/>
      <c r="I5" s="2"/>
      <c r="J5" s="2"/>
      <c r="K5" s="2"/>
      <c r="Q5" s="75"/>
    </row>
    <row r="6" spans="1:17" x14ac:dyDescent="0.2">
      <c r="A6" s="8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4"/>
      <c r="O6" s="76"/>
      <c r="P6" s="14"/>
      <c r="Q6" s="75"/>
    </row>
    <row r="7" spans="1:17" s="2" customFormat="1" ht="11.25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4"/>
      <c r="L7" s="4" t="s">
        <v>1</v>
      </c>
      <c r="M7" s="10"/>
    </row>
    <row r="8" spans="1:17" s="15" customFormat="1" ht="11.25" x14ac:dyDescent="0.2">
      <c r="A8" s="77"/>
      <c r="B8" s="77"/>
      <c r="C8" s="77"/>
      <c r="D8" s="77"/>
      <c r="E8" s="77"/>
      <c r="F8" s="77"/>
      <c r="G8" s="77"/>
      <c r="H8" s="78" t="s">
        <v>17</v>
      </c>
      <c r="I8" s="79"/>
      <c r="J8" s="80"/>
      <c r="K8" s="81"/>
      <c r="L8" s="23" t="s">
        <v>25</v>
      </c>
      <c r="M8" s="23" t="s">
        <v>26</v>
      </c>
    </row>
    <row r="9" spans="1:17" s="15" customFormat="1" ht="12.75" customHeight="1" x14ac:dyDescent="0.2">
      <c r="A9" s="82"/>
      <c r="B9" s="83"/>
      <c r="C9" s="83"/>
      <c r="D9" s="83"/>
      <c r="E9" s="83"/>
      <c r="F9" s="83"/>
      <c r="G9" s="84" t="s">
        <v>27</v>
      </c>
      <c r="H9" s="85" t="s">
        <v>28</v>
      </c>
      <c r="I9" s="106" t="s">
        <v>29</v>
      </c>
      <c r="J9" s="110"/>
      <c r="K9" s="111"/>
      <c r="L9" s="85" t="s">
        <v>30</v>
      </c>
      <c r="M9" s="28" t="s">
        <v>31</v>
      </c>
    </row>
    <row r="10" spans="1:17" s="15" customFormat="1" ht="11.25" x14ac:dyDescent="0.2">
      <c r="A10" s="28" t="s">
        <v>19</v>
      </c>
      <c r="B10" s="84" t="s">
        <v>4</v>
      </c>
      <c r="C10" s="84"/>
      <c r="D10" s="84" t="s">
        <v>32</v>
      </c>
      <c r="E10" s="84" t="s">
        <v>7</v>
      </c>
      <c r="F10" s="84" t="s">
        <v>8</v>
      </c>
      <c r="G10" s="84" t="s">
        <v>33</v>
      </c>
      <c r="H10" s="85" t="s">
        <v>34</v>
      </c>
      <c r="I10" s="28"/>
      <c r="J10" s="86" t="s">
        <v>35</v>
      </c>
      <c r="K10" s="84" t="s">
        <v>35</v>
      </c>
      <c r="L10" s="87" t="s">
        <v>36</v>
      </c>
      <c r="M10" s="28" t="s">
        <v>37</v>
      </c>
    </row>
    <row r="11" spans="1:17" s="15" customFormat="1" ht="11.25" x14ac:dyDescent="0.2">
      <c r="A11" s="28"/>
      <c r="B11" s="84"/>
      <c r="C11" s="84" t="s">
        <v>5</v>
      </c>
      <c r="D11" s="84"/>
      <c r="E11" s="84"/>
      <c r="F11" s="84"/>
      <c r="G11" s="84" t="s">
        <v>65</v>
      </c>
      <c r="H11" s="85">
        <v>2021</v>
      </c>
      <c r="I11" s="28" t="s">
        <v>38</v>
      </c>
      <c r="J11" s="84" t="s">
        <v>39</v>
      </c>
      <c r="K11" s="84" t="s">
        <v>40</v>
      </c>
      <c r="L11" s="88" t="s">
        <v>41</v>
      </c>
      <c r="M11" s="28" t="s">
        <v>42</v>
      </c>
    </row>
    <row r="12" spans="1:17" s="15" customFormat="1" ht="11.25" x14ac:dyDescent="0.2">
      <c r="A12" s="28"/>
      <c r="B12" s="84"/>
      <c r="C12" s="84"/>
      <c r="D12" s="84"/>
      <c r="E12" s="84"/>
      <c r="F12" s="84"/>
      <c r="G12" s="84"/>
      <c r="H12" s="85" t="s">
        <v>43</v>
      </c>
      <c r="I12" s="28" t="s">
        <v>44</v>
      </c>
      <c r="J12" s="84" t="s">
        <v>45</v>
      </c>
      <c r="K12" s="84" t="s">
        <v>46</v>
      </c>
      <c r="L12" s="88" t="s">
        <v>47</v>
      </c>
      <c r="M12" s="28" t="s">
        <v>48</v>
      </c>
    </row>
    <row r="13" spans="1:17" s="15" customFormat="1" ht="11.25" x14ac:dyDescent="0.2">
      <c r="A13" s="28"/>
      <c r="B13" s="84"/>
      <c r="C13" s="84"/>
      <c r="D13" s="84"/>
      <c r="E13" s="84"/>
      <c r="F13" s="84"/>
      <c r="G13" s="84"/>
      <c r="H13" s="85"/>
      <c r="I13" s="28"/>
      <c r="J13" s="84" t="s">
        <v>49</v>
      </c>
      <c r="K13" s="28" t="s">
        <v>50</v>
      </c>
      <c r="L13" s="88" t="s">
        <v>51</v>
      </c>
      <c r="M13" s="28" t="s">
        <v>52</v>
      </c>
    </row>
    <row r="14" spans="1:17" s="15" customFormat="1" ht="11.25" x14ac:dyDescent="0.2">
      <c r="A14" s="89"/>
      <c r="B14" s="90"/>
      <c r="C14" s="90"/>
      <c r="D14" s="91"/>
      <c r="E14" s="91"/>
      <c r="F14" s="91"/>
      <c r="G14" s="91"/>
      <c r="H14" s="85"/>
      <c r="I14" s="32"/>
      <c r="J14" s="91"/>
      <c r="K14" s="91"/>
      <c r="L14" s="88"/>
      <c r="M14" s="28" t="s">
        <v>53</v>
      </c>
    </row>
    <row r="15" spans="1:17" s="2" customFormat="1" ht="11.25" x14ac:dyDescent="0.2">
      <c r="A15" s="92">
        <v>1</v>
      </c>
      <c r="B15" s="92">
        <v>2</v>
      </c>
      <c r="C15" s="92"/>
      <c r="D15" s="92">
        <v>3</v>
      </c>
      <c r="E15" s="92">
        <v>4</v>
      </c>
      <c r="F15" s="92">
        <v>5</v>
      </c>
      <c r="G15" s="92">
        <v>6</v>
      </c>
      <c r="H15" s="16">
        <v>7</v>
      </c>
      <c r="I15" s="92">
        <v>8</v>
      </c>
      <c r="J15" s="93">
        <v>9</v>
      </c>
      <c r="K15" s="94">
        <v>10</v>
      </c>
      <c r="L15" s="95">
        <v>11</v>
      </c>
      <c r="M15" s="92">
        <v>12</v>
      </c>
    </row>
    <row r="16" spans="1:17" s="184" customFormat="1" ht="18" customHeight="1" x14ac:dyDescent="0.2">
      <c r="A16" s="116"/>
      <c r="B16" s="116"/>
      <c r="C16" s="96"/>
      <c r="D16" s="116" t="s">
        <v>54</v>
      </c>
      <c r="E16" s="183">
        <v>17524416</v>
      </c>
      <c r="F16" s="183">
        <v>17524416</v>
      </c>
      <c r="G16" s="183">
        <v>406405484</v>
      </c>
      <c r="H16" s="183">
        <v>181441696</v>
      </c>
      <c r="I16" s="183">
        <v>117169830</v>
      </c>
      <c r="J16" s="183">
        <v>17779775</v>
      </c>
      <c r="K16" s="183">
        <v>46492091</v>
      </c>
      <c r="L16" s="183">
        <v>0</v>
      </c>
      <c r="M16" s="17" t="s">
        <v>55</v>
      </c>
      <c r="O16" s="185"/>
    </row>
    <row r="17" spans="1:13" s="1" customFormat="1" ht="15.75" customHeight="1" x14ac:dyDescent="0.2">
      <c r="A17" s="112">
        <v>700</v>
      </c>
      <c r="B17" s="112"/>
      <c r="C17" s="113"/>
      <c r="D17" s="112" t="s">
        <v>101</v>
      </c>
      <c r="E17" s="114">
        <v>15000000</v>
      </c>
      <c r="F17" s="114">
        <v>15000000</v>
      </c>
      <c r="G17" s="114">
        <v>87042434</v>
      </c>
      <c r="H17" s="114">
        <v>24272014</v>
      </c>
      <c r="I17" s="114">
        <v>24272014</v>
      </c>
      <c r="J17" s="114">
        <v>0</v>
      </c>
      <c r="K17" s="114">
        <v>0</v>
      </c>
      <c r="L17" s="114">
        <v>0</v>
      </c>
      <c r="M17" s="115"/>
    </row>
    <row r="18" spans="1:13" s="2" customFormat="1" ht="15.75" customHeight="1" x14ac:dyDescent="0.2">
      <c r="A18" s="186"/>
      <c r="B18" s="116">
        <v>70095</v>
      </c>
      <c r="C18" s="117"/>
      <c r="D18" s="118" t="s">
        <v>10</v>
      </c>
      <c r="E18" s="119">
        <v>15000000</v>
      </c>
      <c r="F18" s="119">
        <v>15000000</v>
      </c>
      <c r="G18" s="119">
        <v>83738434</v>
      </c>
      <c r="H18" s="119">
        <v>20968014</v>
      </c>
      <c r="I18" s="119">
        <v>20968014</v>
      </c>
      <c r="J18" s="119">
        <v>0</v>
      </c>
      <c r="K18" s="119">
        <v>0</v>
      </c>
      <c r="L18" s="119">
        <v>0</v>
      </c>
      <c r="M18" s="162"/>
    </row>
    <row r="19" spans="1:13" s="2" customFormat="1" ht="19.5" customHeight="1" x14ac:dyDescent="0.2">
      <c r="A19" s="187"/>
      <c r="B19" s="120"/>
      <c r="C19" s="121"/>
      <c r="D19" s="188" t="s">
        <v>123</v>
      </c>
      <c r="E19" s="122"/>
      <c r="F19" s="122">
        <v>15000000</v>
      </c>
      <c r="G19" s="123"/>
      <c r="H19" s="123"/>
      <c r="I19" s="123"/>
      <c r="J19" s="124"/>
      <c r="K19" s="123"/>
      <c r="L19" s="123"/>
      <c r="M19" s="189"/>
    </row>
    <row r="20" spans="1:13" s="2" customFormat="1" ht="11.25" customHeight="1" x14ac:dyDescent="0.2">
      <c r="A20" s="190"/>
      <c r="B20" s="125"/>
      <c r="C20" s="126"/>
      <c r="D20" s="191" t="s">
        <v>102</v>
      </c>
      <c r="E20" s="127">
        <v>15000000</v>
      </c>
      <c r="F20" s="127"/>
      <c r="G20" s="128"/>
      <c r="H20" s="128"/>
      <c r="I20" s="128"/>
      <c r="J20" s="129"/>
      <c r="K20" s="128"/>
      <c r="L20" s="128"/>
      <c r="M20" s="176" t="s">
        <v>118</v>
      </c>
    </row>
    <row r="21" spans="1:13" s="2" customFormat="1" ht="45" x14ac:dyDescent="0.2">
      <c r="A21" s="192"/>
      <c r="B21" s="130"/>
      <c r="C21" s="131" t="s">
        <v>103</v>
      </c>
      <c r="D21" s="132" t="s">
        <v>104</v>
      </c>
      <c r="E21" s="132"/>
      <c r="F21" s="132"/>
      <c r="G21" s="133">
        <v>71170420</v>
      </c>
      <c r="H21" s="133">
        <v>15000000</v>
      </c>
      <c r="I21" s="134">
        <v>15000000</v>
      </c>
      <c r="J21" s="135" t="s">
        <v>105</v>
      </c>
      <c r="K21" s="136" t="s">
        <v>105</v>
      </c>
      <c r="L21" s="136" t="s">
        <v>105</v>
      </c>
      <c r="M21" s="193" t="s">
        <v>122</v>
      </c>
    </row>
    <row r="22" spans="1:13" s="1" customFormat="1" ht="15.75" customHeight="1" x14ac:dyDescent="0.2">
      <c r="A22" s="112">
        <v>710</v>
      </c>
      <c r="B22" s="137"/>
      <c r="C22" s="138"/>
      <c r="D22" s="97" t="s">
        <v>106</v>
      </c>
      <c r="E22" s="114">
        <v>190000</v>
      </c>
      <c r="F22" s="114">
        <v>190000</v>
      </c>
      <c r="G22" s="114">
        <v>240000</v>
      </c>
      <c r="H22" s="114">
        <v>240000</v>
      </c>
      <c r="I22" s="114">
        <v>240000</v>
      </c>
      <c r="J22" s="114">
        <v>0</v>
      </c>
      <c r="K22" s="114">
        <v>0</v>
      </c>
      <c r="L22" s="114">
        <v>0</v>
      </c>
      <c r="M22" s="98"/>
    </row>
    <row r="23" spans="1:13" s="195" customFormat="1" ht="19.5" customHeight="1" x14ac:dyDescent="0.2">
      <c r="A23" s="112"/>
      <c r="B23" s="99">
        <v>71035</v>
      </c>
      <c r="C23" s="100"/>
      <c r="D23" s="101" t="s">
        <v>107</v>
      </c>
      <c r="E23" s="119">
        <v>190000</v>
      </c>
      <c r="F23" s="119">
        <v>190000</v>
      </c>
      <c r="G23" s="119">
        <v>240000</v>
      </c>
      <c r="H23" s="119">
        <v>240000</v>
      </c>
      <c r="I23" s="119">
        <v>240000</v>
      </c>
      <c r="J23" s="119">
        <v>0</v>
      </c>
      <c r="K23" s="119">
        <v>0</v>
      </c>
      <c r="L23" s="119">
        <v>0</v>
      </c>
      <c r="M23" s="194"/>
    </row>
    <row r="24" spans="1:13" s="195" customFormat="1" ht="19.5" customHeight="1" x14ac:dyDescent="0.2">
      <c r="A24" s="196"/>
      <c r="B24" s="102"/>
      <c r="C24" s="103"/>
      <c r="D24" s="188" t="s">
        <v>115</v>
      </c>
      <c r="E24" s="123"/>
      <c r="F24" s="139">
        <v>190000</v>
      </c>
      <c r="G24" s="123"/>
      <c r="H24" s="123"/>
      <c r="I24" s="123"/>
      <c r="J24" s="124"/>
      <c r="K24" s="123"/>
      <c r="L24" s="123"/>
      <c r="M24" s="177" t="s">
        <v>119</v>
      </c>
    </row>
    <row r="25" spans="1:13" s="195" customFormat="1" ht="11.25" x14ac:dyDescent="0.2">
      <c r="A25" s="197"/>
      <c r="B25" s="140"/>
      <c r="C25" s="141"/>
      <c r="D25" s="191" t="s">
        <v>102</v>
      </c>
      <c r="E25" s="142">
        <v>190000</v>
      </c>
      <c r="F25" s="128"/>
      <c r="G25" s="128"/>
      <c r="H25" s="128"/>
      <c r="I25" s="128"/>
      <c r="J25" s="129"/>
      <c r="K25" s="128"/>
      <c r="L25" s="128"/>
      <c r="M25" s="198" t="s">
        <v>120</v>
      </c>
    </row>
    <row r="26" spans="1:13" s="2" customFormat="1" ht="11.25" x14ac:dyDescent="0.2">
      <c r="A26" s="192"/>
      <c r="B26" s="130"/>
      <c r="C26" s="104"/>
      <c r="D26" s="143" t="s">
        <v>108</v>
      </c>
      <c r="E26" s="143"/>
      <c r="F26" s="143"/>
      <c r="G26" s="133">
        <v>190000</v>
      </c>
      <c r="H26" s="133">
        <v>190000</v>
      </c>
      <c r="I26" s="134">
        <v>190000</v>
      </c>
      <c r="J26" s="135" t="s">
        <v>105</v>
      </c>
      <c r="K26" s="136" t="s">
        <v>105</v>
      </c>
      <c r="L26" s="136" t="s">
        <v>105</v>
      </c>
      <c r="M26" s="199" t="s">
        <v>121</v>
      </c>
    </row>
    <row r="27" spans="1:13" s="1" customFormat="1" ht="15" customHeight="1" x14ac:dyDescent="0.2">
      <c r="A27" s="112">
        <v>750</v>
      </c>
      <c r="B27" s="112"/>
      <c r="C27" s="113"/>
      <c r="D27" s="112" t="s">
        <v>109</v>
      </c>
      <c r="E27" s="144">
        <v>2184416</v>
      </c>
      <c r="F27" s="144">
        <v>2184416</v>
      </c>
      <c r="G27" s="144">
        <v>60862489</v>
      </c>
      <c r="H27" s="144">
        <v>18991416</v>
      </c>
      <c r="I27" s="144">
        <v>13489882</v>
      </c>
      <c r="J27" s="144">
        <v>2729781</v>
      </c>
      <c r="K27" s="144">
        <v>2771753</v>
      </c>
      <c r="L27" s="144">
        <v>0</v>
      </c>
      <c r="M27" s="115"/>
    </row>
    <row r="28" spans="1:13" s="2" customFormat="1" ht="18" customHeight="1" x14ac:dyDescent="0.2">
      <c r="A28" s="145"/>
      <c r="B28" s="116">
        <v>75023</v>
      </c>
      <c r="C28" s="146"/>
      <c r="D28" s="147" t="s">
        <v>83</v>
      </c>
      <c r="E28" s="148">
        <v>2184416</v>
      </c>
      <c r="F28" s="148">
        <v>2184416</v>
      </c>
      <c r="G28" s="148">
        <v>2891577</v>
      </c>
      <c r="H28" s="148">
        <v>2359416</v>
      </c>
      <c r="I28" s="148">
        <v>587663</v>
      </c>
      <c r="J28" s="148">
        <v>0</v>
      </c>
      <c r="K28" s="148">
        <v>1771753</v>
      </c>
      <c r="L28" s="148">
        <v>0</v>
      </c>
      <c r="M28" s="200"/>
    </row>
    <row r="29" spans="1:13" s="2" customFormat="1" ht="19.5" customHeight="1" x14ac:dyDescent="0.2">
      <c r="A29" s="149"/>
      <c r="B29" s="125"/>
      <c r="C29" s="150"/>
      <c r="D29" s="188" t="s">
        <v>124</v>
      </c>
      <c r="E29" s="151"/>
      <c r="F29" s="151">
        <v>2084416</v>
      </c>
      <c r="G29" s="151"/>
      <c r="H29" s="151"/>
      <c r="I29" s="151"/>
      <c r="J29" s="152"/>
      <c r="K29" s="153"/>
      <c r="L29" s="153"/>
      <c r="M29" s="177" t="s">
        <v>119</v>
      </c>
    </row>
    <row r="30" spans="1:13" s="2" customFormat="1" ht="11.25" x14ac:dyDescent="0.2">
      <c r="A30" s="149"/>
      <c r="B30" s="125"/>
      <c r="C30" s="150"/>
      <c r="D30" s="191" t="s">
        <v>102</v>
      </c>
      <c r="E30" s="151">
        <v>2084416</v>
      </c>
      <c r="F30" s="151"/>
      <c r="G30" s="151"/>
      <c r="H30" s="151"/>
      <c r="I30" s="151"/>
      <c r="J30" s="154"/>
      <c r="K30" s="155"/>
      <c r="L30" s="155"/>
      <c r="M30" s="198" t="s">
        <v>120</v>
      </c>
    </row>
    <row r="31" spans="1:13" s="2" customFormat="1" ht="22.5" x14ac:dyDescent="0.2">
      <c r="A31" s="156"/>
      <c r="B31" s="130"/>
      <c r="C31" s="104" t="s">
        <v>110</v>
      </c>
      <c r="D31" s="157" t="s">
        <v>111</v>
      </c>
      <c r="E31" s="157"/>
      <c r="F31" s="157"/>
      <c r="G31" s="134">
        <v>2616577</v>
      </c>
      <c r="H31" s="133">
        <v>2084416</v>
      </c>
      <c r="I31" s="134">
        <v>312663</v>
      </c>
      <c r="J31" s="135" t="s">
        <v>105</v>
      </c>
      <c r="K31" s="158">
        <v>1771753</v>
      </c>
      <c r="L31" s="136" t="s">
        <v>105</v>
      </c>
      <c r="M31" s="201" t="s">
        <v>121</v>
      </c>
    </row>
    <row r="32" spans="1:13" s="2" customFormat="1" ht="19.5" customHeight="1" x14ac:dyDescent="0.2">
      <c r="A32" s="149"/>
      <c r="B32" s="125"/>
      <c r="C32" s="150"/>
      <c r="D32" s="188" t="s">
        <v>125</v>
      </c>
      <c r="E32" s="151"/>
      <c r="F32" s="151">
        <v>100000</v>
      </c>
      <c r="G32" s="159"/>
      <c r="H32" s="160"/>
      <c r="I32" s="159"/>
      <c r="J32" s="154"/>
      <c r="K32" s="161"/>
      <c r="L32" s="154"/>
      <c r="M32" s="177" t="s">
        <v>119</v>
      </c>
    </row>
    <row r="33" spans="1:13" s="2" customFormat="1" ht="11.25" x14ac:dyDescent="0.2">
      <c r="A33" s="149"/>
      <c r="B33" s="125"/>
      <c r="C33" s="150"/>
      <c r="D33" s="191" t="s">
        <v>102</v>
      </c>
      <c r="E33" s="151">
        <v>100000</v>
      </c>
      <c r="F33" s="151"/>
      <c r="G33" s="159"/>
      <c r="H33" s="160"/>
      <c r="I33" s="159"/>
      <c r="J33" s="154"/>
      <c r="K33" s="161"/>
      <c r="L33" s="154"/>
      <c r="M33" s="198" t="s">
        <v>120</v>
      </c>
    </row>
    <row r="34" spans="1:13" s="2" customFormat="1" ht="17.25" customHeight="1" x14ac:dyDescent="0.2">
      <c r="A34" s="156"/>
      <c r="B34" s="130"/>
      <c r="C34" s="104" t="s">
        <v>112</v>
      </c>
      <c r="D34" s="156" t="s">
        <v>113</v>
      </c>
      <c r="E34" s="156"/>
      <c r="F34" s="156"/>
      <c r="G34" s="134">
        <v>100000</v>
      </c>
      <c r="H34" s="133">
        <v>100000</v>
      </c>
      <c r="I34" s="134">
        <v>100000</v>
      </c>
      <c r="J34" s="135" t="s">
        <v>105</v>
      </c>
      <c r="K34" s="135" t="s">
        <v>105</v>
      </c>
      <c r="L34" s="135" t="s">
        <v>105</v>
      </c>
      <c r="M34" s="201" t="s">
        <v>121</v>
      </c>
    </row>
    <row r="35" spans="1:13" s="2" customFormat="1" ht="15" customHeight="1" x14ac:dyDescent="0.2">
      <c r="A35" s="137">
        <v>900</v>
      </c>
      <c r="B35" s="137"/>
      <c r="C35" s="138"/>
      <c r="D35" s="97" t="s">
        <v>114</v>
      </c>
      <c r="E35" s="114">
        <v>150000</v>
      </c>
      <c r="F35" s="114">
        <v>150000</v>
      </c>
      <c r="G35" s="114">
        <v>39560394</v>
      </c>
      <c r="H35" s="114">
        <v>27706300</v>
      </c>
      <c r="I35" s="114">
        <v>9965463</v>
      </c>
      <c r="J35" s="114">
        <v>7000000</v>
      </c>
      <c r="K35" s="114">
        <v>10740837</v>
      </c>
      <c r="L35" s="114">
        <v>0</v>
      </c>
      <c r="M35" s="162"/>
    </row>
    <row r="36" spans="1:13" s="2" customFormat="1" ht="15.75" customHeight="1" x14ac:dyDescent="0.2">
      <c r="A36" s="163"/>
      <c r="B36" s="164">
        <v>90095</v>
      </c>
      <c r="C36" s="146"/>
      <c r="D36" s="147" t="s">
        <v>10</v>
      </c>
      <c r="E36" s="165">
        <v>150000</v>
      </c>
      <c r="F36" s="165">
        <v>150000</v>
      </c>
      <c r="G36" s="165">
        <v>33047988</v>
      </c>
      <c r="H36" s="165">
        <v>25541300</v>
      </c>
      <c r="I36" s="165">
        <v>7800463</v>
      </c>
      <c r="J36" s="165">
        <v>7000000</v>
      </c>
      <c r="K36" s="165">
        <v>10740837</v>
      </c>
      <c r="L36" s="165">
        <v>0</v>
      </c>
      <c r="M36" s="200"/>
    </row>
    <row r="37" spans="1:13" s="2" customFormat="1" ht="19.5" customHeight="1" x14ac:dyDescent="0.2">
      <c r="A37" s="166"/>
      <c r="B37" s="120"/>
      <c r="C37" s="146"/>
      <c r="D37" s="188" t="s">
        <v>115</v>
      </c>
      <c r="E37" s="167"/>
      <c r="F37" s="167">
        <v>150000</v>
      </c>
      <c r="G37" s="168"/>
      <c r="H37" s="168"/>
      <c r="I37" s="169"/>
      <c r="J37" s="170"/>
      <c r="K37" s="153"/>
      <c r="L37" s="153"/>
      <c r="M37" s="177" t="s">
        <v>119</v>
      </c>
    </row>
    <row r="38" spans="1:13" s="2" customFormat="1" ht="11.25" x14ac:dyDescent="0.2">
      <c r="A38" s="171"/>
      <c r="B38" s="125"/>
      <c r="C38" s="105"/>
      <c r="D38" s="191" t="s">
        <v>102</v>
      </c>
      <c r="E38" s="151">
        <v>150000</v>
      </c>
      <c r="F38" s="151"/>
      <c r="G38" s="160"/>
      <c r="H38" s="160"/>
      <c r="I38" s="172"/>
      <c r="J38" s="173"/>
      <c r="K38" s="155"/>
      <c r="L38" s="155"/>
      <c r="M38" s="198" t="s">
        <v>120</v>
      </c>
    </row>
    <row r="39" spans="1:13" s="2" customFormat="1" ht="11.25" x14ac:dyDescent="0.2">
      <c r="A39" s="174"/>
      <c r="B39" s="130"/>
      <c r="C39" s="104" t="s">
        <v>116</v>
      </c>
      <c r="D39" s="157" t="s">
        <v>117</v>
      </c>
      <c r="E39" s="157"/>
      <c r="F39" s="157"/>
      <c r="G39" s="133">
        <v>150000</v>
      </c>
      <c r="H39" s="133">
        <v>150000</v>
      </c>
      <c r="I39" s="134">
        <v>150000</v>
      </c>
      <c r="J39" s="175" t="s">
        <v>105</v>
      </c>
      <c r="K39" s="136" t="s">
        <v>105</v>
      </c>
      <c r="L39" s="136" t="s">
        <v>105</v>
      </c>
      <c r="M39" s="201" t="s">
        <v>121</v>
      </c>
    </row>
    <row r="41" spans="1:13" x14ac:dyDescent="0.2">
      <c r="B41" s="2" t="s">
        <v>64</v>
      </c>
      <c r="D41" s="2"/>
    </row>
  </sheetData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Zał.Nr1</vt:lpstr>
      <vt:lpstr>Zał.Nr2</vt:lpstr>
      <vt:lpstr>Zał.Nr1!Tytuły_wydruku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Zmiany w budżecie miasta Włocławek na 2021 rok</dc:title>
  <dc:creator>Beata Duszeńska</dc:creator>
  <cp:lastModifiedBy>Łukasz Stolarski</cp:lastModifiedBy>
  <cp:lastPrinted>2021-02-08T08:38:45Z</cp:lastPrinted>
  <dcterms:created xsi:type="dcterms:W3CDTF">2014-03-20T12:20:20Z</dcterms:created>
  <dcterms:modified xsi:type="dcterms:W3CDTF">2021-02-08T10:33:19Z</dcterms:modified>
</cp:coreProperties>
</file>