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duszenska\Do_BIP\"/>
    </mc:Choice>
  </mc:AlternateContent>
  <xr:revisionPtr revIDLastSave="0" documentId="13_ncr:1_{F1A6F360-77C9-433E-9527-CFBE1BB4164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Zał.Nr1" sheetId="9" r:id="rId1"/>
    <sheet name="Zał.Nr2" sheetId="17" r:id="rId2"/>
    <sheet name="Zał.Nr3" sheetId="18" r:id="rId3"/>
    <sheet name="Zał.Nr4" sheetId="19" r:id="rId4"/>
    <sheet name="Zał.Nr5" sheetId="21" r:id="rId5"/>
  </sheets>
  <definedNames>
    <definedName name="_xlnm.Print_Titles" localSheetId="0">Zał.Nr1!$7:$9</definedName>
    <definedName name="_xlnm.Print_Titles" localSheetId="3">Zał.Nr4!$10:$11</definedName>
  </definedNames>
  <calcPr calcId="181029"/>
</workbook>
</file>

<file path=xl/calcChain.xml><?xml version="1.0" encoding="utf-8"?>
<calcChain xmlns="http://schemas.openxmlformats.org/spreadsheetml/2006/main">
  <c r="G29" i="21" l="1"/>
  <c r="F29" i="21"/>
  <c r="E29" i="21"/>
  <c r="D29" i="21"/>
  <c r="E135" i="19" l="1"/>
  <c r="E134" i="19"/>
  <c r="E31" i="19"/>
  <c r="I19" i="18"/>
  <c r="H19" i="18"/>
  <c r="G19" i="18"/>
  <c r="F19" i="18"/>
  <c r="D19" i="18"/>
  <c r="E18" i="18"/>
  <c r="E17" i="18"/>
  <c r="E16" i="18"/>
  <c r="E15" i="18"/>
  <c r="E14" i="18"/>
  <c r="E19" i="18" s="1"/>
  <c r="H204" i="9" l="1"/>
  <c r="H203" i="9"/>
  <c r="H201" i="9"/>
  <c r="H198" i="9"/>
  <c r="H196" i="9"/>
  <c r="H195" i="9"/>
  <c r="G193" i="9"/>
  <c r="F193" i="9"/>
  <c r="H193" i="9" s="1"/>
  <c r="G192" i="9"/>
  <c r="G191" i="9" s="1"/>
  <c r="H189" i="9"/>
  <c r="G188" i="9"/>
  <c r="G187" i="9" s="1"/>
  <c r="G186" i="9" s="1"/>
  <c r="G185" i="9" s="1"/>
  <c r="F188" i="9"/>
  <c r="H188" i="9" s="1"/>
  <c r="H184" i="9"/>
  <c r="H183" i="9"/>
  <c r="H182" i="9"/>
  <c r="G181" i="9"/>
  <c r="G180" i="9" s="1"/>
  <c r="G179" i="9" s="1"/>
  <c r="G178" i="9" s="1"/>
  <c r="F181" i="9"/>
  <c r="H177" i="9"/>
  <c r="H176" i="9"/>
  <c r="H175" i="9"/>
  <c r="G174" i="9"/>
  <c r="F174" i="9"/>
  <c r="H174" i="9" s="1"/>
  <c r="G173" i="9"/>
  <c r="G172" i="9" s="1"/>
  <c r="H171" i="9"/>
  <c r="G170" i="9"/>
  <c r="H170" i="9" s="1"/>
  <c r="F170" i="9"/>
  <c r="F168" i="9" s="1"/>
  <c r="H167" i="9"/>
  <c r="G166" i="9"/>
  <c r="G165" i="9" s="1"/>
  <c r="F166" i="9"/>
  <c r="H163" i="9"/>
  <c r="G160" i="9"/>
  <c r="G158" i="9" s="1"/>
  <c r="F160" i="9"/>
  <c r="H160" i="9" s="1"/>
  <c r="H157" i="9"/>
  <c r="H155" i="9"/>
  <c r="H154" i="9"/>
  <c r="H153" i="9"/>
  <c r="H152" i="9"/>
  <c r="H151" i="9"/>
  <c r="H150" i="9"/>
  <c r="G149" i="9"/>
  <c r="F149" i="9"/>
  <c r="H149" i="9" s="1"/>
  <c r="G148" i="9"/>
  <c r="H147" i="9"/>
  <c r="G146" i="9"/>
  <c r="F146" i="9"/>
  <c r="H146" i="9" s="1"/>
  <c r="H145" i="9"/>
  <c r="H144" i="9"/>
  <c r="G143" i="9"/>
  <c r="G142" i="9" s="1"/>
  <c r="G141" i="9" s="1"/>
  <c r="F143" i="9"/>
  <c r="H140" i="9"/>
  <c r="G139" i="9"/>
  <c r="G138" i="9" s="1"/>
  <c r="G137" i="9" s="1"/>
  <c r="F139" i="9"/>
  <c r="F138" i="9"/>
  <c r="H136" i="9"/>
  <c r="H135" i="9"/>
  <c r="H134" i="9"/>
  <c r="G133" i="9"/>
  <c r="F133" i="9"/>
  <c r="F115" i="9" s="1"/>
  <c r="H115" i="9" s="1"/>
  <c r="H132" i="9"/>
  <c r="H131" i="9"/>
  <c r="H130" i="9"/>
  <c r="H129" i="9"/>
  <c r="H128" i="9"/>
  <c r="H127" i="9"/>
  <c r="G126" i="9"/>
  <c r="F126" i="9"/>
  <c r="H126" i="9" s="1"/>
  <c r="H125" i="9"/>
  <c r="G124" i="9"/>
  <c r="F124" i="9"/>
  <c r="H124" i="9" s="1"/>
  <c r="H122" i="9"/>
  <c r="G121" i="9"/>
  <c r="G115" i="9" s="1"/>
  <c r="F121" i="9"/>
  <c r="H121" i="9" s="1"/>
  <c r="H119" i="9"/>
  <c r="H118" i="9"/>
  <c r="G117" i="9"/>
  <c r="F117" i="9"/>
  <c r="H114" i="9"/>
  <c r="H113" i="9"/>
  <c r="H112" i="9"/>
  <c r="H111" i="9"/>
  <c r="H110" i="9"/>
  <c r="H109" i="9"/>
  <c r="G108" i="9"/>
  <c r="G107" i="9" s="1"/>
  <c r="F108" i="9"/>
  <c r="H108" i="9" s="1"/>
  <c r="H106" i="9"/>
  <c r="G105" i="9"/>
  <c r="G104" i="9" s="1"/>
  <c r="F105" i="9"/>
  <c r="H103" i="9"/>
  <c r="H102" i="9"/>
  <c r="G101" i="9"/>
  <c r="G100" i="9" s="1"/>
  <c r="F101" i="9"/>
  <c r="H101" i="9" s="1"/>
  <c r="H99" i="9"/>
  <c r="H98" i="9"/>
  <c r="H97" i="9"/>
  <c r="G96" i="9"/>
  <c r="G95" i="9" s="1"/>
  <c r="F96" i="9"/>
  <c r="H96" i="9" s="1"/>
  <c r="H94" i="9"/>
  <c r="H90" i="9"/>
  <c r="G85" i="9"/>
  <c r="F85" i="9"/>
  <c r="H85" i="9" s="1"/>
  <c r="H84" i="9"/>
  <c r="G83" i="9"/>
  <c r="G82" i="9" s="1"/>
  <c r="F83" i="9"/>
  <c r="H83" i="9" s="1"/>
  <c r="H80" i="9"/>
  <c r="H77" i="9"/>
  <c r="G75" i="9"/>
  <c r="G74" i="9" s="1"/>
  <c r="G73" i="9" s="1"/>
  <c r="F75" i="9"/>
  <c r="H70" i="9"/>
  <c r="G66" i="9"/>
  <c r="F66" i="9"/>
  <c r="H66" i="9" s="1"/>
  <c r="G65" i="9"/>
  <c r="H62" i="9"/>
  <c r="G58" i="9"/>
  <c r="G57" i="9" s="1"/>
  <c r="G56" i="9" s="1"/>
  <c r="F58" i="9"/>
  <c r="H54" i="9"/>
  <c r="G50" i="9"/>
  <c r="G49" i="9" s="1"/>
  <c r="H49" i="9" s="1"/>
  <c r="F50" i="9"/>
  <c r="H50" i="9" s="1"/>
  <c r="F49" i="9"/>
  <c r="F48" i="9"/>
  <c r="F47" i="9" s="1"/>
  <c r="H46" i="9"/>
  <c r="G40" i="9"/>
  <c r="G39" i="9" s="1"/>
  <c r="F40" i="9"/>
  <c r="F39" i="9" s="1"/>
  <c r="H39" i="9" s="1"/>
  <c r="H38" i="9"/>
  <c r="G35" i="9"/>
  <c r="F35" i="9"/>
  <c r="H35" i="9" s="1"/>
  <c r="G34" i="9"/>
  <c r="H33" i="9"/>
  <c r="G31" i="9"/>
  <c r="G30" i="9" s="1"/>
  <c r="F31" i="9"/>
  <c r="H31" i="9" s="1"/>
  <c r="H28" i="9"/>
  <c r="G22" i="9"/>
  <c r="G21" i="9" s="1"/>
  <c r="F22" i="9"/>
  <c r="F21" i="9"/>
  <c r="H20" i="9"/>
  <c r="H17" i="9"/>
  <c r="G14" i="9"/>
  <c r="G13" i="9" s="1"/>
  <c r="F14" i="9"/>
  <c r="F13" i="9"/>
  <c r="F12" i="9" s="1"/>
  <c r="H158" i="9" l="1"/>
  <c r="G29" i="9"/>
  <c r="H75" i="9"/>
  <c r="H133" i="9"/>
  <c r="F158" i="9"/>
  <c r="H21" i="9"/>
  <c r="F30" i="9"/>
  <c r="H30" i="9" s="1"/>
  <c r="G81" i="9"/>
  <c r="H181" i="9"/>
  <c r="F192" i="9"/>
  <c r="H192" i="9" s="1"/>
  <c r="G12" i="9"/>
  <c r="H58" i="9"/>
  <c r="F65" i="9"/>
  <c r="F64" i="9" s="1"/>
  <c r="H105" i="9"/>
  <c r="H117" i="9"/>
  <c r="H143" i="9"/>
  <c r="H166" i="9"/>
  <c r="H12" i="9"/>
  <c r="H138" i="9"/>
  <c r="H14" i="9"/>
  <c r="G48" i="9"/>
  <c r="G47" i="9" s="1"/>
  <c r="F82" i="9"/>
  <c r="F95" i="9"/>
  <c r="H95" i="9" s="1"/>
  <c r="F137" i="9"/>
  <c r="H137" i="9" s="1"/>
  <c r="H139" i="9"/>
  <c r="F165" i="9"/>
  <c r="G168" i="9"/>
  <c r="H168" i="9" s="1"/>
  <c r="F191" i="9"/>
  <c r="H191" i="9" s="1"/>
  <c r="H22" i="9"/>
  <c r="F57" i="9"/>
  <c r="G64" i="9"/>
  <c r="G55" i="9" s="1"/>
  <c r="F74" i="9"/>
  <c r="F107" i="9"/>
  <c r="H107" i="9" s="1"/>
  <c r="H13" i="9"/>
  <c r="F34" i="9"/>
  <c r="H40" i="9"/>
  <c r="H47" i="9"/>
  <c r="F100" i="9"/>
  <c r="H100" i="9" s="1"/>
  <c r="F104" i="9"/>
  <c r="H104" i="9" s="1"/>
  <c r="F142" i="9"/>
  <c r="F148" i="9"/>
  <c r="H148" i="9" s="1"/>
  <c r="F173" i="9"/>
  <c r="F180" i="9"/>
  <c r="F187" i="9"/>
  <c r="H65" i="9" l="1"/>
  <c r="G11" i="9"/>
  <c r="G10" i="9" s="1"/>
  <c r="H64" i="9"/>
  <c r="G164" i="9"/>
  <c r="G72" i="9" s="1"/>
  <c r="G71" i="9" s="1"/>
  <c r="H187" i="9"/>
  <c r="F186" i="9"/>
  <c r="F141" i="9"/>
  <c r="H141" i="9" s="1"/>
  <c r="H142" i="9"/>
  <c r="H74" i="9"/>
  <c r="F73" i="9"/>
  <c r="H180" i="9"/>
  <c r="F179" i="9"/>
  <c r="F29" i="9"/>
  <c r="H34" i="9"/>
  <c r="H48" i="9"/>
  <c r="F172" i="9"/>
  <c r="H172" i="9" s="1"/>
  <c r="H173" i="9"/>
  <c r="H57" i="9"/>
  <c r="F56" i="9"/>
  <c r="H165" i="9"/>
  <c r="F164" i="9"/>
  <c r="H164" i="9" s="1"/>
  <c r="H82" i="9"/>
  <c r="F81" i="9"/>
  <c r="H73" i="9" l="1"/>
  <c r="F72" i="9"/>
  <c r="F185" i="9"/>
  <c r="H186" i="9"/>
  <c r="H29" i="9"/>
  <c r="F11" i="9"/>
  <c r="F178" i="9"/>
  <c r="H179" i="9"/>
  <c r="H81" i="9"/>
  <c r="H56" i="9"/>
  <c r="F55" i="9"/>
  <c r="F71" i="9" l="1"/>
  <c r="H72" i="9"/>
  <c r="H55" i="9"/>
  <c r="H178" i="9"/>
  <c r="H11" i="9"/>
  <c r="F10" i="9"/>
  <c r="H185" i="9"/>
  <c r="H10" i="9" l="1"/>
  <c r="H71" i="9"/>
</calcChain>
</file>

<file path=xl/sharedStrings.xml><?xml version="1.0" encoding="utf-8"?>
<sst xmlns="http://schemas.openxmlformats.org/spreadsheetml/2006/main" count="486" uniqueCount="341">
  <si>
    <t>Załącznik Nr 1</t>
  </si>
  <si>
    <t>w złotych</t>
  </si>
  <si>
    <t>Plan</t>
  </si>
  <si>
    <t>Dz.</t>
  </si>
  <si>
    <t>Rozdz.</t>
  </si>
  <si>
    <t>§</t>
  </si>
  <si>
    <t>T r e ś ć</t>
  </si>
  <si>
    <t>zwiększyć</t>
  </si>
  <si>
    <t>zmniejszyć</t>
  </si>
  <si>
    <t>po zmianach</t>
  </si>
  <si>
    <t>DOCHODY OGÓŁEM:</t>
  </si>
  <si>
    <t>Oświata i wychowanie</t>
  </si>
  <si>
    <t>Szkoły podstawowe</t>
  </si>
  <si>
    <t>Jednostki oświatowe zbiorczo</t>
  </si>
  <si>
    <t>Przedszkola</t>
  </si>
  <si>
    <t>Pozostała działalność</t>
  </si>
  <si>
    <t>Pomoc społeczna</t>
  </si>
  <si>
    <t>terytorialnego</t>
  </si>
  <si>
    <t>WYDATKI OGÓŁEM:</t>
  </si>
  <si>
    <t>Wydatki na zadania własne:</t>
  </si>
  <si>
    <t>zakup materiałów i wyposażenia</t>
  </si>
  <si>
    <t>zakup energii</t>
  </si>
  <si>
    <t>zakup usług pozostałych</t>
  </si>
  <si>
    <t>wynagrodzenia bezosobowe</t>
  </si>
  <si>
    <t>852</t>
  </si>
  <si>
    <t>Miejski Ośrodek Pomocy Rodzinie</t>
  </si>
  <si>
    <t>wynagrodzenia osobowe pracowników</t>
  </si>
  <si>
    <t>składki na ubezpieczenia społeczne</t>
  </si>
  <si>
    <t>Załącznik Nr 3</t>
  </si>
  <si>
    <t>Wydatki na programy i projekty realizowane ze środków pochodzących z funduszy strukturalnych i Funduszu Spójności</t>
  </si>
  <si>
    <t>w tym:</t>
  </si>
  <si>
    <t>Planowane wydatki</t>
  </si>
  <si>
    <t>w okresie</t>
  </si>
  <si>
    <t>Lp.</t>
  </si>
  <si>
    <t>Program/Projekt</t>
  </si>
  <si>
    <t xml:space="preserve">(dział, </t>
  </si>
  <si>
    <t>Projektu</t>
  </si>
  <si>
    <t>Wydatki ogółem:</t>
  </si>
  <si>
    <t>wydatki bieżące</t>
  </si>
  <si>
    <t>wydatki majątkowe</t>
  </si>
  <si>
    <t>2</t>
  </si>
  <si>
    <t>REGIONALNY PROGRAM OPERACYJNY WOJEWÓDZTWA KUJAWSKO - POMORSKIEGO</t>
  </si>
  <si>
    <t>dz. 801</t>
  </si>
  <si>
    <t>rozdz. 80195</t>
  </si>
  <si>
    <t>Załącznik Nr 2</t>
  </si>
  <si>
    <t>Dział</t>
  </si>
  <si>
    <t xml:space="preserve">Prezydenta Miasta Włocławek </t>
  </si>
  <si>
    <t>Dochody na zadania rządowe:</t>
  </si>
  <si>
    <t>dotacje celowe otrzymane z budżetu państwa</t>
  </si>
  <si>
    <t>na zadania bieżące z zakresu administracji</t>
  </si>
  <si>
    <t>rządowej oraz inne zadania zlecone ustawami</t>
  </si>
  <si>
    <t>realizowane przez powiat</t>
  </si>
  <si>
    <t>zakup środków dydaktycznych i książek</t>
  </si>
  <si>
    <t>dodatkowe wynagrodzenie roczne</t>
  </si>
  <si>
    <t>Ośrodki pomocy społecznej</t>
  </si>
  <si>
    <t>Wydatki na zadania rządowe:</t>
  </si>
  <si>
    <t>Bezpieczeństwo publiczne i ochrona</t>
  </si>
  <si>
    <t>przeciwpożarowa</t>
  </si>
  <si>
    <t>Komenda Miejska Państwowej Straży Pożarnej</t>
  </si>
  <si>
    <t>Technika</t>
  </si>
  <si>
    <t>Szkoły zawodowe specjalne</t>
  </si>
  <si>
    <t>Dochody na zadania zlecone:</t>
  </si>
  <si>
    <t>2010</t>
  </si>
  <si>
    <t xml:space="preserve">dotacje celowe otrzymane z budżetu państwa na </t>
  </si>
  <si>
    <t>realizację zadań bieżących z zakresu administracji</t>
  </si>
  <si>
    <t xml:space="preserve">składki na ubezpieczenia społeczne </t>
  </si>
  <si>
    <t>zakup usług remontowych</t>
  </si>
  <si>
    <t>wydatki osobowe niezaliczone do wynagrodzeń</t>
  </si>
  <si>
    <t>Wydatki na zadania zlecone:</t>
  </si>
  <si>
    <t>Oddziały przedszkolne w szkołach podstawowych</t>
  </si>
  <si>
    <t>Branżowe szkoły I i II stopnia</t>
  </si>
  <si>
    <t>Wczesne wspomaganie rozwoju dziecka</t>
  </si>
  <si>
    <t>Zmiany w budżecie miasta Włocławek na 2021 rok</t>
  </si>
  <si>
    <t>przed zmianą</t>
  </si>
  <si>
    <t>Dochody na zadania własne:</t>
  </si>
  <si>
    <t>2057</t>
  </si>
  <si>
    <t>dotacje celowe w ramach programów finansowanych</t>
  </si>
  <si>
    <t>z udziałem środków europejskich oraz środków,</t>
  </si>
  <si>
    <t>o których mowa w art. 5 ust. 3 pkt 5 lit. a i b ustawy,</t>
  </si>
  <si>
    <t>lub płatności w ramach budżetu środków europejskich,</t>
  </si>
  <si>
    <t>realizowanych przez jednostki samorządu</t>
  </si>
  <si>
    <t>Organ</t>
  </si>
  <si>
    <t xml:space="preserve">Bezpieczeństwo publiczne i ochrona </t>
  </si>
  <si>
    <t>Komendy powiatowe Państwowej Straży Pożarnej</t>
  </si>
  <si>
    <t xml:space="preserve">składki na Fundusz Pracy oraz Fundusz Solidarnościowy </t>
  </si>
  <si>
    <t>Dokształcanie i doskonalenie nauczycieli</t>
  </si>
  <si>
    <t>Akcja KA1 pn. "Nauka - klucz do świata"</t>
  </si>
  <si>
    <t>851</t>
  </si>
  <si>
    <t>Ochrona zdrowia</t>
  </si>
  <si>
    <t>Wydział Polityki Społecznej i Zdrowia Publicznego</t>
  </si>
  <si>
    <t>Gospodarka komunalna i ochrona środowiska</t>
  </si>
  <si>
    <t>Kultura fizyczna</t>
  </si>
  <si>
    <t>Instytucje kultury fizycznej</t>
  </si>
  <si>
    <t>Ośrodek Sportu i Rekreacji</t>
  </si>
  <si>
    <r>
      <t xml:space="preserve">Komendy powiatowe Państwowej Straży Pożarnej </t>
    </r>
    <r>
      <rPr>
        <i/>
        <sz val="9"/>
        <rFont val="Arial CE"/>
        <charset val="238"/>
      </rPr>
      <t/>
    </r>
  </si>
  <si>
    <t>2021 rok</t>
  </si>
  <si>
    <t>Wydatki razem (8+9)</t>
  </si>
  <si>
    <t>Środki z budżetu krajowego*</t>
  </si>
  <si>
    <t>Środki z budżetu UE</t>
  </si>
  <si>
    <t>2.2</t>
  </si>
  <si>
    <t>* środki własne jst, współfinansowanie z budżetu państwa oraz inne</t>
  </si>
  <si>
    <t xml:space="preserve"> rozdział)</t>
  </si>
  <si>
    <t xml:space="preserve">Klasyfikacja 
</t>
  </si>
  <si>
    <t>realizacji</t>
  </si>
  <si>
    <t xml:space="preserve">Wydatki
</t>
  </si>
  <si>
    <t>(5 + 6)</t>
  </si>
  <si>
    <t>(całkowita wartość Projektu)</t>
  </si>
  <si>
    <t>Środki z budżetu krajowego</t>
  </si>
  <si>
    <t>2020</t>
  </si>
  <si>
    <t xml:space="preserve">zadania bieżące realizowane przez gminę na podstawie </t>
  </si>
  <si>
    <t>porozumień z organami administracji rządowej</t>
  </si>
  <si>
    <t>2120</t>
  </si>
  <si>
    <t>dotacje celowe otrzymane z budżetu państwa na zadania</t>
  </si>
  <si>
    <t>bieżące realizowane przez powiat na podstawie</t>
  </si>
  <si>
    <t>Organ - projekt pn. "Zawodowcy z Włocławka - podniesienie jakości nauczania i zwiększenie szans na zatrudnienie uczniów ZSS we Włocławku"</t>
  </si>
  <si>
    <t>Domy pomocy społecznej</t>
  </si>
  <si>
    <t>2130</t>
  </si>
  <si>
    <t>na realizację bieżących zadań własnych powiatu</t>
  </si>
  <si>
    <t>2030</t>
  </si>
  <si>
    <t>na realizację własnych zadań bieżących gmin</t>
  </si>
  <si>
    <t>(związków gmin, związków powiatowo-gminnych)</t>
  </si>
  <si>
    <t>Organ - projekt pn. "Aktywność to przyszłość"</t>
  </si>
  <si>
    <t>Administracja publiczna</t>
  </si>
  <si>
    <t>Urzędy wojewódzkie</t>
  </si>
  <si>
    <t>rządowej oraz innych zadań zleconych gminie (związkom</t>
  </si>
  <si>
    <t>010</t>
  </si>
  <si>
    <t>Rolnictwo i łowiectwo</t>
  </si>
  <si>
    <t>01005</t>
  </si>
  <si>
    <t>Prace geodezyjno-urządzeniowe na potrzeby rolnictwa</t>
  </si>
  <si>
    <t>75095</t>
  </si>
  <si>
    <t>Wydział Rewitalizacji</t>
  </si>
  <si>
    <t xml:space="preserve">dotacja celowa z budżetu na finansowanie lub  </t>
  </si>
  <si>
    <t>dofinansowanie zadań zleconych do realizacji fundacjom</t>
  </si>
  <si>
    <t>2820</t>
  </si>
  <si>
    <t>dotacja celowa z budżetu na finansowanie lub</t>
  </si>
  <si>
    <t>dofinansowanie zadań zleconych do realizacji</t>
  </si>
  <si>
    <t>stowarzyszeniom</t>
  </si>
  <si>
    <t>Wydział Edukacji</t>
  </si>
  <si>
    <t>2910</t>
  </si>
  <si>
    <t xml:space="preserve">zwrot dotacji oraz płatności, w tym wykorzystanych </t>
  </si>
  <si>
    <t xml:space="preserve">niezgodnie z przeznaczeniem lub wykorzystanych </t>
  </si>
  <si>
    <t>z naruszeniem procedur, o których mowa w art. 184</t>
  </si>
  <si>
    <t>ustawy, pobranych nienależnie lub w nadmiernej</t>
  </si>
  <si>
    <t>wysokości</t>
  </si>
  <si>
    <t>4560</t>
  </si>
  <si>
    <t xml:space="preserve">odsetki od dotacji oraz płatności: wykorzystanych </t>
  </si>
  <si>
    <t>z naruszeniem procedur, o których mowa w art. 184 ustawy,</t>
  </si>
  <si>
    <t>pobranych nienależnie lub w nadmiernej wysokości</t>
  </si>
  <si>
    <t>Licea ogólnokształcące</t>
  </si>
  <si>
    <t>zakup usług zdrowotnych</t>
  </si>
  <si>
    <t>odpisy na zakładowy fundusz świadczeń socjalnych</t>
  </si>
  <si>
    <t xml:space="preserve">Zespół Szkół Technicznych - program: Erasmus+ </t>
  </si>
  <si>
    <t>Jednostki oświatowe zbiorczo (projekty z grantów Lokalnej</t>
  </si>
  <si>
    <t>Grupy Działania Miasta Włocławek)</t>
  </si>
  <si>
    <t>Wydział Edukacji (projekty z grantów Lokalnej</t>
  </si>
  <si>
    <t>Wydział Edukacji - projekt pn. "Zawodowcy z Włocławka - podniesienie jakości nauczania i zwiększenie szans na zatrudnienie uczniów ZSS we Włocławku"</t>
  </si>
  <si>
    <t>stypendia dla uczniów</t>
  </si>
  <si>
    <t>4217</t>
  </si>
  <si>
    <t>Jednostki oświatowe zbiorczo - projekt pn. "Zawodowcy z Włocławka - podniesienie jakości nauczania i zwiększenie szans na zatrudnienie uczniów ZSS we Włocławku"</t>
  </si>
  <si>
    <t>Programy polityki zdrowotnej</t>
  </si>
  <si>
    <t>4280</t>
  </si>
  <si>
    <t>Dom Pomocy Społecznej ul. Nowomiejska 19</t>
  </si>
  <si>
    <t>wpłaty na PPK finansowane przez podmiot zatrudniający</t>
  </si>
  <si>
    <t>Dom Pomocy Społecznej ul. Dobrzyńska 102</t>
  </si>
  <si>
    <t>4210</t>
  </si>
  <si>
    <t>koszty postępowania sądowego i prokuratorskiego</t>
  </si>
  <si>
    <t>szkolenia pracowników  niebędących członkami</t>
  </si>
  <si>
    <t xml:space="preserve">korpusu służby cywilnej </t>
  </si>
  <si>
    <t xml:space="preserve">Wydział Polityki Społecznej i Zdrowia Publicznego - </t>
  </si>
  <si>
    <t>projekt pn. "Aktywność to przyszłość"</t>
  </si>
  <si>
    <t>2827</t>
  </si>
  <si>
    <t>Gospodarka odpadami komunalnymi</t>
  </si>
  <si>
    <t>Wydział Organizacyjno-Prawny i Kadr</t>
  </si>
  <si>
    <t>Utrzymanie zieleni w miastach i gminach</t>
  </si>
  <si>
    <t xml:space="preserve">Wydział Nadzoru Właścicielskiego, Gospodarki </t>
  </si>
  <si>
    <t>Komunalnej i Informatyzacji</t>
  </si>
  <si>
    <t>podatek od towarów i usług (VAT)</t>
  </si>
  <si>
    <t>Wydział Organizacyjno - Prawny i Kadr</t>
  </si>
  <si>
    <t>Wydział Geodezji i Kartografii</t>
  </si>
  <si>
    <t xml:space="preserve">wydatki osobowe niezaliczone do uposażeń </t>
  </si>
  <si>
    <t>wypłacane żołnierzom i funkcjonariuszom</t>
  </si>
  <si>
    <t>uposażenia żołnierzy zawodowych oraz funkcjonariuszy</t>
  </si>
  <si>
    <t>inne należności żołnierzy zawodowych oraz</t>
  </si>
  <si>
    <t>funkcjonariuszy zaliczane do wynagrodzeń</t>
  </si>
  <si>
    <t>4080</t>
  </si>
  <si>
    <t xml:space="preserve">uposażenia i świadczenia pieniężne wypłacane </t>
  </si>
  <si>
    <t xml:space="preserve">przez okres roku żołnierzom i funkcjonariuszom </t>
  </si>
  <si>
    <t>zwolnionym ze służby</t>
  </si>
  <si>
    <t xml:space="preserve">równoważniki pieniężne i ekwiwalenty dla żołnierzy </t>
  </si>
  <si>
    <t xml:space="preserve"> i funkcjonariuszy oraz pozostałe należności</t>
  </si>
  <si>
    <t>do Zarządzenia NR 82/2021</t>
  </si>
  <si>
    <t>z dnia 5 marca 2021 r.</t>
  </si>
  <si>
    <t>1</t>
  </si>
  <si>
    <t>PROGRAM OPERACYJNY INFRASTRUKTURA I ŚRODOWISKO</t>
  </si>
  <si>
    <t xml:space="preserve">"Aktywność to przyszłość"   </t>
  </si>
  <si>
    <t>w tym: /Miejskiego Ośrodka Pomocy Rodzinie, Wydział Polityki Społecznej i Zdrowia Publicznego/,</t>
  </si>
  <si>
    <t>dz. 852</t>
  </si>
  <si>
    <t>rozdz. 85295</t>
  </si>
  <si>
    <t>2.3</t>
  </si>
  <si>
    <t>Zawodowcy z Włocławka - podniesienie jakości nauczania i zwiększenie szans na zatrudnienie uczniów ZSS we Włocławku</t>
  </si>
  <si>
    <t>w tym: /Urząd Miasta, Zespół Szkół Samochodowych/</t>
  </si>
  <si>
    <t>Dochody i wydatki związane z realizacją zadań z zakresu administracji rządowej wykonywanych na podstawie porozumień z organami administracji rządowej na 2021 rok</t>
  </si>
  <si>
    <t>z tego:</t>
  </si>
  <si>
    <t>Rozdział</t>
  </si>
  <si>
    <t>Dotacje
ogółem</t>
  </si>
  <si>
    <t>Wydatki
ogółem
(6+9)</t>
  </si>
  <si>
    <t>Wydatki
bieżące</t>
  </si>
  <si>
    <t>wynagrodzenia i składki od nich naliczane</t>
  </si>
  <si>
    <t>świadczenia na rzecz osób fizycznych</t>
  </si>
  <si>
    <t>Wydatki
majątkowe</t>
  </si>
  <si>
    <t>Ogółem:</t>
  </si>
  <si>
    <t>Załącznik Nr 4</t>
  </si>
  <si>
    <t xml:space="preserve">Dotacje udzielane z budżetu jednostki samorządu terytorialnego </t>
  </si>
  <si>
    <t>dla jednostek spoza sektora finansów publicznych na 2021 rok</t>
  </si>
  <si>
    <t>Nazwa zadania</t>
  </si>
  <si>
    <t>Kwota dotacji</t>
  </si>
  <si>
    <t>dotacje celowe</t>
  </si>
  <si>
    <t>Dotacje do prac budowlanych w ramach rewitalizacji</t>
  </si>
  <si>
    <t>Pozostała działalność (prowadzenie Kawiarni Obywatelskiej "Śródmieście Cafe")</t>
  </si>
  <si>
    <t>Nieodpłatna pomoc prawna - zadanie rządowe</t>
  </si>
  <si>
    <t>Zwalczanie narkomanii</t>
  </si>
  <si>
    <t>Dofinansowanie programów dotyczących uzależnień, pozalekcyjnych zajęć sportowych (przeciwdzialanie alkoholizmowi)</t>
  </si>
  <si>
    <t>Usługi opiekuńcze i specjalistyczne usługi opiekuńcze - zadania własne</t>
  </si>
  <si>
    <t>Usługi opiekuńcze i specjalistyczne usługi opiekuńcze - zadania zlecone</t>
  </si>
  <si>
    <t>Zapewnienie schronienia oraz pomocy rzeczowej osobom bezdomnym (pozostała działalność)</t>
  </si>
  <si>
    <t>Realizacja projektu unijnego "Reintegracja społeczna mieszkańców Włocławka, w tym w obszarze rewitalizacji"</t>
  </si>
  <si>
    <t>Realizacja projektu unijnego "Aktywność to przyszłość"</t>
  </si>
  <si>
    <t>Działalność placówek opiekuńczo - wychowawczych</t>
  </si>
  <si>
    <t>Utylizacja wyrobów zawierających azbest (dotacja na inwestycje)</t>
  </si>
  <si>
    <t>Wymiana źródeł ciepła zasilanych paliwami stałymi dla osób fizycznych (dotacja na inwestycje)</t>
  </si>
  <si>
    <t>Wymiana źródeł ciepła zasilanych paliwami stałymi w budynkach wielorodzinnych (dotacja na inwestycje)</t>
  </si>
  <si>
    <t>Ochrona zabytków i opieka nad zabytkami</t>
  </si>
  <si>
    <t>Upowszechnianie kultury, sztuki, ochrony dóbr kultury i tradycji przez organizacje prowadzące działalność pożytku publicznego (pozostała działalność)</t>
  </si>
  <si>
    <t>Zadania w zakresie kultury fizycznej</t>
  </si>
  <si>
    <t>Upowszechnianie kultury fizycznej i sportu (pozostała działalność)</t>
  </si>
  <si>
    <t>Razem</t>
  </si>
  <si>
    <t>dotacje podmiotowe</t>
  </si>
  <si>
    <t>Nazwa placówki/nazwa podmiotu</t>
  </si>
  <si>
    <t>Publiczna Szkoła Podstawowa im. Ks. J. Długosza</t>
  </si>
  <si>
    <t xml:space="preserve">Szkoła Podstawowa Nr 24 w Zespole Szkół WSO "Cogito" </t>
  </si>
  <si>
    <t>Szkoła Podstawowa dla dorosłych (WSO "Cogito")</t>
  </si>
  <si>
    <t>Akademicka Szkoła Podstawowa Nr 1 im. Obrońców Wisły 1920 roku we Włocławku</t>
  </si>
  <si>
    <t>Akademicka Szkoła Podstawowa Mistrzostwa Sportowego Nr 1 im. Obrońców Wisły 1920 roku we Włocławku</t>
  </si>
  <si>
    <t>Szkoła Podstawowa Szkoła Mistrzostwa Sportowego ("Kar" Sp. z o.o.)</t>
  </si>
  <si>
    <t>Szkoła Podstawowa przy Państwowej Uczelni Zawodowej we Włocławku</t>
  </si>
  <si>
    <t>Prywatna Szkoła Podstawowa Zespołu Edukacji "Wiedza"</t>
  </si>
  <si>
    <t>Szkoła Podstawowa z oddziałami dwujęzycznymi Monttessori-     Schule</t>
  </si>
  <si>
    <t>Niepubliczne Przedszkole "Skakanka"</t>
  </si>
  <si>
    <t>Przedszkole Niepubliczne "Chatka Puchatka"</t>
  </si>
  <si>
    <t>Niepubliczne Przedszkole "Smerfna Chata"</t>
  </si>
  <si>
    <t>Przedszkole Akademickie przy Państwowej Uczelni Zawodowej we Włocławku</t>
  </si>
  <si>
    <t>Przedszkole Niepubliczne "Tęczowa Kraina"</t>
  </si>
  <si>
    <t>Niepubliczne Przedszkole "Na Wspólnej"</t>
  </si>
  <si>
    <t>Centrum Malucha - "Piotruś Pan"- Przedszkole Niepubliczne</t>
  </si>
  <si>
    <t>Niepubliczne Przedszkole "Domowe Przedszkole"</t>
  </si>
  <si>
    <t>Niepubliczne Przedszkole "Bajeczka"</t>
  </si>
  <si>
    <t>Przedszkole Niepubliczne "Happy Kids"</t>
  </si>
  <si>
    <t>Przedszkole Niepubliczne "Kujawiaczek"</t>
  </si>
  <si>
    <t>Niepubliczne Przedszkole "Wesoła Biedronka"</t>
  </si>
  <si>
    <t>Przedszkole Niepubliczne Megamocni we Włocławku</t>
  </si>
  <si>
    <t xml:space="preserve">Przedszkole Publiczne Nr 1 </t>
  </si>
  <si>
    <t>Katolickie Publiczne Przedszkole "Pod Aniołem Stróżem"</t>
  </si>
  <si>
    <t>Inne formy wychowania przedszkolnego - punkty przedszkolne</t>
  </si>
  <si>
    <t>Niepubliczny Punkt Przedszkolny "Kraina Bajek"</t>
  </si>
  <si>
    <t>Akademickie Technikum Wojskowe im. Obrońców Wisły 1920 roku we Włocławku</t>
  </si>
  <si>
    <t>Szkoły policealne</t>
  </si>
  <si>
    <t>Policealna Szkoła dla dorosłych "Cosinus Plus" we Włocławku</t>
  </si>
  <si>
    <t>Policealna Szkoła Techników Ochrony Fizycznej Osób i Mienia Elitarne Studium Służb Ochrony "Delta"</t>
  </si>
  <si>
    <t>Akademicka Szkoła Policealna przy Państwowej Uczelni Zawodowej we Włocławku</t>
  </si>
  <si>
    <t>Policealna Szkoła "Edicus"</t>
  </si>
  <si>
    <t>Zaoczna Policealna Szkoła Zawodowa "Pascal" we Włocławku</t>
  </si>
  <si>
    <t>Zaoczna Policealna Szkoła Zawodowa Kosmetyczna "Pascal" we Włocławku</t>
  </si>
  <si>
    <t>Stacjonarna Policealna Szkoła Medyczna "Pascal" we Włocławku</t>
  </si>
  <si>
    <t>Zaoczna Policealna Szkoła Medyczna "Pascal" we Włocławku</t>
  </si>
  <si>
    <t>Prywatna Szkoła Policealna (CE "Zenit")</t>
  </si>
  <si>
    <t>Policealna Szkoła Centrum Nauki I Biznesu "Żak"</t>
  </si>
  <si>
    <t>Szkoła Policealna "Spectrum" dla dorosłych</t>
  </si>
  <si>
    <t>Policealna Szkoła dla dorosłych Futuro</t>
  </si>
  <si>
    <t>Szkoła Policealna Opieki Medycznej dla Dorosłych "Żak"</t>
  </si>
  <si>
    <t>Akademicka Szkoła Policealna przy Kujawskiej Szkole Wyższej we Włocławku</t>
  </si>
  <si>
    <t xml:space="preserve">Branżowa Szkoła I Stopnia Start we Włocławku </t>
  </si>
  <si>
    <t xml:space="preserve">Branżowa Szkoła II Stopnia Start we Włocławku </t>
  </si>
  <si>
    <t>Akademicka Szkoła Branżowa I stopnia im. Obrońców Wisły 1920 roku</t>
  </si>
  <si>
    <t xml:space="preserve">Branżowa Szkoła I Stopnia nr 9 w Zespole Szkół Włocławskiego Stowarzyszenia Oświatowego "Cogito" </t>
  </si>
  <si>
    <t>Liceum Ogólnokształcące "Edicus" dla Dorosłych</t>
  </si>
  <si>
    <t>Liceum Ogólnokształcące dla Dorosłych Futuro</t>
  </si>
  <si>
    <t xml:space="preserve">Liceum Ogólnokształcące Szkoła Mistrzostwa Sportowego </t>
  </si>
  <si>
    <t>Zaoczne Liceum Ogólnokształcące dla Dorosłych "Cosinus Plus" we Włocławku</t>
  </si>
  <si>
    <t>Prywatne Liceum Ogólnokształcące dla Dorosłych (Katarzyna Balcer)</t>
  </si>
  <si>
    <t>Liceum Ogólnokształcące dla Dorosłych "Pascal' we Włocławku</t>
  </si>
  <si>
    <t xml:space="preserve">Liceum Ogólnokształcące "Spectrum" dla Dorosłych we Włocławku </t>
  </si>
  <si>
    <t>Akademickie Liceum Ogólnokształcące nr 1 im. Obrońców Wisły 1920 roku we Włocławku</t>
  </si>
  <si>
    <t>Akademickie Liceum Ogólnokształcące Mistrzostwa Sportowego nr 1 im. Obrońców Wisły 1920 roku we Włocławku</t>
  </si>
  <si>
    <t>Liceum Ogólnokształcące dla Dorosłych "Żak"</t>
  </si>
  <si>
    <t>Publiczne Liceum Ogólnokształcące im. Ks. J. Długosza</t>
  </si>
  <si>
    <t>Realizacja zadań wymagających stosowania specjalnej organizacji nauki i metod pracy dla dzieci w przedszkolach, oddziałach przedszkolnych w szkołach podstawowych i innych formach wychowania przedszkolnego</t>
  </si>
  <si>
    <t>Terapeutyczny Punkt Przedszkolny Neuromind</t>
  </si>
  <si>
    <t>Terapeutyczny Punkt Przedszkolny "Synapsik"</t>
  </si>
  <si>
    <t>Terapeutyczny Punkt Przedszkolny "Zielony Słonik"</t>
  </si>
  <si>
    <t>Realizacja zadań wymagających stosowania specjalnej organizacji nauki i metod pracy dla dzieci i młodzieży w szkołach podstawowych</t>
  </si>
  <si>
    <t>Szkoła Podstawowa z oddziałami dwujęzycznymi Monttessori-      Schule</t>
  </si>
  <si>
    <t>Kwalifikacyjne kursy zawodowe</t>
  </si>
  <si>
    <t>Szkoła Policealna dla dorosłych "Cosinus Plus" we Włocławku</t>
  </si>
  <si>
    <t>Realizacja zadań wymagających stosowania specjalnej organizacji nauki i metod pracy dla dzieci i młodzieży w gimnazjach, klasach dotychczasowego gimnazjum prowadzonych w szkołach innego typu, liceach ogólnokształcących, technikach, szkołach policealnych, branżowych szkołach I i II  stopnia i klasach dotychczasowej zasadniczej szkoły zawodowej prowadzonych w branżowych szkołach I stopnia oraz szkołach artystycznych</t>
  </si>
  <si>
    <t>Warsztaty Terapii Zajęciowej</t>
  </si>
  <si>
    <t>Specjalne ośrodki szkolno - wychowawcze</t>
  </si>
  <si>
    <t>Specjalny Ośrodek Wychowawczy Zgromadzenia Sióstr Orionistek</t>
  </si>
  <si>
    <t>Poradnie psychologiczno - pedagogiczne, w tym poradnie specjalistyczne</t>
  </si>
  <si>
    <t>Poradnia Psychologiczno - Pedagogiczna "Vitamed"</t>
  </si>
  <si>
    <t>Internaty i bursy szkolne</t>
  </si>
  <si>
    <t>Internat Zespołu Szkół Katolickich im. Ks. J. Długosza</t>
  </si>
  <si>
    <t>Załącznik Nr 5</t>
  </si>
  <si>
    <t xml:space="preserve">Plan </t>
  </si>
  <si>
    <t xml:space="preserve"> dochodów i wydatków wydzielonych rachunków dochodów oświatowych jednostek budżetowych na 2021 rok</t>
  </si>
  <si>
    <t>(zbiorczo)</t>
  </si>
  <si>
    <t xml:space="preserve">Stan środków </t>
  </si>
  <si>
    <t>pieniężnych</t>
  </si>
  <si>
    <t xml:space="preserve">pieniężnych </t>
  </si>
  <si>
    <t>Wyszczególnienie</t>
  </si>
  <si>
    <t xml:space="preserve">na początek </t>
  </si>
  <si>
    <t>Dochody</t>
  </si>
  <si>
    <t>Wydatki</t>
  </si>
  <si>
    <t xml:space="preserve">na koniec </t>
  </si>
  <si>
    <t>roku</t>
  </si>
  <si>
    <t>1.</t>
  </si>
  <si>
    <t>2.</t>
  </si>
  <si>
    <t>Szkoły podstawowe specjalne</t>
  </si>
  <si>
    <t>3.</t>
  </si>
  <si>
    <t>4.</t>
  </si>
  <si>
    <t>5.</t>
  </si>
  <si>
    <t>6.</t>
  </si>
  <si>
    <t>Zespół Szkół Muzycznych</t>
  </si>
  <si>
    <t>7.</t>
  </si>
  <si>
    <t>8.</t>
  </si>
  <si>
    <t>Centra kształcenia ustawicznego i praktycznego oraz ośrodki dokształcania zawodowego</t>
  </si>
  <si>
    <t>9.</t>
  </si>
  <si>
    <t>Stołówki szkolne</t>
  </si>
  <si>
    <t>Szkolne schroniska młodzieżowe</t>
  </si>
  <si>
    <t>Młodzieżowe ośrodki wychowawcze</t>
  </si>
  <si>
    <t xml:space="preserve">Ogółem </t>
  </si>
  <si>
    <r>
      <t>gmin, związkom powiatowo-gminnym) ustawami</t>
    </r>
    <r>
      <rPr>
        <sz val="8"/>
        <rFont val="Arial CE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</si>
</sst>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0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 CE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9"/>
      <name val="Arial CE"/>
      <family val="2"/>
      <charset val="238"/>
    </font>
    <font>
      <i/>
      <sz val="9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7.5"/>
      <name val="Arial"/>
      <family val="2"/>
      <charset val="238"/>
    </font>
    <font>
      <sz val="6"/>
      <name val="Arial"/>
      <family val="2"/>
      <charset val="238"/>
    </font>
    <font>
      <b/>
      <sz val="8"/>
      <name val="Arial CE"/>
      <charset val="238"/>
    </font>
    <font>
      <sz val="10"/>
      <name val="Arial CE"/>
      <family val="2"/>
      <charset val="238"/>
    </font>
    <font>
      <sz val="7"/>
      <name val="Arial CE"/>
      <family val="2"/>
      <charset val="238"/>
    </font>
    <font>
      <sz val="7"/>
      <name val="Arial"/>
      <family val="2"/>
      <charset val="238"/>
    </font>
    <font>
      <i/>
      <sz val="8"/>
      <name val="Arial CE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sz val="6"/>
      <name val="Arial CE"/>
      <family val="2"/>
      <charset val="238"/>
    </font>
    <font>
      <sz val="10"/>
      <name val="Arial"/>
      <family val="2"/>
      <charset val="238"/>
    </font>
    <font>
      <b/>
      <sz val="14"/>
      <name val="Arial CE"/>
      <family val="2"/>
      <charset val="238"/>
    </font>
    <font>
      <sz val="10"/>
      <name val="Arial CE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DashDot">
        <color indexed="64"/>
      </top>
      <bottom style="mediumDashDot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46">
    <xf numFmtId="0" fontId="0" fillId="0" borderId="0" xfId="0"/>
    <xf numFmtId="0" fontId="2" fillId="0" borderId="0" xfId="0" applyFont="1"/>
    <xf numFmtId="0" fontId="4" fillId="0" borderId="0" xfId="1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Continuous"/>
    </xf>
    <xf numFmtId="49" fontId="6" fillId="0" borderId="0" xfId="0" applyNumberFormat="1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8" fillId="0" borderId="0" xfId="0" applyFont="1"/>
    <xf numFmtId="0" fontId="2" fillId="0" borderId="0" xfId="0" applyFont="1" applyAlignment="1">
      <alignment horizontal="center"/>
    </xf>
    <xf numFmtId="0" fontId="12" fillId="0" borderId="0" xfId="1" applyFont="1" applyAlignment="1">
      <alignment horizontal="centerContinuous" vertical="center"/>
    </xf>
    <xf numFmtId="0" fontId="13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15" fillId="0" borderId="19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19" xfId="1" applyFont="1" applyBorder="1" applyAlignment="1">
      <alignment vertical="center"/>
    </xf>
    <xf numFmtId="4" fontId="13" fillId="0" borderId="0" xfId="1" applyNumberFormat="1" applyFont="1"/>
    <xf numFmtId="0" fontId="13" fillId="0" borderId="0" xfId="1" applyFont="1"/>
    <xf numFmtId="0" fontId="12" fillId="0" borderId="4" xfId="1" applyFont="1" applyBorder="1" applyAlignment="1">
      <alignment horizontal="center" vertical="center"/>
    </xf>
    <xf numFmtId="3" fontId="13" fillId="0" borderId="0" xfId="1" applyNumberFormat="1" applyFont="1"/>
    <xf numFmtId="0" fontId="4" fillId="2" borderId="22" xfId="1" applyFont="1" applyFill="1" applyBorder="1" applyAlignment="1">
      <alignment horizontal="center"/>
    </xf>
    <xf numFmtId="0" fontId="4" fillId="2" borderId="26" xfId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right"/>
    </xf>
    <xf numFmtId="0" fontId="13" fillId="2" borderId="32" xfId="1" applyFont="1" applyFill="1" applyBorder="1" applyAlignment="1">
      <alignment vertical="center" wrapText="1"/>
    </xf>
    <xf numFmtId="0" fontId="12" fillId="2" borderId="33" xfId="0" applyFont="1" applyFill="1" applyBorder="1" applyAlignment="1">
      <alignment horizontal="center" vertical="center"/>
    </xf>
    <xf numFmtId="0" fontId="1" fillId="0" borderId="4" xfId="0" applyFont="1" applyBorder="1"/>
    <xf numFmtId="0" fontId="1" fillId="0" borderId="5" xfId="0" applyFont="1" applyBorder="1"/>
    <xf numFmtId="4" fontId="0" fillId="0" borderId="0" xfId="0" applyNumberFormat="1"/>
    <xf numFmtId="0" fontId="2" fillId="0" borderId="1" xfId="0" applyFont="1" applyBorder="1"/>
    <xf numFmtId="49" fontId="2" fillId="0" borderId="1" xfId="0" applyNumberFormat="1" applyFont="1" applyBorder="1"/>
    <xf numFmtId="0" fontId="8" fillId="0" borderId="2" xfId="0" applyFont="1" applyBorder="1"/>
    <xf numFmtId="0" fontId="8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11" fillId="0" borderId="0" xfId="0" applyFont="1"/>
    <xf numFmtId="0" fontId="8" fillId="0" borderId="4" xfId="0" applyFont="1" applyBorder="1" applyAlignment="1">
      <alignment horizontal="center"/>
    </xf>
    <xf numFmtId="49" fontId="8" fillId="0" borderId="4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49" fontId="8" fillId="0" borderId="7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right"/>
    </xf>
    <xf numFmtId="3" fontId="2" fillId="0" borderId="4" xfId="0" applyNumberFormat="1" applyFont="1" applyBorder="1"/>
    <xf numFmtId="49" fontId="2" fillId="0" borderId="4" xfId="0" applyNumberFormat="1" applyFont="1" applyBorder="1" applyAlignment="1">
      <alignment horizontal="right"/>
    </xf>
    <xf numFmtId="0" fontId="8" fillId="0" borderId="10" xfId="0" applyFont="1" applyBorder="1"/>
    <xf numFmtId="4" fontId="8" fillId="0" borderId="11" xfId="0" applyNumberFormat="1" applyFont="1" applyBorder="1"/>
    <xf numFmtId="0" fontId="8" fillId="0" borderId="12" xfId="0" applyFont="1" applyBorder="1"/>
    <xf numFmtId="4" fontId="8" fillId="0" borderId="13" xfId="0" applyNumberFormat="1" applyFont="1" applyBorder="1"/>
    <xf numFmtId="3" fontId="8" fillId="0" borderId="4" xfId="0" applyNumberFormat="1" applyFont="1" applyBorder="1" applyAlignment="1">
      <alignment horizontal="right"/>
    </xf>
    <xf numFmtId="3" fontId="8" fillId="0" borderId="4" xfId="0" applyNumberFormat="1" applyFont="1" applyBorder="1"/>
    <xf numFmtId="49" fontId="8" fillId="0" borderId="4" xfId="0" applyNumberFormat="1" applyFont="1" applyBorder="1" applyAlignment="1">
      <alignment horizontal="right"/>
    </xf>
    <xf numFmtId="3" fontId="8" fillId="0" borderId="5" xfId="0" applyNumberFormat="1" applyFont="1" applyBorder="1"/>
    <xf numFmtId="4" fontId="8" fillId="0" borderId="13" xfId="0" applyNumberFormat="1" applyFont="1" applyBorder="1" applyAlignment="1">
      <alignment horizontal="right"/>
    </xf>
    <xf numFmtId="0" fontId="2" fillId="0" borderId="4" xfId="0" applyFont="1" applyBorder="1"/>
    <xf numFmtId="0" fontId="2" fillId="0" borderId="8" xfId="0" applyFont="1" applyBorder="1"/>
    <xf numFmtId="4" fontId="2" fillId="0" borderId="7" xfId="0" applyNumberFormat="1" applyFont="1" applyBorder="1"/>
    <xf numFmtId="4" fontId="2" fillId="0" borderId="7" xfId="0" applyNumberFormat="1" applyFont="1" applyBorder="1" applyAlignment="1">
      <alignment horizontal="right"/>
    </xf>
    <xf numFmtId="0" fontId="2" fillId="0" borderId="5" xfId="0" applyFont="1" applyBorder="1"/>
    <xf numFmtId="4" fontId="2" fillId="0" borderId="4" xfId="0" applyNumberFormat="1" applyFont="1" applyBorder="1" applyAlignment="1">
      <alignment horizontal="right"/>
    </xf>
    <xf numFmtId="4" fontId="2" fillId="0" borderId="4" xfId="0" applyNumberFormat="1" applyFont="1" applyBorder="1"/>
    <xf numFmtId="4" fontId="2" fillId="0" borderId="4" xfId="0" applyNumberFormat="1" applyFont="1" applyBorder="1" applyAlignment="1">
      <alignment horizontal="center"/>
    </xf>
    <xf numFmtId="3" fontId="2" fillId="0" borderId="5" xfId="0" applyNumberFormat="1" applyFont="1" applyBorder="1"/>
    <xf numFmtId="3" fontId="2" fillId="0" borderId="8" xfId="0" applyNumberFormat="1" applyFont="1" applyBorder="1"/>
    <xf numFmtId="4" fontId="1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3" fontId="8" fillId="0" borderId="7" xfId="0" applyNumberFormat="1" applyFont="1" applyBorder="1" applyAlignment="1">
      <alignment horizontal="right"/>
    </xf>
    <xf numFmtId="3" fontId="8" fillId="0" borderId="7" xfId="0" applyNumberFormat="1" applyFont="1" applyBorder="1"/>
    <xf numFmtId="0" fontId="2" fillId="0" borderId="7" xfId="0" applyFont="1" applyBorder="1" applyAlignment="1">
      <alignment horizontal="right"/>
    </xf>
    <xf numFmtId="4" fontId="1" fillId="0" borderId="7" xfId="0" applyNumberFormat="1" applyFont="1" applyBorder="1" applyAlignment="1">
      <alignment horizontal="right"/>
    </xf>
    <xf numFmtId="4" fontId="2" fillId="0" borderId="7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3" fontId="1" fillId="0" borderId="4" xfId="0" applyNumberFormat="1" applyFont="1" applyBorder="1"/>
    <xf numFmtId="4" fontId="1" fillId="0" borderId="4" xfId="0" applyNumberFormat="1" applyFont="1" applyBorder="1"/>
    <xf numFmtId="0" fontId="8" fillId="0" borderId="4" xfId="0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4" fontId="1" fillId="0" borderId="7" xfId="0" applyNumberFormat="1" applyFont="1" applyBorder="1"/>
    <xf numFmtId="3" fontId="1" fillId="0" borderId="8" xfId="0" applyNumberFormat="1" applyFont="1" applyBorder="1"/>
    <xf numFmtId="4" fontId="8" fillId="0" borderId="4" xfId="0" applyNumberFormat="1" applyFont="1" applyBorder="1"/>
    <xf numFmtId="49" fontId="2" fillId="0" borderId="4" xfId="0" applyNumberFormat="1" applyFont="1" applyBorder="1" applyAlignment="1">
      <alignment horizontal="center"/>
    </xf>
    <xf numFmtId="3" fontId="1" fillId="0" borderId="5" xfId="0" applyNumberFormat="1" applyFont="1" applyBorder="1"/>
    <xf numFmtId="0" fontId="2" fillId="0" borderId="7" xfId="0" applyFont="1" applyBorder="1"/>
    <xf numFmtId="0" fontId="11" fillId="0" borderId="7" xfId="0" applyFont="1" applyBorder="1" applyAlignment="1">
      <alignment horizontal="right"/>
    </xf>
    <xf numFmtId="0" fontId="11" fillId="0" borderId="7" xfId="0" applyFont="1" applyBorder="1"/>
    <xf numFmtId="49" fontId="11" fillId="0" borderId="7" xfId="0" applyNumberFormat="1" applyFont="1" applyBorder="1" applyAlignment="1">
      <alignment horizontal="right"/>
    </xf>
    <xf numFmtId="0" fontId="11" fillId="0" borderId="8" xfId="0" applyFont="1" applyBorder="1"/>
    <xf numFmtId="0" fontId="11" fillId="0" borderId="0" xfId="0" applyFont="1" applyAlignment="1">
      <alignment horizontal="right"/>
    </xf>
    <xf numFmtId="0" fontId="15" fillId="0" borderId="18" xfId="1" applyFont="1" applyBorder="1" applyAlignment="1">
      <alignment horizontal="center" vertical="center"/>
    </xf>
    <xf numFmtId="4" fontId="13" fillId="0" borderId="19" xfId="1" applyNumberFormat="1" applyFont="1" applyBorder="1" applyAlignment="1">
      <alignment vertical="center"/>
    </xf>
    <xf numFmtId="4" fontId="13" fillId="0" borderId="18" xfId="1" applyNumberFormat="1" applyFont="1" applyBorder="1" applyAlignment="1">
      <alignment vertical="center"/>
    </xf>
    <xf numFmtId="49" fontId="13" fillId="0" borderId="1" xfId="1" applyNumberFormat="1" applyFont="1" applyBorder="1" applyAlignment="1">
      <alignment horizontal="center" vertical="center"/>
    </xf>
    <xf numFmtId="4" fontId="13" fillId="2" borderId="33" xfId="0" applyNumberFormat="1" applyFont="1" applyFill="1" applyBorder="1" applyAlignment="1">
      <alignment horizontal="right" vertical="center"/>
    </xf>
    <xf numFmtId="4" fontId="13" fillId="2" borderId="29" xfId="0" applyNumberFormat="1" applyFont="1" applyFill="1" applyBorder="1" applyAlignment="1">
      <alignment horizontal="right" vertical="center"/>
    </xf>
    <xf numFmtId="3" fontId="4" fillId="0" borderId="0" xfId="1" applyNumberFormat="1" applyFont="1"/>
    <xf numFmtId="49" fontId="4" fillId="0" borderId="21" xfId="1" applyNumberFormat="1" applyFont="1" applyBorder="1" applyAlignment="1">
      <alignment horizontal="center" vertical="center"/>
    </xf>
    <xf numFmtId="0" fontId="16" fillId="0" borderId="21" xfId="0" applyFont="1" applyBorder="1" applyAlignment="1">
      <alignment horizontal="left" vertical="center" wrapText="1"/>
    </xf>
    <xf numFmtId="0" fontId="4" fillId="0" borderId="22" xfId="1" applyFont="1" applyBorder="1" applyAlignment="1">
      <alignment horizontal="center" vertical="top"/>
    </xf>
    <xf numFmtId="0" fontId="4" fillId="0" borderId="22" xfId="1" applyFont="1" applyBorder="1" applyAlignment="1">
      <alignment horizontal="center" vertical="center"/>
    </xf>
    <xf numFmtId="4" fontId="4" fillId="2" borderId="22" xfId="1" applyNumberFormat="1" applyFont="1" applyFill="1" applyBorder="1"/>
    <xf numFmtId="4" fontId="4" fillId="2" borderId="34" xfId="1" applyNumberFormat="1" applyFont="1" applyFill="1" applyBorder="1"/>
    <xf numFmtId="0" fontId="4" fillId="0" borderId="26" xfId="1" applyFont="1" applyBorder="1" applyAlignment="1">
      <alignment horizontal="center" vertical="center"/>
    </xf>
    <xf numFmtId="4" fontId="4" fillId="0" borderId="22" xfId="1" applyNumberFormat="1" applyFont="1" applyBorder="1"/>
    <xf numFmtId="4" fontId="4" fillId="0" borderId="34" xfId="1" applyNumberFormat="1" applyFont="1" applyBorder="1"/>
    <xf numFmtId="4" fontId="4" fillId="0" borderId="26" xfId="1" applyNumberFormat="1" applyFont="1" applyBorder="1"/>
    <xf numFmtId="4" fontId="4" fillId="0" borderId="35" xfId="1" applyNumberFormat="1" applyFont="1" applyBorder="1"/>
    <xf numFmtId="0" fontId="19" fillId="2" borderId="23" xfId="1" applyFont="1" applyFill="1" applyBorder="1" applyAlignment="1">
      <alignment vertical="top" wrapText="1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/>
    <xf numFmtId="0" fontId="4" fillId="2" borderId="0" xfId="1" applyFont="1" applyFill="1" applyAlignment="1">
      <alignment horizontal="center"/>
    </xf>
    <xf numFmtId="3" fontId="4" fillId="2" borderId="0" xfId="1" applyNumberFormat="1" applyFont="1" applyFill="1"/>
    <xf numFmtId="3" fontId="4" fillId="2" borderId="0" xfId="1" applyNumberFormat="1" applyFont="1" applyFill="1" applyAlignment="1">
      <alignment horizontal="right"/>
    </xf>
    <xf numFmtId="0" fontId="5" fillId="0" borderId="0" xfId="1" applyFont="1"/>
    <xf numFmtId="0" fontId="4" fillId="0" borderId="0" xfId="1" applyFont="1" applyAlignment="1">
      <alignment horizontal="center" vertical="center"/>
    </xf>
    <xf numFmtId="4" fontId="4" fillId="0" borderId="0" xfId="1" applyNumberFormat="1" applyFont="1"/>
    <xf numFmtId="0" fontId="14" fillId="0" borderId="1" xfId="1" applyFont="1" applyBorder="1" applyAlignment="1">
      <alignment horizontal="center" vertical="top" wrapText="1"/>
    </xf>
    <xf numFmtId="0" fontId="13" fillId="0" borderId="17" xfId="1" applyFont="1" applyBorder="1" applyAlignment="1">
      <alignment horizontal="centerContinuous" vertical="center"/>
    </xf>
    <xf numFmtId="0" fontId="13" fillId="0" borderId="20" xfId="1" applyFont="1" applyBorder="1" applyAlignment="1">
      <alignment horizontal="centerContinuous" vertical="center"/>
    </xf>
    <xf numFmtId="0" fontId="13" fillId="0" borderId="18" xfId="1" applyFont="1" applyBorder="1" applyAlignment="1">
      <alignment horizontal="centerContinuous" vertical="center"/>
    </xf>
    <xf numFmtId="0" fontId="17" fillId="0" borderId="0" xfId="0" applyFont="1"/>
    <xf numFmtId="0" fontId="21" fillId="0" borderId="4" xfId="0" applyFont="1" applyBorder="1"/>
    <xf numFmtId="49" fontId="21" fillId="0" borderId="4" xfId="0" applyNumberFormat="1" applyFont="1" applyBorder="1" applyAlignment="1">
      <alignment horizontal="right"/>
    </xf>
    <xf numFmtId="0" fontId="1" fillId="0" borderId="8" xfId="0" applyFont="1" applyBorder="1" applyAlignment="1">
      <alignment horizontal="left"/>
    </xf>
    <xf numFmtId="49" fontId="16" fillId="0" borderId="5" xfId="0" applyNumberFormat="1" applyFont="1" applyBorder="1" applyAlignment="1">
      <alignment horizontal="center"/>
    </xf>
    <xf numFmtId="44" fontId="16" fillId="0" borderId="0" xfId="0" applyNumberFormat="1" applyFont="1" applyAlignment="1">
      <alignment horizontal="left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4" fillId="0" borderId="4" xfId="0" applyFont="1" applyBorder="1"/>
    <xf numFmtId="0" fontId="2" fillId="0" borderId="5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right" vertical="center"/>
    </xf>
    <xf numFmtId="4" fontId="8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49" fontId="4" fillId="0" borderId="0" xfId="1" applyNumberFormat="1" applyFont="1" applyAlignment="1">
      <alignment horizontal="center"/>
    </xf>
    <xf numFmtId="49" fontId="13" fillId="0" borderId="4" xfId="1" applyNumberFormat="1" applyFont="1" applyBorder="1" applyAlignment="1">
      <alignment horizontal="center" vertical="center"/>
    </xf>
    <xf numFmtId="0" fontId="13" fillId="0" borderId="32" xfId="1" applyFont="1" applyBorder="1" applyAlignment="1">
      <alignment vertical="center" wrapText="1"/>
    </xf>
    <xf numFmtId="0" fontId="12" fillId="0" borderId="33" xfId="0" applyFont="1" applyBorder="1" applyAlignment="1">
      <alignment horizontal="center" vertical="center"/>
    </xf>
    <xf numFmtId="4" fontId="13" fillId="0" borderId="33" xfId="0" applyNumberFormat="1" applyFont="1" applyBorder="1" applyAlignment="1">
      <alignment horizontal="right" vertical="center"/>
    </xf>
    <xf numFmtId="4" fontId="13" fillId="0" borderId="29" xfId="0" applyNumberFormat="1" applyFont="1" applyBorder="1" applyAlignment="1">
      <alignment horizontal="right" vertical="center"/>
    </xf>
    <xf numFmtId="49" fontId="4" fillId="0" borderId="4" xfId="1" applyNumberFormat="1" applyFont="1" applyBorder="1" applyAlignment="1">
      <alignment horizontal="center" vertical="center"/>
    </xf>
    <xf numFmtId="0" fontId="13" fillId="2" borderId="4" xfId="1" applyFont="1" applyFill="1" applyBorder="1" applyAlignment="1">
      <alignment wrapText="1"/>
    </xf>
    <xf numFmtId="4" fontId="4" fillId="0" borderId="6" xfId="1" applyNumberFormat="1" applyFont="1" applyBorder="1"/>
    <xf numFmtId="0" fontId="4" fillId="2" borderId="22" xfId="1" applyFont="1" applyFill="1" applyBorder="1"/>
    <xf numFmtId="0" fontId="4" fillId="2" borderId="36" xfId="1" applyFont="1" applyFill="1" applyBorder="1" applyAlignment="1">
      <alignment horizontal="center"/>
    </xf>
    <xf numFmtId="4" fontId="4" fillId="0" borderId="36" xfId="1" applyNumberFormat="1" applyFont="1" applyBorder="1"/>
    <xf numFmtId="0" fontId="4" fillId="2" borderId="37" xfId="1" applyFont="1" applyFill="1" applyBorder="1" applyAlignment="1">
      <alignment horizontal="center"/>
    </xf>
    <xf numFmtId="4" fontId="4" fillId="0" borderId="37" xfId="1" applyNumberFormat="1" applyFont="1" applyBorder="1"/>
    <xf numFmtId="4" fontId="13" fillId="2" borderId="38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22" fillId="0" borderId="0" xfId="0" applyFont="1"/>
    <xf numFmtId="0" fontId="7" fillId="0" borderId="0" xfId="0" applyFont="1" applyAlignment="1">
      <alignment horizontal="centerContinuous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Continuous" vertical="center" wrapText="1"/>
    </xf>
    <xf numFmtId="0" fontId="9" fillId="3" borderId="20" xfId="0" applyFont="1" applyFill="1" applyBorder="1" applyAlignment="1">
      <alignment horizontal="centerContinuous" vertical="center" wrapText="1"/>
    </xf>
    <xf numFmtId="0" fontId="9" fillId="3" borderId="18" xfId="0" applyFont="1" applyFill="1" applyBorder="1" applyAlignment="1">
      <alignment horizontal="centerContinuous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top" wrapText="1"/>
    </xf>
    <xf numFmtId="0" fontId="9" fillId="3" borderId="19" xfId="0" applyFont="1" applyFill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/>
    </xf>
    <xf numFmtId="0" fontId="24" fillId="0" borderId="19" xfId="0" applyFont="1" applyBorder="1" applyAlignment="1">
      <alignment vertical="center"/>
    </xf>
    <xf numFmtId="3" fontId="24" fillId="0" borderId="19" xfId="0" applyNumberFormat="1" applyFont="1" applyBorder="1" applyAlignment="1">
      <alignment vertical="center"/>
    </xf>
    <xf numFmtId="0" fontId="24" fillId="0" borderId="0" xfId="0" applyFont="1"/>
    <xf numFmtId="0" fontId="24" fillId="0" borderId="0" xfId="0" applyFont="1" applyAlignment="1">
      <alignment vertical="center"/>
    </xf>
    <xf numFmtId="0" fontId="24" fillId="0" borderId="9" xfId="0" applyFont="1" applyBorder="1" applyAlignment="1">
      <alignment vertical="center"/>
    </xf>
    <xf numFmtId="3" fontId="24" fillId="0" borderId="7" xfId="0" applyNumberFormat="1" applyFont="1" applyBorder="1" applyAlignment="1">
      <alignment vertical="center"/>
    </xf>
    <xf numFmtId="0" fontId="4" fillId="0" borderId="0" xfId="0" applyFont="1"/>
    <xf numFmtId="3" fontId="4" fillId="0" borderId="0" xfId="0" applyNumberFormat="1" applyFont="1"/>
    <xf numFmtId="3" fontId="7" fillId="0" borderId="0" xfId="0" applyNumberFormat="1" applyFont="1" applyAlignment="1">
      <alignment horizontal="centerContinuous" vertical="center" wrapText="1"/>
    </xf>
    <xf numFmtId="3" fontId="25" fillId="0" borderId="0" xfId="0" applyNumberFormat="1" applyFont="1" applyAlignment="1">
      <alignment horizontal="center" vertical="center"/>
    </xf>
    <xf numFmtId="3" fontId="18" fillId="0" borderId="0" xfId="0" applyNumberFormat="1" applyFont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Continuous" vertical="center"/>
    </xf>
    <xf numFmtId="4" fontId="7" fillId="3" borderId="19" xfId="0" applyNumberFormat="1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Continuous" vertical="center"/>
    </xf>
    <xf numFmtId="3" fontId="23" fillId="0" borderId="19" xfId="0" applyNumberFormat="1" applyFont="1" applyBorder="1" applyAlignment="1">
      <alignment horizontal="center" vertical="center"/>
    </xf>
    <xf numFmtId="0" fontId="23" fillId="0" borderId="0" xfId="0" applyFont="1"/>
    <xf numFmtId="0" fontId="17" fillId="0" borderId="19" xfId="0" applyFont="1" applyBorder="1" applyAlignment="1">
      <alignment vertical="center"/>
    </xf>
    <xf numFmtId="0" fontId="26" fillId="0" borderId="19" xfId="0" applyFont="1" applyBorder="1" applyAlignment="1">
      <alignment horizontal="left" vertical="center"/>
    </xf>
    <xf numFmtId="4" fontId="17" fillId="0" borderId="19" xfId="0" applyNumberFormat="1" applyFont="1" applyBorder="1"/>
    <xf numFmtId="0" fontId="27" fillId="0" borderId="0" xfId="0" applyFont="1"/>
    <xf numFmtId="0" fontId="17" fillId="0" borderId="19" xfId="0" applyFont="1" applyBorder="1" applyAlignment="1">
      <alignment vertical="top"/>
    </xf>
    <xf numFmtId="0" fontId="17" fillId="0" borderId="17" xfId="0" applyFont="1" applyBorder="1" applyAlignment="1">
      <alignment vertical="top" wrapText="1"/>
    </xf>
    <xf numFmtId="0" fontId="17" fillId="0" borderId="19" xfId="0" applyFont="1" applyBorder="1"/>
    <xf numFmtId="0" fontId="17" fillId="0" borderId="8" xfId="0" applyFont="1" applyBorder="1"/>
    <xf numFmtId="4" fontId="17" fillId="0" borderId="7" xfId="0" applyNumberFormat="1" applyFont="1" applyBorder="1"/>
    <xf numFmtId="0" fontId="17" fillId="0" borderId="1" xfId="0" applyFont="1" applyBorder="1" applyAlignment="1">
      <alignment horizontal="right" vertical="center"/>
    </xf>
    <xf numFmtId="0" fontId="17" fillId="0" borderId="3" xfId="0" applyFont="1" applyBorder="1" applyAlignment="1">
      <alignment horizontal="right" vertical="center"/>
    </xf>
    <xf numFmtId="0" fontId="17" fillId="0" borderId="17" xfId="0" applyFont="1" applyBorder="1" applyAlignment="1">
      <alignment wrapText="1"/>
    </xf>
    <xf numFmtId="0" fontId="17" fillId="0" borderId="7" xfId="0" applyFont="1" applyBorder="1" applyAlignment="1">
      <alignment vertical="top"/>
    </xf>
    <xf numFmtId="0" fontId="17" fillId="0" borderId="9" xfId="0" applyFont="1" applyBorder="1" applyAlignment="1">
      <alignment vertical="top"/>
    </xf>
    <xf numFmtId="0" fontId="17" fillId="0" borderId="8" xfId="0" applyFont="1" applyBorder="1" applyAlignment="1">
      <alignment wrapText="1"/>
    </xf>
    <xf numFmtId="4" fontId="17" fillId="0" borderId="19" xfId="0" applyNumberFormat="1" applyFont="1" applyBorder="1" applyAlignment="1">
      <alignment vertical="center"/>
    </xf>
    <xf numFmtId="0" fontId="17" fillId="0" borderId="17" xfId="0" applyFont="1" applyBorder="1"/>
    <xf numFmtId="0" fontId="17" fillId="0" borderId="2" xfId="0" applyFont="1" applyBorder="1"/>
    <xf numFmtId="0" fontId="17" fillId="0" borderId="31" xfId="0" applyFont="1" applyBorder="1"/>
    <xf numFmtId="0" fontId="17" fillId="0" borderId="3" xfId="0" applyFont="1" applyBorder="1"/>
    <xf numFmtId="0" fontId="22" fillId="0" borderId="30" xfId="0" applyFont="1" applyBorder="1" applyAlignment="1">
      <alignment vertical="center" wrapText="1"/>
    </xf>
    <xf numFmtId="4" fontId="17" fillId="0" borderId="16" xfId="0" applyNumberFormat="1" applyFont="1" applyBorder="1"/>
    <xf numFmtId="0" fontId="17" fillId="0" borderId="5" xfId="0" applyFont="1" applyBorder="1"/>
    <xf numFmtId="0" fontId="17" fillId="0" borderId="6" xfId="0" applyFont="1" applyBorder="1"/>
    <xf numFmtId="0" fontId="22" fillId="0" borderId="40" xfId="0" applyFont="1" applyBorder="1" applyAlignment="1">
      <alignment horizontal="left" wrapText="1"/>
    </xf>
    <xf numFmtId="4" fontId="17" fillId="0" borderId="41" xfId="0" applyNumberFormat="1" applyFont="1" applyBorder="1"/>
    <xf numFmtId="0" fontId="28" fillId="0" borderId="0" xfId="0" applyFont="1"/>
    <xf numFmtId="0" fontId="22" fillId="0" borderId="40" xfId="0" applyFont="1" applyBorder="1" applyAlignment="1">
      <alignment horizontal="left" vertical="center" wrapText="1"/>
    </xf>
    <xf numFmtId="0" fontId="17" fillId="0" borderId="39" xfId="0" applyFont="1" applyBorder="1"/>
    <xf numFmtId="0" fontId="17" fillId="0" borderId="9" xfId="0" applyFont="1" applyBorder="1"/>
    <xf numFmtId="0" fontId="22" fillId="0" borderId="42" xfId="0" applyFont="1" applyBorder="1" applyAlignment="1">
      <alignment horizontal="left" vertical="center" wrapText="1"/>
    </xf>
    <xf numFmtId="4" fontId="17" fillId="0" borderId="43" xfId="0" applyNumberFormat="1" applyFont="1" applyBorder="1"/>
    <xf numFmtId="0" fontId="22" fillId="0" borderId="14" xfId="0" applyFont="1" applyBorder="1" applyAlignment="1">
      <alignment horizontal="left" wrapText="1"/>
    </xf>
    <xf numFmtId="4" fontId="17" fillId="0" borderId="15" xfId="0" applyNumberFormat="1" applyFont="1" applyBorder="1"/>
    <xf numFmtId="0" fontId="22" fillId="0" borderId="14" xfId="0" applyFont="1" applyBorder="1" applyAlignment="1">
      <alignment horizontal="left" vertical="center" wrapText="1"/>
    </xf>
    <xf numFmtId="0" fontId="22" fillId="0" borderId="40" xfId="0" applyFont="1" applyBorder="1"/>
    <xf numFmtId="0" fontId="22" fillId="0" borderId="8" xfId="0" applyFont="1" applyBorder="1" applyAlignment="1">
      <alignment horizontal="left" wrapText="1"/>
    </xf>
    <xf numFmtId="0" fontId="22" fillId="0" borderId="30" xfId="0" applyFont="1" applyBorder="1" applyAlignment="1">
      <alignment horizontal="left" vertical="center" wrapText="1"/>
    </xf>
    <xf numFmtId="0" fontId="22" fillId="0" borderId="39" xfId="0" applyFont="1" applyBorder="1"/>
    <xf numFmtId="0" fontId="22" fillId="0" borderId="40" xfId="0" applyFont="1" applyBorder="1" applyAlignment="1">
      <alignment vertical="center" wrapText="1"/>
    </xf>
    <xf numFmtId="0" fontId="22" fillId="0" borderId="8" xfId="0" applyFont="1" applyBorder="1" applyAlignment="1">
      <alignment vertical="center" wrapText="1"/>
    </xf>
    <xf numFmtId="0" fontId="22" fillId="0" borderId="44" xfId="0" applyFont="1" applyBorder="1" applyAlignment="1">
      <alignment vertical="center" wrapText="1"/>
    </xf>
    <xf numFmtId="4" fontId="17" fillId="0" borderId="23" xfId="0" applyNumberFormat="1" applyFont="1" applyBorder="1"/>
    <xf numFmtId="0" fontId="17" fillId="0" borderId="20" xfId="0" applyFont="1" applyBorder="1"/>
    <xf numFmtId="0" fontId="17" fillId="0" borderId="18" xfId="0" applyFont="1" applyBorder="1"/>
    <xf numFmtId="0" fontId="22" fillId="0" borderId="17" xfId="0" applyFont="1" applyBorder="1" applyAlignment="1">
      <alignment horizontal="left" vertical="center" wrapText="1"/>
    </xf>
    <xf numFmtId="0" fontId="21" fillId="0" borderId="30" xfId="0" applyFont="1" applyBorder="1"/>
    <xf numFmtId="0" fontId="21" fillId="0" borderId="14" xfId="0" applyFont="1" applyBorder="1"/>
    <xf numFmtId="0" fontId="21" fillId="0" borderId="40" xfId="0" applyFont="1" applyBorder="1"/>
    <xf numFmtId="0" fontId="22" fillId="0" borderId="16" xfId="0" applyFont="1" applyBorder="1" applyAlignment="1">
      <alignment horizontal="left" wrapText="1"/>
    </xf>
    <xf numFmtId="0" fontId="22" fillId="0" borderId="30" xfId="0" applyFont="1" applyBorder="1" applyAlignment="1">
      <alignment horizontal="left" vertical="top" wrapText="1"/>
    </xf>
    <xf numFmtId="0" fontId="22" fillId="0" borderId="14" xfId="0" applyFont="1" applyBorder="1" applyAlignment="1">
      <alignment vertical="center" wrapText="1"/>
    </xf>
    <xf numFmtId="0" fontId="22" fillId="0" borderId="8" xfId="0" applyFont="1" applyBorder="1" applyAlignment="1">
      <alignment horizontal="left" vertical="center" wrapText="1"/>
    </xf>
    <xf numFmtId="0" fontId="22" fillId="0" borderId="8" xfId="0" applyFont="1" applyBorder="1" applyAlignment="1">
      <alignment vertical="top" wrapText="1"/>
    </xf>
    <xf numFmtId="0" fontId="22" fillId="0" borderId="30" xfId="0" applyFont="1" applyBorder="1" applyAlignment="1">
      <alignment horizontal="left" wrapText="1"/>
    </xf>
    <xf numFmtId="0" fontId="22" fillId="0" borderId="42" xfId="0" applyFont="1" applyBorder="1" applyAlignment="1">
      <alignment vertical="center" wrapText="1"/>
    </xf>
    <xf numFmtId="0" fontId="22" fillId="0" borderId="16" xfId="0" applyFont="1" applyBorder="1" applyAlignment="1">
      <alignment horizontal="left" vertical="center" wrapText="1"/>
    </xf>
    <xf numFmtId="0" fontId="17" fillId="0" borderId="7" xfId="0" applyFont="1" applyBorder="1"/>
    <xf numFmtId="0" fontId="22" fillId="0" borderId="17" xfId="0" applyFont="1" applyBorder="1" applyAlignment="1">
      <alignment vertical="top" wrapText="1"/>
    </xf>
    <xf numFmtId="0" fontId="17" fillId="0" borderId="17" xfId="0" applyFont="1" applyBorder="1" applyAlignment="1">
      <alignment horizontal="left" vertical="top" wrapText="1"/>
    </xf>
    <xf numFmtId="0" fontId="22" fillId="0" borderId="45" xfId="0" applyFont="1" applyBorder="1" applyAlignment="1">
      <alignment vertical="top" wrapText="1"/>
    </xf>
    <xf numFmtId="0" fontId="7" fillId="0" borderId="1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4" fontId="6" fillId="0" borderId="19" xfId="0" applyNumberFormat="1" applyFont="1" applyBorder="1" applyAlignment="1">
      <alignment vertical="center"/>
    </xf>
    <xf numFmtId="0" fontId="29" fillId="0" borderId="0" xfId="0" applyFont="1" applyAlignment="1">
      <alignment vertical="center"/>
    </xf>
    <xf numFmtId="0" fontId="7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23" fillId="3" borderId="19" xfId="0" applyFont="1" applyFill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0" fontId="12" fillId="0" borderId="7" xfId="0" applyFont="1" applyBorder="1" applyAlignment="1">
      <alignment horizontal="center" vertical="center"/>
    </xf>
    <xf numFmtId="0" fontId="24" fillId="0" borderId="4" xfId="0" applyFont="1" applyBorder="1" applyAlignment="1">
      <alignment vertical="center"/>
    </xf>
    <xf numFmtId="0" fontId="24" fillId="0" borderId="1" xfId="0" applyFont="1" applyBorder="1" applyAlignment="1">
      <alignment horizontal="left" vertical="center" indent="2"/>
    </xf>
    <xf numFmtId="0" fontId="24" fillId="0" borderId="4" xfId="0" applyFont="1" applyBorder="1" applyAlignment="1">
      <alignment horizontal="left" vertical="center" indent="2"/>
    </xf>
    <xf numFmtId="0" fontId="24" fillId="0" borderId="4" xfId="0" applyFont="1" applyBorder="1" applyAlignment="1">
      <alignment vertical="top"/>
    </xf>
    <xf numFmtId="0" fontId="24" fillId="0" borderId="4" xfId="0" applyFont="1" applyBorder="1" applyAlignment="1">
      <alignment horizontal="left" vertical="top" wrapText="1" indent="2"/>
    </xf>
    <xf numFmtId="0" fontId="24" fillId="0" borderId="7" xfId="0" applyFont="1" applyBorder="1" applyAlignment="1">
      <alignment vertical="top"/>
    </xf>
    <xf numFmtId="0" fontId="12" fillId="0" borderId="19" xfId="0" applyFont="1" applyBorder="1" applyAlignment="1">
      <alignment horizontal="center"/>
    </xf>
    <xf numFmtId="0" fontId="24" fillId="0" borderId="19" xfId="0" applyFont="1" applyBorder="1" applyAlignment="1">
      <alignment horizontal="left" vertical="center" indent="2"/>
    </xf>
    <xf numFmtId="0" fontId="24" fillId="0" borderId="4" xfId="0" applyFont="1" applyBorder="1" applyAlignment="1">
      <alignment horizontal="left" vertical="center" wrapText="1" indent="2"/>
    </xf>
    <xf numFmtId="0" fontId="24" fillId="0" borderId="7" xfId="0" applyFont="1" applyBorder="1" applyAlignment="1">
      <alignment vertical="center"/>
    </xf>
    <xf numFmtId="0" fontId="24" fillId="0" borderId="7" xfId="0" applyFont="1" applyBorder="1" applyAlignment="1">
      <alignment horizontal="left" vertical="center" indent="2"/>
    </xf>
    <xf numFmtId="0" fontId="20" fillId="0" borderId="0" xfId="0" applyFont="1"/>
    <xf numFmtId="0" fontId="0" fillId="0" borderId="0" xfId="0" applyFont="1"/>
    <xf numFmtId="0" fontId="0" fillId="0" borderId="0" xfId="0" applyFont="1" applyAlignment="1">
      <alignment horizontal="centerContinuous"/>
    </xf>
    <xf numFmtId="0" fontId="1" fillId="0" borderId="15" xfId="0" applyFont="1" applyBorder="1" applyAlignment="1">
      <alignment vertical="center" wrapText="1"/>
    </xf>
    <xf numFmtId="4" fontId="1" fillId="0" borderId="15" xfId="0" applyNumberFormat="1" applyFont="1" applyBorder="1"/>
    <xf numFmtId="4" fontId="1" fillId="0" borderId="15" xfId="0" applyNumberFormat="1" applyFont="1" applyBorder="1" applyAlignment="1">
      <alignment horizontal="right"/>
    </xf>
    <xf numFmtId="0" fontId="1" fillId="0" borderId="14" xfId="0" applyFont="1" applyBorder="1" applyAlignment="1">
      <alignment vertical="center"/>
    </xf>
    <xf numFmtId="0" fontId="2" fillId="0" borderId="14" xfId="0" applyFont="1" applyBorder="1"/>
    <xf numFmtId="4" fontId="2" fillId="0" borderId="15" xfId="0" applyNumberFormat="1" applyFont="1" applyBorder="1"/>
    <xf numFmtId="4" fontId="2" fillId="0" borderId="15" xfId="0" applyNumberFormat="1" applyFont="1" applyBorder="1" applyAlignment="1">
      <alignment horizontal="right"/>
    </xf>
    <xf numFmtId="0" fontId="1" fillId="0" borderId="5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4" fontId="1" fillId="0" borderId="16" xfId="0" applyNumberFormat="1" applyFont="1" applyBorder="1"/>
    <xf numFmtId="0" fontId="1" fillId="0" borderId="14" xfId="0" applyFont="1" applyBorder="1"/>
    <xf numFmtId="0" fontId="1" fillId="0" borderId="15" xfId="0" applyFont="1" applyBorder="1"/>
    <xf numFmtId="0" fontId="3" fillId="0" borderId="0" xfId="1" applyFont="1"/>
    <xf numFmtId="0" fontId="4" fillId="0" borderId="21" xfId="1" applyFont="1" applyBorder="1" applyAlignment="1">
      <alignment vertical="center"/>
    </xf>
    <xf numFmtId="0" fontId="4" fillId="0" borderId="21" xfId="1" applyFont="1" applyBorder="1" applyAlignment="1">
      <alignment horizontal="center" vertical="center"/>
    </xf>
    <xf numFmtId="4" fontId="4" fillId="0" borderId="21" xfId="1" applyNumberFormat="1" applyFont="1" applyBorder="1" applyAlignment="1">
      <alignment vertical="center"/>
    </xf>
    <xf numFmtId="0" fontId="4" fillId="0" borderId="26" xfId="1" applyFont="1" applyBorder="1" applyAlignment="1">
      <alignment vertical="center"/>
    </xf>
    <xf numFmtId="4" fontId="4" fillId="0" borderId="26" xfId="1" applyNumberFormat="1" applyFont="1" applyBorder="1" applyAlignment="1">
      <alignment vertical="center"/>
    </xf>
    <xf numFmtId="0" fontId="0" fillId="2" borderId="27" xfId="0" applyFont="1" applyFill="1" applyBorder="1" applyAlignment="1">
      <alignment horizontal="center" vertical="center"/>
    </xf>
    <xf numFmtId="3" fontId="0" fillId="2" borderId="27" xfId="0" applyNumberFormat="1" applyFont="1" applyFill="1" applyBorder="1" applyAlignment="1">
      <alignment horizontal="center" vertical="center"/>
    </xf>
    <xf numFmtId="3" fontId="0" fillId="2" borderId="28" xfId="0" applyNumberFormat="1" applyFont="1" applyFill="1" applyBorder="1" applyAlignment="1">
      <alignment horizontal="center" vertical="center"/>
    </xf>
    <xf numFmtId="0" fontId="0" fillId="2" borderId="24" xfId="0" applyFont="1" applyFill="1" applyBorder="1" applyAlignment="1">
      <alignment horizontal="center"/>
    </xf>
    <xf numFmtId="3" fontId="0" fillId="2" borderId="24" xfId="0" applyNumberFormat="1" applyFont="1" applyFill="1" applyBorder="1" applyAlignment="1">
      <alignment horizontal="center"/>
    </xf>
    <xf numFmtId="3" fontId="0" fillId="2" borderId="25" xfId="0" applyNumberFormat="1" applyFont="1" applyFill="1" applyBorder="1" applyAlignment="1">
      <alignment horizontal="center"/>
    </xf>
    <xf numFmtId="0" fontId="4" fillId="2" borderId="22" xfId="1" applyFont="1" applyFill="1" applyBorder="1" applyAlignment="1">
      <alignment wrapText="1"/>
    </xf>
    <xf numFmtId="0" fontId="4" fillId="2" borderId="26" xfId="1" applyFont="1" applyFill="1" applyBorder="1"/>
    <xf numFmtId="0" fontId="0" fillId="0" borderId="0" xfId="0" applyFont="1" applyAlignment="1">
      <alignment vertical="center"/>
    </xf>
    <xf numFmtId="0" fontId="12" fillId="0" borderId="8" xfId="0" applyFont="1" applyBorder="1" applyAlignment="1">
      <alignment horizontal="centerContinuous" vertical="center"/>
    </xf>
    <xf numFmtId="0" fontId="12" fillId="0" borderId="39" xfId="0" applyFont="1" applyBorder="1" applyAlignment="1">
      <alignment horizontal="centerContinuous" vertical="center"/>
    </xf>
    <xf numFmtId="0" fontId="12" fillId="0" borderId="9" xfId="0" applyFont="1" applyBorder="1" applyAlignment="1">
      <alignment horizontal="centerContinuous" vertical="center"/>
    </xf>
    <xf numFmtId="3" fontId="12" fillId="0" borderId="7" xfId="0" applyNumberFormat="1" applyFont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4" fontId="6" fillId="0" borderId="18" xfId="0" applyNumberFormat="1" applyFont="1" applyBorder="1" applyAlignment="1">
      <alignment horizontal="left" vertical="center"/>
    </xf>
    <xf numFmtId="0" fontId="21" fillId="0" borderId="17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4" fontId="21" fillId="0" borderId="19" xfId="0" applyNumberFormat="1" applyFont="1" applyBorder="1"/>
    <xf numFmtId="0" fontId="12" fillId="0" borderId="23" xfId="0" applyFont="1" applyBorder="1" applyAlignment="1">
      <alignment vertical="center" wrapText="1"/>
    </xf>
    <xf numFmtId="3" fontId="0" fillId="0" borderId="23" xfId="0" applyNumberFormat="1" applyFont="1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4" fontId="0" fillId="0" borderId="4" xfId="0" applyNumberFormat="1" applyFont="1" applyBorder="1" applyAlignment="1">
      <alignment vertical="center"/>
    </xf>
    <xf numFmtId="3" fontId="0" fillId="0" borderId="4" xfId="0" applyNumberFormat="1" applyFont="1" applyBorder="1" applyAlignment="1">
      <alignment vertical="center"/>
    </xf>
    <xf numFmtId="4" fontId="0" fillId="0" borderId="4" xfId="0" applyNumberFormat="1" applyFont="1" applyBorder="1" applyAlignment="1">
      <alignment vertical="top"/>
    </xf>
    <xf numFmtId="3" fontId="0" fillId="0" borderId="4" xfId="0" applyNumberFormat="1" applyFont="1" applyBorder="1" applyAlignment="1">
      <alignment horizontal="right" vertical="center"/>
    </xf>
    <xf numFmtId="0" fontId="0" fillId="0" borderId="4" xfId="0" applyFont="1" applyBorder="1" applyAlignment="1">
      <alignment horizontal="center" vertical="top"/>
    </xf>
    <xf numFmtId="0" fontId="0" fillId="0" borderId="7" xfId="0" applyFont="1" applyBorder="1" applyAlignment="1">
      <alignment horizontal="center" vertical="top"/>
    </xf>
    <xf numFmtId="4" fontId="0" fillId="0" borderId="7" xfId="0" applyNumberFormat="1" applyFont="1" applyBorder="1" applyAlignment="1">
      <alignment vertical="top"/>
    </xf>
    <xf numFmtId="3" fontId="0" fillId="0" borderId="7" xfId="0" applyNumberFormat="1" applyFont="1" applyBorder="1" applyAlignment="1">
      <alignment vertical="top"/>
    </xf>
    <xf numFmtId="0" fontId="0" fillId="0" borderId="19" xfId="0" applyFont="1" applyBorder="1" applyAlignment="1">
      <alignment vertical="center"/>
    </xf>
    <xf numFmtId="3" fontId="0" fillId="0" borderId="19" xfId="0" applyNumberFormat="1" applyFont="1" applyBorder="1" applyAlignment="1">
      <alignment vertical="center"/>
    </xf>
    <xf numFmtId="0" fontId="0" fillId="0" borderId="7" xfId="0" applyFont="1" applyBorder="1" applyAlignment="1">
      <alignment horizontal="center" vertical="center"/>
    </xf>
    <xf numFmtId="4" fontId="0" fillId="0" borderId="7" xfId="0" applyNumberFormat="1" applyFont="1" applyBorder="1" applyAlignment="1">
      <alignment vertical="center"/>
    </xf>
    <xf numFmtId="3" fontId="0" fillId="0" borderId="7" xfId="0" applyNumberFormat="1" applyFont="1" applyBorder="1" applyAlignment="1">
      <alignment horizontal="right" vertical="center"/>
    </xf>
    <xf numFmtId="0" fontId="0" fillId="2" borderId="7" xfId="0" applyFont="1" applyFill="1" applyBorder="1" applyAlignment="1">
      <alignment vertical="center"/>
    </xf>
    <xf numFmtId="0" fontId="12" fillId="2" borderId="19" xfId="0" applyFont="1" applyFill="1" applyBorder="1" applyAlignment="1">
      <alignment horizontal="left" vertical="center" indent="2"/>
    </xf>
    <xf numFmtId="4" fontId="12" fillId="2" borderId="7" xfId="0" applyNumberFormat="1" applyFont="1" applyFill="1" applyBorder="1" applyAlignment="1">
      <alignment vertical="center"/>
    </xf>
    <xf numFmtId="3" fontId="12" fillId="2" borderId="7" xfId="0" applyNumberFormat="1" applyFont="1" applyFill="1" applyBorder="1" applyAlignment="1">
      <alignment vertical="center"/>
    </xf>
    <xf numFmtId="0" fontId="0" fillId="2" borderId="0" xfId="0" applyFont="1" applyFill="1"/>
  </cellXfs>
  <cellStyles count="2">
    <cellStyle name="Normalny" xfId="0" builtinId="0"/>
    <cellStyle name="Normalny_zal_Szczecin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1"/>
  <sheetViews>
    <sheetView tabSelected="1" zoomScale="130" zoomScaleNormal="130" workbookViewId="0"/>
  </sheetViews>
  <sheetFormatPr defaultRowHeight="15" x14ac:dyDescent="0.25"/>
  <cols>
    <col min="1" max="1" width="4.140625" customWidth="1"/>
    <col min="2" max="2" width="6" customWidth="1"/>
    <col min="3" max="3" width="5" customWidth="1"/>
    <col min="4" max="4" width="39.140625" customWidth="1"/>
    <col min="5" max="5" width="12.85546875" customWidth="1"/>
    <col min="6" max="6" width="10.5703125" customWidth="1"/>
    <col min="7" max="7" width="10.28515625" customWidth="1"/>
    <col min="8" max="8" width="12.5703125" customWidth="1"/>
  </cols>
  <sheetData>
    <row r="1" spans="1:8" s="284" customFormat="1" ht="12.75" customHeight="1" x14ac:dyDescent="0.25">
      <c r="A1" s="1"/>
      <c r="B1" s="1"/>
      <c r="C1" s="3"/>
      <c r="D1" s="4"/>
      <c r="E1" s="4"/>
      <c r="F1" s="4" t="s">
        <v>0</v>
      </c>
      <c r="G1" s="1"/>
      <c r="H1" s="1"/>
    </row>
    <row r="2" spans="1:8" s="284" customFormat="1" ht="12.75" customHeight="1" x14ac:dyDescent="0.25">
      <c r="A2" s="1"/>
      <c r="B2" s="1"/>
      <c r="C2" s="3"/>
      <c r="D2" s="4"/>
      <c r="E2" s="4"/>
      <c r="F2" s="4" t="s">
        <v>190</v>
      </c>
      <c r="G2" s="1"/>
      <c r="H2" s="1"/>
    </row>
    <row r="3" spans="1:8" s="284" customFormat="1" ht="12.75" customHeight="1" x14ac:dyDescent="0.25">
      <c r="A3" s="1"/>
      <c r="B3" s="1"/>
      <c r="C3" s="3"/>
      <c r="D3" s="4"/>
      <c r="E3" s="4"/>
      <c r="F3" s="4" t="s">
        <v>46</v>
      </c>
      <c r="G3" s="1"/>
      <c r="H3" s="1"/>
    </row>
    <row r="4" spans="1:8" s="284" customFormat="1" ht="12.75" customHeight="1" x14ac:dyDescent="0.25">
      <c r="A4" s="1"/>
      <c r="B4" s="1"/>
      <c r="C4" s="3"/>
      <c r="D4" s="4"/>
      <c r="E4" s="4"/>
      <c r="F4" s="4" t="s">
        <v>191</v>
      </c>
      <c r="G4" s="1"/>
      <c r="H4" s="1"/>
    </row>
    <row r="5" spans="1:8" s="284" customFormat="1" ht="18.75" customHeight="1" x14ac:dyDescent="0.25">
      <c r="A5" s="5" t="s">
        <v>72</v>
      </c>
      <c r="B5" s="285"/>
      <c r="C5" s="6"/>
      <c r="D5" s="6"/>
      <c r="E5" s="285"/>
      <c r="F5" s="285"/>
      <c r="G5" s="7"/>
      <c r="H5" s="285"/>
    </row>
    <row r="6" spans="1:8" s="284" customFormat="1" ht="19.5" customHeight="1" x14ac:dyDescent="0.25">
      <c r="A6" s="1"/>
      <c r="B6" s="1"/>
      <c r="C6" s="3"/>
      <c r="D6" s="3"/>
      <c r="E6" s="8"/>
      <c r="F6" s="1"/>
      <c r="G6" s="9"/>
      <c r="H6" s="9" t="s">
        <v>1</v>
      </c>
    </row>
    <row r="7" spans="1:8" s="41" customFormat="1" ht="11.25" x14ac:dyDescent="0.2">
      <c r="A7" s="35"/>
      <c r="B7" s="35"/>
      <c r="C7" s="36"/>
      <c r="D7" s="37"/>
      <c r="E7" s="38" t="s">
        <v>2</v>
      </c>
      <c r="F7" s="39"/>
      <c r="G7" s="40"/>
      <c r="H7" s="38" t="s">
        <v>2</v>
      </c>
    </row>
    <row r="8" spans="1:8" s="41" customFormat="1" ht="11.25" x14ac:dyDescent="0.2">
      <c r="A8" s="42" t="s">
        <v>3</v>
      </c>
      <c r="B8" s="42" t="s">
        <v>4</v>
      </c>
      <c r="C8" s="43" t="s">
        <v>5</v>
      </c>
      <c r="D8" s="44" t="s">
        <v>6</v>
      </c>
      <c r="E8" s="42" t="s">
        <v>73</v>
      </c>
      <c r="F8" s="45" t="s">
        <v>7</v>
      </c>
      <c r="G8" s="42" t="s">
        <v>8</v>
      </c>
      <c r="H8" s="42" t="s">
        <v>9</v>
      </c>
    </row>
    <row r="9" spans="1:8" s="41" customFormat="1" ht="4.5" customHeight="1" x14ac:dyDescent="0.2">
      <c r="A9" s="46"/>
      <c r="B9" s="46"/>
      <c r="C9" s="47"/>
      <c r="D9" s="48"/>
      <c r="E9" s="46"/>
      <c r="F9" s="49"/>
      <c r="G9" s="49"/>
      <c r="H9" s="46"/>
    </row>
    <row r="10" spans="1:8" s="41" customFormat="1" ht="22.5" customHeight="1" thickBot="1" x14ac:dyDescent="0.25">
      <c r="A10" s="50"/>
      <c r="B10" s="51"/>
      <c r="C10" s="52"/>
      <c r="D10" s="53" t="s">
        <v>10</v>
      </c>
      <c r="E10" s="54">
        <v>796702562.87</v>
      </c>
      <c r="F10" s="54">
        <f>SUM(F11,F47,F55)</f>
        <v>1609071.5</v>
      </c>
      <c r="G10" s="54">
        <f>SUM(G11,G47,G55)</f>
        <v>487900</v>
      </c>
      <c r="H10" s="54">
        <f>SUM(E10+F10-G10)</f>
        <v>797823734.37</v>
      </c>
    </row>
    <row r="11" spans="1:8" s="41" customFormat="1" ht="20.25" customHeight="1" thickBot="1" x14ac:dyDescent="0.25">
      <c r="A11" s="50"/>
      <c r="B11" s="51"/>
      <c r="C11" s="52"/>
      <c r="D11" s="55" t="s">
        <v>74</v>
      </c>
      <c r="E11" s="56">
        <v>662850238.69000006</v>
      </c>
      <c r="F11" s="56">
        <f>SUM(F12,F29)</f>
        <v>1366971.5</v>
      </c>
      <c r="G11" s="56">
        <f>SUM(G12,G29)</f>
        <v>472900</v>
      </c>
      <c r="H11" s="56">
        <f>SUM(E11+F11-G11)</f>
        <v>663744310.19000006</v>
      </c>
    </row>
    <row r="12" spans="1:8" s="41" customFormat="1" ht="18" customHeight="1" thickTop="1" thickBot="1" x14ac:dyDescent="0.25">
      <c r="A12" s="45">
        <v>801</v>
      </c>
      <c r="B12" s="58"/>
      <c r="C12" s="59"/>
      <c r="D12" s="60" t="s">
        <v>11</v>
      </c>
      <c r="E12" s="56">
        <v>20619093.93</v>
      </c>
      <c r="F12" s="56">
        <f>SUM(F13,F21)</f>
        <v>1299179</v>
      </c>
      <c r="G12" s="56">
        <f>SUM(G13,G21)</f>
        <v>326000</v>
      </c>
      <c r="H12" s="56">
        <f>SUM(E12+F12-G12)</f>
        <v>21592272.93</v>
      </c>
    </row>
    <row r="13" spans="1:8" s="41" customFormat="1" ht="12.75" customHeight="1" thickTop="1" x14ac:dyDescent="0.2">
      <c r="A13" s="50"/>
      <c r="B13" s="32">
        <v>80146</v>
      </c>
      <c r="C13" s="29"/>
      <c r="D13" s="63" t="s">
        <v>85</v>
      </c>
      <c r="E13" s="64">
        <v>326000</v>
      </c>
      <c r="F13" s="65">
        <f t="shared" ref="F13:G13" si="0">SUM(F14)</f>
        <v>375155</v>
      </c>
      <c r="G13" s="65">
        <f t="shared" si="0"/>
        <v>326000</v>
      </c>
      <c r="H13" s="64">
        <f>SUM(E13+F13-G13)</f>
        <v>375155</v>
      </c>
    </row>
    <row r="14" spans="1:8" s="41" customFormat="1" ht="10.5" customHeight="1" x14ac:dyDescent="0.2">
      <c r="A14" s="50"/>
      <c r="B14" s="129"/>
      <c r="C14" s="130"/>
      <c r="D14" s="286" t="s">
        <v>81</v>
      </c>
      <c r="E14" s="287">
        <v>326000</v>
      </c>
      <c r="F14" s="288">
        <f>SUM(F17:F20)</f>
        <v>375155</v>
      </c>
      <c r="G14" s="288">
        <f>SUM(G17:G20)</f>
        <v>326000</v>
      </c>
      <c r="H14" s="287">
        <f>SUM(E14+F14-G14)</f>
        <v>375155</v>
      </c>
    </row>
    <row r="15" spans="1:8" s="41" customFormat="1" ht="12.75" customHeight="1" x14ac:dyDescent="0.2">
      <c r="A15" s="50"/>
      <c r="B15" s="58"/>
      <c r="C15" s="52" t="s">
        <v>108</v>
      </c>
      <c r="D15" s="62" t="s">
        <v>63</v>
      </c>
      <c r="E15" s="83"/>
      <c r="F15" s="83"/>
      <c r="G15" s="83"/>
      <c r="H15" s="83"/>
    </row>
    <row r="16" spans="1:8" s="41" customFormat="1" ht="12.75" customHeight="1" x14ac:dyDescent="0.2">
      <c r="A16" s="50"/>
      <c r="B16" s="58"/>
      <c r="C16" s="52"/>
      <c r="D16" s="62" t="s">
        <v>109</v>
      </c>
      <c r="E16" s="83"/>
      <c r="F16" s="83"/>
      <c r="G16" s="83"/>
      <c r="H16" s="83"/>
    </row>
    <row r="17" spans="1:8" s="41" customFormat="1" ht="12.75" customHeight="1" x14ac:dyDescent="0.2">
      <c r="A17" s="50"/>
      <c r="B17" s="58"/>
      <c r="C17" s="52"/>
      <c r="D17" s="62" t="s">
        <v>110</v>
      </c>
      <c r="E17" s="83">
        <v>176000</v>
      </c>
      <c r="F17" s="83">
        <v>183077</v>
      </c>
      <c r="G17" s="83">
        <v>176000</v>
      </c>
      <c r="H17" s="68">
        <f>SUM(E17+F17-G17)</f>
        <v>183077</v>
      </c>
    </row>
    <row r="18" spans="1:8" s="41" customFormat="1" ht="12.75" customHeight="1" x14ac:dyDescent="0.2">
      <c r="A18" s="50"/>
      <c r="B18" s="58"/>
      <c r="C18" s="52" t="s">
        <v>111</v>
      </c>
      <c r="D18" s="62" t="s">
        <v>112</v>
      </c>
      <c r="E18" s="83"/>
      <c r="F18" s="83"/>
      <c r="G18" s="83"/>
      <c r="H18" s="83"/>
    </row>
    <row r="19" spans="1:8" s="41" customFormat="1" ht="12.75" customHeight="1" x14ac:dyDescent="0.2">
      <c r="A19" s="50"/>
      <c r="B19" s="58"/>
      <c r="C19" s="89"/>
      <c r="D19" s="62" t="s">
        <v>113</v>
      </c>
      <c r="E19" s="83"/>
      <c r="F19" s="83"/>
      <c r="G19" s="83"/>
      <c r="H19" s="83"/>
    </row>
    <row r="20" spans="1:8" s="41" customFormat="1" ht="12.75" customHeight="1" x14ac:dyDescent="0.2">
      <c r="A20" s="50"/>
      <c r="B20" s="58"/>
      <c r="C20" s="73"/>
      <c r="D20" s="66" t="s">
        <v>110</v>
      </c>
      <c r="E20" s="83">
        <v>150000</v>
      </c>
      <c r="F20" s="83">
        <v>192078</v>
      </c>
      <c r="G20" s="83">
        <v>150000</v>
      </c>
      <c r="H20" s="68">
        <f>SUM(E20+F20-G20)</f>
        <v>192078</v>
      </c>
    </row>
    <row r="21" spans="1:8" s="41" customFormat="1" ht="12.75" customHeight="1" x14ac:dyDescent="0.2">
      <c r="A21" s="50"/>
      <c r="B21" s="62">
        <v>80195</v>
      </c>
      <c r="C21" s="52"/>
      <c r="D21" s="63" t="s">
        <v>15</v>
      </c>
      <c r="E21" s="64">
        <v>14965503.93</v>
      </c>
      <c r="F21" s="65">
        <f>SUM(F22)</f>
        <v>924024</v>
      </c>
      <c r="G21" s="65">
        <f>SUM(G22)</f>
        <v>0</v>
      </c>
      <c r="H21" s="64">
        <f t="shared" ref="H21:H22" si="1">SUM(E21+F21-G21)</f>
        <v>15889527.93</v>
      </c>
    </row>
    <row r="22" spans="1:8" s="41" customFormat="1" ht="35.25" customHeight="1" x14ac:dyDescent="0.2">
      <c r="A22" s="50"/>
      <c r="B22" s="62"/>
      <c r="C22" s="29"/>
      <c r="D22" s="286" t="s">
        <v>114</v>
      </c>
      <c r="E22" s="287">
        <v>0</v>
      </c>
      <c r="F22" s="288">
        <f>SUM(F28)</f>
        <v>924024</v>
      </c>
      <c r="G22" s="288">
        <f>SUM(G28)</f>
        <v>0</v>
      </c>
      <c r="H22" s="287">
        <f t="shared" si="1"/>
        <v>924024</v>
      </c>
    </row>
    <row r="23" spans="1:8" s="41" customFormat="1" ht="12.75" customHeight="1" x14ac:dyDescent="0.2">
      <c r="A23" s="50"/>
      <c r="B23" s="62"/>
      <c r="C23" s="52" t="s">
        <v>75</v>
      </c>
      <c r="D23" s="66" t="s">
        <v>76</v>
      </c>
      <c r="E23" s="67"/>
      <c r="F23" s="68"/>
      <c r="G23" s="69"/>
      <c r="H23" s="67"/>
    </row>
    <row r="24" spans="1:8" s="41" customFormat="1" ht="12.75" customHeight="1" x14ac:dyDescent="0.2">
      <c r="A24" s="50"/>
      <c r="B24" s="62"/>
      <c r="C24" s="52"/>
      <c r="D24" s="66" t="s">
        <v>77</v>
      </c>
      <c r="E24" s="67"/>
      <c r="F24" s="68"/>
      <c r="G24" s="69"/>
      <c r="H24" s="67"/>
    </row>
    <row r="25" spans="1:8" s="41" customFormat="1" ht="12.75" customHeight="1" x14ac:dyDescent="0.2">
      <c r="A25" s="50"/>
      <c r="B25" s="62"/>
      <c r="C25" s="52"/>
      <c r="D25" s="66" t="s">
        <v>78</v>
      </c>
      <c r="E25" s="67"/>
      <c r="F25" s="68"/>
      <c r="G25" s="69"/>
      <c r="H25" s="67"/>
    </row>
    <row r="26" spans="1:8" s="41" customFormat="1" ht="12.75" customHeight="1" x14ac:dyDescent="0.2">
      <c r="A26" s="50"/>
      <c r="B26" s="62"/>
      <c r="C26" s="52"/>
      <c r="D26" s="66" t="s">
        <v>79</v>
      </c>
      <c r="E26" s="67"/>
      <c r="F26" s="68"/>
      <c r="G26" s="69"/>
      <c r="H26" s="67"/>
    </row>
    <row r="27" spans="1:8" s="41" customFormat="1" ht="12.75" customHeight="1" x14ac:dyDescent="0.2">
      <c r="A27" s="50"/>
      <c r="B27" s="62"/>
      <c r="C27" s="52"/>
      <c r="D27" s="70" t="s">
        <v>80</v>
      </c>
      <c r="E27" s="67"/>
      <c r="F27" s="68"/>
      <c r="G27" s="69"/>
      <c r="H27" s="67"/>
    </row>
    <row r="28" spans="1:8" s="41" customFormat="1" ht="12.75" customHeight="1" x14ac:dyDescent="0.2">
      <c r="A28" s="50"/>
      <c r="B28" s="62"/>
      <c r="C28" s="52"/>
      <c r="D28" s="70" t="s">
        <v>17</v>
      </c>
      <c r="E28" s="68">
        <v>0</v>
      </c>
      <c r="F28" s="68">
        <v>924024</v>
      </c>
      <c r="G28" s="67"/>
      <c r="H28" s="68">
        <f>SUM(E28+F28-G28)</f>
        <v>924024</v>
      </c>
    </row>
    <row r="29" spans="1:8" s="41" customFormat="1" ht="12.75" customHeight="1" thickBot="1" x14ac:dyDescent="0.25">
      <c r="A29" s="57">
        <v>852</v>
      </c>
      <c r="B29" s="58"/>
      <c r="C29" s="59"/>
      <c r="D29" s="60" t="s">
        <v>16</v>
      </c>
      <c r="E29" s="61">
        <v>21665504</v>
      </c>
      <c r="F29" s="61">
        <f>SUM(F30,F34,F39)</f>
        <v>67792.5</v>
      </c>
      <c r="G29" s="61">
        <f>SUM(G30,G34,G39)</f>
        <v>146900</v>
      </c>
      <c r="H29" s="61">
        <f>SUM(E29+F29-G29)</f>
        <v>21586396.5</v>
      </c>
    </row>
    <row r="30" spans="1:8" s="41" customFormat="1" ht="12.75" customHeight="1" thickTop="1" x14ac:dyDescent="0.2">
      <c r="A30" s="57"/>
      <c r="B30" s="73">
        <v>85202</v>
      </c>
      <c r="C30" s="52"/>
      <c r="D30" s="63" t="s">
        <v>115</v>
      </c>
      <c r="E30" s="64">
        <v>1851937</v>
      </c>
      <c r="F30" s="65">
        <f t="shared" ref="F30:G30" si="2">SUM(F31)</f>
        <v>0</v>
      </c>
      <c r="G30" s="65">
        <f t="shared" si="2"/>
        <v>23800</v>
      </c>
      <c r="H30" s="64">
        <f>SUM(E30+F30-G30)</f>
        <v>1828137</v>
      </c>
    </row>
    <row r="31" spans="1:8" s="41" customFormat="1" ht="12.75" customHeight="1" x14ac:dyDescent="0.2">
      <c r="A31" s="57"/>
      <c r="B31" s="62"/>
      <c r="C31" s="52"/>
      <c r="D31" s="289" t="s">
        <v>81</v>
      </c>
      <c r="E31" s="287">
        <v>418200</v>
      </c>
      <c r="F31" s="288">
        <f>SUM(F33)</f>
        <v>0</v>
      </c>
      <c r="G31" s="288">
        <f>SUM(G33)</f>
        <v>23800</v>
      </c>
      <c r="H31" s="287">
        <f>SUM(E31+F31-G31)</f>
        <v>394400</v>
      </c>
    </row>
    <row r="32" spans="1:8" s="41" customFormat="1" ht="12.75" customHeight="1" x14ac:dyDescent="0.2">
      <c r="A32" s="57"/>
      <c r="B32" s="58"/>
      <c r="C32" s="52" t="s">
        <v>116</v>
      </c>
      <c r="D32" s="62" t="s">
        <v>48</v>
      </c>
      <c r="E32" s="72"/>
      <c r="F32" s="67"/>
      <c r="G32" s="69"/>
      <c r="H32" s="72"/>
    </row>
    <row r="33" spans="1:8" s="41" customFormat="1" ht="12.75" customHeight="1" x14ac:dyDescent="0.2">
      <c r="A33" s="57"/>
      <c r="B33" s="58"/>
      <c r="C33" s="52"/>
      <c r="D33" s="70" t="s">
        <v>117</v>
      </c>
      <c r="E33" s="72">
        <v>418200</v>
      </c>
      <c r="F33" s="67"/>
      <c r="G33" s="67">
        <v>23800</v>
      </c>
      <c r="H33" s="72">
        <f>SUM(E33+F33-G33)</f>
        <v>394400</v>
      </c>
    </row>
    <row r="34" spans="1:8" s="41" customFormat="1" ht="12.75" customHeight="1" x14ac:dyDescent="0.2">
      <c r="A34" s="50"/>
      <c r="B34" s="62">
        <v>85219</v>
      </c>
      <c r="C34" s="52"/>
      <c r="D34" s="63" t="s">
        <v>54</v>
      </c>
      <c r="E34" s="64">
        <v>1679899</v>
      </c>
      <c r="F34" s="65">
        <f t="shared" ref="F34:G34" si="3">SUM(F35)</f>
        <v>0</v>
      </c>
      <c r="G34" s="65">
        <f t="shared" si="3"/>
        <v>123100</v>
      </c>
      <c r="H34" s="64">
        <f>SUM(E34+F34-G34)</f>
        <v>1556799</v>
      </c>
    </row>
    <row r="35" spans="1:8" s="41" customFormat="1" ht="11.25" customHeight="1" x14ac:dyDescent="0.2">
      <c r="A35" s="50"/>
      <c r="B35" s="62"/>
      <c r="C35" s="52"/>
      <c r="D35" s="289" t="s">
        <v>81</v>
      </c>
      <c r="E35" s="287">
        <v>1633025</v>
      </c>
      <c r="F35" s="288">
        <f>SUM(F38)</f>
        <v>0</v>
      </c>
      <c r="G35" s="288">
        <f>SUM(G38)</f>
        <v>123100</v>
      </c>
      <c r="H35" s="287">
        <f>SUM(E35+F35-G35)</f>
        <v>1509925</v>
      </c>
    </row>
    <row r="36" spans="1:8" s="41" customFormat="1" ht="12.75" customHeight="1" x14ac:dyDescent="0.2">
      <c r="A36" s="50"/>
      <c r="B36" s="58"/>
      <c r="C36" s="52" t="s">
        <v>118</v>
      </c>
      <c r="D36" s="66" t="s">
        <v>48</v>
      </c>
      <c r="E36" s="72"/>
      <c r="F36" s="67"/>
      <c r="G36" s="69"/>
      <c r="H36" s="72"/>
    </row>
    <row r="37" spans="1:8" s="41" customFormat="1" ht="12.75" customHeight="1" x14ac:dyDescent="0.2">
      <c r="A37" s="50"/>
      <c r="B37" s="58"/>
      <c r="C37" s="73"/>
      <c r="D37" s="66" t="s">
        <v>119</v>
      </c>
      <c r="E37" s="72"/>
      <c r="F37" s="67"/>
      <c r="G37" s="69"/>
      <c r="H37" s="72"/>
    </row>
    <row r="38" spans="1:8" s="41" customFormat="1" ht="12.75" customHeight="1" x14ac:dyDescent="0.2">
      <c r="A38" s="50"/>
      <c r="B38" s="58"/>
      <c r="C38" s="73"/>
      <c r="D38" s="66" t="s">
        <v>120</v>
      </c>
      <c r="E38" s="72">
        <v>1528100</v>
      </c>
      <c r="F38" s="67"/>
      <c r="G38" s="67">
        <v>123100</v>
      </c>
      <c r="H38" s="72">
        <f>SUM(E38+F38-G38)</f>
        <v>1405000</v>
      </c>
    </row>
    <row r="39" spans="1:8" s="41" customFormat="1" ht="12.75" customHeight="1" x14ac:dyDescent="0.2">
      <c r="A39" s="50"/>
      <c r="B39" s="62">
        <v>85295</v>
      </c>
      <c r="C39" s="52"/>
      <c r="D39" s="63" t="s">
        <v>15</v>
      </c>
      <c r="E39" s="64">
        <v>1086517</v>
      </c>
      <c r="F39" s="65">
        <f>SUM(F40)</f>
        <v>67792.5</v>
      </c>
      <c r="G39" s="65">
        <f>SUM(G40)</f>
        <v>0</v>
      </c>
      <c r="H39" s="64">
        <f>SUM(E39+F39-G39)</f>
        <v>1154309.5</v>
      </c>
    </row>
    <row r="40" spans="1:8" s="41" customFormat="1" ht="11.25" customHeight="1" x14ac:dyDescent="0.2">
      <c r="A40" s="50"/>
      <c r="B40" s="58"/>
      <c r="C40" s="29"/>
      <c r="D40" s="286" t="s">
        <v>121</v>
      </c>
      <c r="E40" s="287">
        <v>0</v>
      </c>
      <c r="F40" s="288">
        <f>SUM(F46:F46)</f>
        <v>67792.5</v>
      </c>
      <c r="G40" s="288">
        <f>SUM(G46)</f>
        <v>0</v>
      </c>
      <c r="H40" s="287">
        <f t="shared" ref="H40" si="4">SUM(E40+F40-G40)</f>
        <v>67792.5</v>
      </c>
    </row>
    <row r="41" spans="1:8" s="41" customFormat="1" ht="12.75" customHeight="1" x14ac:dyDescent="0.2">
      <c r="A41" s="50"/>
      <c r="B41" s="58"/>
      <c r="C41" s="52" t="s">
        <v>75</v>
      </c>
      <c r="D41" s="66" t="s">
        <v>76</v>
      </c>
      <c r="E41" s="67"/>
      <c r="F41" s="68"/>
      <c r="G41" s="69"/>
      <c r="H41" s="67"/>
    </row>
    <row r="42" spans="1:8" s="41" customFormat="1" ht="12.75" customHeight="1" x14ac:dyDescent="0.2">
      <c r="A42" s="50"/>
      <c r="B42" s="58"/>
      <c r="C42" s="52"/>
      <c r="D42" s="66" t="s">
        <v>77</v>
      </c>
      <c r="E42" s="67"/>
      <c r="F42" s="68"/>
      <c r="G42" s="69"/>
      <c r="H42" s="67"/>
    </row>
    <row r="43" spans="1:8" s="41" customFormat="1" ht="12.75" customHeight="1" x14ac:dyDescent="0.2">
      <c r="A43" s="50"/>
      <c r="B43" s="58"/>
      <c r="C43" s="52"/>
      <c r="D43" s="66" t="s">
        <v>78</v>
      </c>
      <c r="E43" s="67"/>
      <c r="F43" s="68"/>
      <c r="G43" s="69"/>
      <c r="H43" s="67"/>
    </row>
    <row r="44" spans="1:8" s="41" customFormat="1" ht="12.75" customHeight="1" x14ac:dyDescent="0.2">
      <c r="A44" s="50"/>
      <c r="B44" s="58"/>
      <c r="C44" s="52"/>
      <c r="D44" s="66" t="s">
        <v>79</v>
      </c>
      <c r="E44" s="67"/>
      <c r="F44" s="68"/>
      <c r="G44" s="69"/>
      <c r="H44" s="67"/>
    </row>
    <row r="45" spans="1:8" s="41" customFormat="1" ht="12.75" customHeight="1" x14ac:dyDescent="0.2">
      <c r="A45" s="50"/>
      <c r="B45" s="58"/>
      <c r="C45" s="52"/>
      <c r="D45" s="70" t="s">
        <v>80</v>
      </c>
      <c r="E45" s="67"/>
      <c r="F45" s="68"/>
      <c r="G45" s="69"/>
      <c r="H45" s="67"/>
    </row>
    <row r="46" spans="1:8" s="41" customFormat="1" ht="12.75" customHeight="1" x14ac:dyDescent="0.2">
      <c r="A46" s="50"/>
      <c r="B46" s="58"/>
      <c r="C46" s="52"/>
      <c r="D46" s="70" t="s">
        <v>17</v>
      </c>
      <c r="E46" s="68">
        <v>0</v>
      </c>
      <c r="F46" s="68">
        <v>67792.5</v>
      </c>
      <c r="G46" s="67"/>
      <c r="H46" s="68">
        <f>SUM(E46+F46-G46)</f>
        <v>67792.5</v>
      </c>
    </row>
    <row r="47" spans="1:8" s="41" customFormat="1" ht="18.75" customHeight="1" thickBot="1" x14ac:dyDescent="0.25">
      <c r="A47" s="50"/>
      <c r="B47" s="51"/>
      <c r="C47" s="52"/>
      <c r="D47" s="55" t="s">
        <v>61</v>
      </c>
      <c r="E47" s="56">
        <v>115882422.18000001</v>
      </c>
      <c r="F47" s="61">
        <f t="shared" ref="F47:G49" si="5">SUM(F48)</f>
        <v>5100</v>
      </c>
      <c r="G47" s="61">
        <f t="shared" si="5"/>
        <v>0</v>
      </c>
      <c r="H47" s="56">
        <f>SUM(E47+F47-G47)</f>
        <v>115887522.18000001</v>
      </c>
    </row>
    <row r="48" spans="1:8" s="41" customFormat="1" ht="17.25" customHeight="1" thickTop="1" thickBot="1" x14ac:dyDescent="0.25">
      <c r="A48" s="57">
        <v>750</v>
      </c>
      <c r="B48" s="58"/>
      <c r="C48" s="59"/>
      <c r="D48" s="60" t="s">
        <v>122</v>
      </c>
      <c r="E48" s="61">
        <v>1580300</v>
      </c>
      <c r="F48" s="61">
        <f>SUM(F49)</f>
        <v>5100</v>
      </c>
      <c r="G48" s="61">
        <f>SUM(G49)</f>
        <v>0</v>
      </c>
      <c r="H48" s="61">
        <f>SUM(E48+F48-G48)</f>
        <v>1585400</v>
      </c>
    </row>
    <row r="49" spans="1:8" s="41" customFormat="1" ht="12" customHeight="1" thickTop="1" x14ac:dyDescent="0.2">
      <c r="A49" s="57"/>
      <c r="B49" s="85">
        <v>75011</v>
      </c>
      <c r="C49" s="85"/>
      <c r="D49" s="131" t="s">
        <v>123</v>
      </c>
      <c r="E49" s="64">
        <v>1580300</v>
      </c>
      <c r="F49" s="65">
        <f t="shared" si="5"/>
        <v>5100</v>
      </c>
      <c r="G49" s="65">
        <f t="shared" si="5"/>
        <v>0</v>
      </c>
      <c r="H49" s="64">
        <f>SUM(E49+F49-G49)</f>
        <v>1585400</v>
      </c>
    </row>
    <row r="50" spans="1:8" s="41" customFormat="1" ht="12" customHeight="1" x14ac:dyDescent="0.2">
      <c r="A50" s="57"/>
      <c r="B50" s="62"/>
      <c r="C50" s="52"/>
      <c r="D50" s="289" t="s">
        <v>81</v>
      </c>
      <c r="E50" s="287">
        <v>1580300</v>
      </c>
      <c r="F50" s="288">
        <f>SUM(F54)</f>
        <v>5100</v>
      </c>
      <c r="G50" s="288">
        <f>SUM(G54)</f>
        <v>0</v>
      </c>
      <c r="H50" s="287">
        <f>SUM(E50+F50-G50)</f>
        <v>1585400</v>
      </c>
    </row>
    <row r="51" spans="1:8" s="41" customFormat="1" ht="12" customHeight="1" x14ac:dyDescent="0.2">
      <c r="A51" s="57"/>
      <c r="B51" s="58"/>
      <c r="C51" s="52" t="s">
        <v>62</v>
      </c>
      <c r="D51" s="62" t="s">
        <v>63</v>
      </c>
      <c r="E51" s="72"/>
      <c r="F51" s="67"/>
      <c r="G51" s="69"/>
      <c r="H51" s="72"/>
    </row>
    <row r="52" spans="1:8" s="41" customFormat="1" ht="12" customHeight="1" x14ac:dyDescent="0.2">
      <c r="A52" s="57"/>
      <c r="B52" s="58"/>
      <c r="C52" s="73"/>
      <c r="D52" s="62" t="s">
        <v>64</v>
      </c>
      <c r="E52" s="72"/>
      <c r="F52" s="67"/>
      <c r="G52" s="69"/>
      <c r="H52" s="72"/>
    </row>
    <row r="53" spans="1:8" s="41" customFormat="1" ht="12" customHeight="1" x14ac:dyDescent="0.2">
      <c r="A53" s="57"/>
      <c r="B53" s="58"/>
      <c r="C53" s="73"/>
      <c r="D53" s="62" t="s">
        <v>124</v>
      </c>
      <c r="E53" s="72"/>
      <c r="F53" s="67"/>
      <c r="G53" s="69"/>
      <c r="H53" s="72"/>
    </row>
    <row r="54" spans="1:8" s="41" customFormat="1" ht="12" customHeight="1" x14ac:dyDescent="0.2">
      <c r="A54" s="74"/>
      <c r="B54" s="75"/>
      <c r="C54" s="76"/>
      <c r="D54" s="63" t="s">
        <v>340</v>
      </c>
      <c r="E54" s="77">
        <v>1580300</v>
      </c>
      <c r="F54" s="65">
        <v>5100</v>
      </c>
      <c r="G54" s="78"/>
      <c r="H54" s="77">
        <f>SUM(E54+F54-G54)</f>
        <v>1585400</v>
      </c>
    </row>
    <row r="55" spans="1:8" s="41" customFormat="1" ht="22.5" customHeight="1" thickBot="1" x14ac:dyDescent="0.25">
      <c r="A55" s="50"/>
      <c r="B55" s="51"/>
      <c r="C55" s="52"/>
      <c r="D55" s="55" t="s">
        <v>47</v>
      </c>
      <c r="E55" s="56">
        <v>17969902</v>
      </c>
      <c r="F55" s="56">
        <f>SUM(F56,F64)</f>
        <v>237000</v>
      </c>
      <c r="G55" s="56">
        <f>SUM(G56,G64)</f>
        <v>15000</v>
      </c>
      <c r="H55" s="56">
        <f>SUM(E55+F55-G55)</f>
        <v>18191902</v>
      </c>
    </row>
    <row r="56" spans="1:8" s="41" customFormat="1" ht="19.5" customHeight="1" thickTop="1" thickBot="1" x14ac:dyDescent="0.25">
      <c r="A56" s="132" t="s">
        <v>125</v>
      </c>
      <c r="B56" s="85"/>
      <c r="C56" s="85"/>
      <c r="D56" s="133" t="s">
        <v>126</v>
      </c>
      <c r="E56" s="56">
        <v>15000</v>
      </c>
      <c r="F56" s="56">
        <f>SUM(F57)</f>
        <v>0</v>
      </c>
      <c r="G56" s="56">
        <f>SUM(G57)</f>
        <v>15000</v>
      </c>
      <c r="H56" s="56">
        <f>SUM(E56+F56-G56)</f>
        <v>0</v>
      </c>
    </row>
    <row r="57" spans="1:8" s="41" customFormat="1" ht="12" customHeight="1" thickTop="1" x14ac:dyDescent="0.2">
      <c r="A57" s="50"/>
      <c r="B57" s="134" t="s">
        <v>127</v>
      </c>
      <c r="C57" s="135"/>
      <c r="D57" s="136" t="s">
        <v>128</v>
      </c>
      <c r="E57" s="64">
        <v>15000</v>
      </c>
      <c r="F57" s="64">
        <f>SUM(F58)</f>
        <v>0</v>
      </c>
      <c r="G57" s="64">
        <f>SUM(G58)</f>
        <v>15000</v>
      </c>
      <c r="H57" s="64">
        <f>SUM(E57+F57-G57)</f>
        <v>0</v>
      </c>
    </row>
    <row r="58" spans="1:8" s="41" customFormat="1" ht="12" customHeight="1" x14ac:dyDescent="0.2">
      <c r="A58" s="50"/>
      <c r="B58" s="62"/>
      <c r="C58" s="52"/>
      <c r="D58" s="289" t="s">
        <v>81</v>
      </c>
      <c r="E58" s="287">
        <v>15000</v>
      </c>
      <c r="F58" s="288">
        <f>SUM(F62:F62)</f>
        <v>0</v>
      </c>
      <c r="G58" s="288">
        <f>SUM(G62:G62)</f>
        <v>15000</v>
      </c>
      <c r="H58" s="287">
        <f>SUM(E58+F58-G58)</f>
        <v>0</v>
      </c>
    </row>
    <row r="59" spans="1:8" s="41" customFormat="1" ht="12" customHeight="1" x14ac:dyDescent="0.2">
      <c r="A59" s="57"/>
      <c r="B59" s="51"/>
      <c r="C59" s="73">
        <v>2110</v>
      </c>
      <c r="D59" s="66" t="s">
        <v>48</v>
      </c>
      <c r="E59" s="68"/>
      <c r="F59" s="69"/>
      <c r="G59" s="67"/>
      <c r="H59" s="68"/>
    </row>
    <row r="60" spans="1:8" s="41" customFormat="1" ht="12" customHeight="1" x14ac:dyDescent="0.2">
      <c r="A60" s="57"/>
      <c r="B60" s="51"/>
      <c r="C60" s="73"/>
      <c r="D60" s="66" t="s">
        <v>49</v>
      </c>
      <c r="E60" s="68"/>
      <c r="F60" s="69"/>
      <c r="G60" s="67"/>
      <c r="H60" s="68"/>
    </row>
    <row r="61" spans="1:8" s="41" customFormat="1" ht="12" customHeight="1" x14ac:dyDescent="0.2">
      <c r="A61" s="57"/>
      <c r="B61" s="51"/>
      <c r="C61" s="73"/>
      <c r="D61" s="66" t="s">
        <v>50</v>
      </c>
      <c r="E61" s="68"/>
      <c r="F61" s="69"/>
      <c r="G61" s="67"/>
      <c r="H61" s="68"/>
    </row>
    <row r="62" spans="1:8" s="41" customFormat="1" ht="12" customHeight="1" x14ac:dyDescent="0.2">
      <c r="A62" s="57"/>
      <c r="B62" s="51"/>
      <c r="C62" s="73"/>
      <c r="D62" s="66" t="s">
        <v>51</v>
      </c>
      <c r="E62" s="68">
        <v>15000</v>
      </c>
      <c r="F62" s="67"/>
      <c r="G62" s="67">
        <v>15000</v>
      </c>
      <c r="H62" s="68">
        <f>SUM(E62+F62-G62)</f>
        <v>0</v>
      </c>
    </row>
    <row r="63" spans="1:8" s="41" customFormat="1" ht="12" customHeight="1" x14ac:dyDescent="0.2">
      <c r="A63" s="57">
        <v>754</v>
      </c>
      <c r="B63" s="58"/>
      <c r="C63" s="59"/>
      <c r="D63" s="60" t="s">
        <v>82</v>
      </c>
      <c r="E63" s="68"/>
      <c r="F63" s="68"/>
      <c r="G63" s="68"/>
      <c r="H63" s="68"/>
    </row>
    <row r="64" spans="1:8" s="41" customFormat="1" ht="12" customHeight="1" thickBot="1" x14ac:dyDescent="0.25">
      <c r="A64" s="57"/>
      <c r="B64" s="58"/>
      <c r="C64" s="59"/>
      <c r="D64" s="60" t="s">
        <v>57</v>
      </c>
      <c r="E64" s="56">
        <v>14331502</v>
      </c>
      <c r="F64" s="56">
        <f>SUM(F65)</f>
        <v>237000</v>
      </c>
      <c r="G64" s="56">
        <f>SUM(G65)</f>
        <v>0</v>
      </c>
      <c r="H64" s="56">
        <f>SUM(E64+F64-G64)</f>
        <v>14568502</v>
      </c>
    </row>
    <row r="65" spans="1:8" s="41" customFormat="1" ht="12" customHeight="1" thickTop="1" x14ac:dyDescent="0.2">
      <c r="A65" s="50"/>
      <c r="B65" s="62">
        <v>75411</v>
      </c>
      <c r="C65" s="52"/>
      <c r="D65" s="71" t="s">
        <v>83</v>
      </c>
      <c r="E65" s="64">
        <v>14331502</v>
      </c>
      <c r="F65" s="64">
        <f>SUM(F66)</f>
        <v>237000</v>
      </c>
      <c r="G65" s="64">
        <f>SUM(G66)</f>
        <v>0</v>
      </c>
      <c r="H65" s="64">
        <f>SUM(E65+F65-G65)</f>
        <v>14568502</v>
      </c>
    </row>
    <row r="66" spans="1:8" s="41" customFormat="1" ht="12" customHeight="1" x14ac:dyDescent="0.2">
      <c r="A66" s="50"/>
      <c r="B66" s="62"/>
      <c r="C66" s="52"/>
      <c r="D66" s="289" t="s">
        <v>81</v>
      </c>
      <c r="E66" s="287">
        <v>14331502</v>
      </c>
      <c r="F66" s="288">
        <f>SUM(F70:F70)</f>
        <v>237000</v>
      </c>
      <c r="G66" s="288">
        <f>SUM(G70:G70)</f>
        <v>0</v>
      </c>
      <c r="H66" s="287">
        <f>SUM(E66+F66-G66)</f>
        <v>14568502</v>
      </c>
    </row>
    <row r="67" spans="1:8" s="41" customFormat="1" ht="12" customHeight="1" x14ac:dyDescent="0.2">
      <c r="A67" s="57"/>
      <c r="B67" s="51"/>
      <c r="C67" s="73">
        <v>2110</v>
      </c>
      <c r="D67" s="66" t="s">
        <v>48</v>
      </c>
      <c r="E67" s="68"/>
      <c r="F67" s="69"/>
      <c r="G67" s="67"/>
      <c r="H67" s="68"/>
    </row>
    <row r="68" spans="1:8" s="41" customFormat="1" ht="12" customHeight="1" x14ac:dyDescent="0.2">
      <c r="A68" s="57"/>
      <c r="B68" s="51"/>
      <c r="C68" s="73"/>
      <c r="D68" s="66" t="s">
        <v>49</v>
      </c>
      <c r="E68" s="68"/>
      <c r="F68" s="69"/>
      <c r="G68" s="67"/>
      <c r="H68" s="68"/>
    </row>
    <row r="69" spans="1:8" s="41" customFormat="1" ht="12" customHeight="1" x14ac:dyDescent="0.2">
      <c r="A69" s="57"/>
      <c r="B69" s="51"/>
      <c r="C69" s="73"/>
      <c r="D69" s="66" t="s">
        <v>50</v>
      </c>
      <c r="E69" s="68"/>
      <c r="F69" s="69"/>
      <c r="G69" s="67"/>
      <c r="H69" s="68"/>
    </row>
    <row r="70" spans="1:8" s="41" customFormat="1" ht="12" customHeight="1" x14ac:dyDescent="0.2">
      <c r="A70" s="57"/>
      <c r="B70" s="51"/>
      <c r="C70" s="73"/>
      <c r="D70" s="66" t="s">
        <v>51</v>
      </c>
      <c r="E70" s="68">
        <v>14151502</v>
      </c>
      <c r="F70" s="67">
        <v>237000</v>
      </c>
      <c r="G70" s="69"/>
      <c r="H70" s="68">
        <f>SUM(E70+F70-G70)</f>
        <v>14388502</v>
      </c>
    </row>
    <row r="71" spans="1:8" s="41" customFormat="1" ht="22.5" customHeight="1" thickBot="1" x14ac:dyDescent="0.25">
      <c r="A71" s="73"/>
      <c r="B71" s="62"/>
      <c r="C71" s="52"/>
      <c r="D71" s="53" t="s">
        <v>18</v>
      </c>
      <c r="E71" s="54">
        <v>901739012.87</v>
      </c>
      <c r="F71" s="54">
        <f>SUM(F72,F178,F185)</f>
        <v>2126864.5</v>
      </c>
      <c r="G71" s="54">
        <f>SUM(G72,G178,G185)</f>
        <v>1005693</v>
      </c>
      <c r="H71" s="54">
        <f t="shared" ref="H71:H75" si="6">SUM(E71+F71-G71)</f>
        <v>902860184.37</v>
      </c>
    </row>
    <row r="72" spans="1:8" s="41" customFormat="1" ht="18" customHeight="1" thickBot="1" x14ac:dyDescent="0.25">
      <c r="A72" s="73"/>
      <c r="B72" s="62"/>
      <c r="C72" s="52"/>
      <c r="D72" s="55" t="s">
        <v>19</v>
      </c>
      <c r="E72" s="56">
        <v>767886688.69000006</v>
      </c>
      <c r="F72" s="56">
        <f>SUM(F73,F81,F137,F141,F164,F172)</f>
        <v>1697637.5</v>
      </c>
      <c r="G72" s="56">
        <f>SUM(G73,G81,G137,G141,G164,G172)</f>
        <v>803566</v>
      </c>
      <c r="H72" s="56">
        <f t="shared" si="6"/>
        <v>768780760.19000006</v>
      </c>
    </row>
    <row r="73" spans="1:8" s="41" customFormat="1" ht="22.5" customHeight="1" thickTop="1" thickBot="1" x14ac:dyDescent="0.25">
      <c r="A73" s="57">
        <v>750</v>
      </c>
      <c r="B73" s="58"/>
      <c r="C73" s="59"/>
      <c r="D73" s="60" t="s">
        <v>122</v>
      </c>
      <c r="E73" s="56">
        <v>59969322</v>
      </c>
      <c r="F73" s="61">
        <f>SUM(F74)</f>
        <v>80000</v>
      </c>
      <c r="G73" s="61">
        <f>SUM(G74)</f>
        <v>80000</v>
      </c>
      <c r="H73" s="56">
        <f t="shared" si="6"/>
        <v>59969322</v>
      </c>
    </row>
    <row r="74" spans="1:8" s="41" customFormat="1" ht="12" customHeight="1" thickTop="1" x14ac:dyDescent="0.2">
      <c r="A74" s="42"/>
      <c r="B74" s="52" t="s">
        <v>129</v>
      </c>
      <c r="C74" s="73"/>
      <c r="D74" s="63" t="s">
        <v>15</v>
      </c>
      <c r="E74" s="64">
        <v>17786162</v>
      </c>
      <c r="F74" s="65">
        <f>SUM(F75)</f>
        <v>80000</v>
      </c>
      <c r="G74" s="65">
        <f>SUM(G75)</f>
        <v>80000</v>
      </c>
      <c r="H74" s="64">
        <f t="shared" si="6"/>
        <v>17786162</v>
      </c>
    </row>
    <row r="75" spans="1:8" s="41" customFormat="1" ht="12" customHeight="1" x14ac:dyDescent="0.2">
      <c r="A75" s="42"/>
      <c r="B75" s="62"/>
      <c r="C75" s="73"/>
      <c r="D75" s="290" t="s">
        <v>130</v>
      </c>
      <c r="E75" s="291">
        <v>143440</v>
      </c>
      <c r="F75" s="292">
        <f>SUM(F76:F80)</f>
        <v>80000</v>
      </c>
      <c r="G75" s="292">
        <f>SUM(G76:G80)</f>
        <v>80000</v>
      </c>
      <c r="H75" s="287">
        <f t="shared" si="6"/>
        <v>143440</v>
      </c>
    </row>
    <row r="76" spans="1:8" s="41" customFormat="1" ht="12" customHeight="1" x14ac:dyDescent="0.2">
      <c r="A76" s="57"/>
      <c r="B76" s="62"/>
      <c r="C76" s="73">
        <v>2810</v>
      </c>
      <c r="D76" s="66" t="s">
        <v>131</v>
      </c>
      <c r="E76" s="72"/>
      <c r="F76" s="83"/>
      <c r="G76" s="83"/>
      <c r="H76" s="68"/>
    </row>
    <row r="77" spans="1:8" s="41" customFormat="1" ht="12" customHeight="1" x14ac:dyDescent="0.2">
      <c r="A77" s="57"/>
      <c r="B77" s="62"/>
      <c r="C77" s="73"/>
      <c r="D77" s="66" t="s">
        <v>132</v>
      </c>
      <c r="E77" s="72">
        <v>0</v>
      </c>
      <c r="F77" s="83">
        <v>80000</v>
      </c>
      <c r="G77" s="83"/>
      <c r="H77" s="68">
        <f t="shared" ref="H77" si="7">SUM(E77+F77-G77)</f>
        <v>80000</v>
      </c>
    </row>
    <row r="78" spans="1:8" s="41" customFormat="1" ht="12" customHeight="1" x14ac:dyDescent="0.2">
      <c r="A78" s="57"/>
      <c r="B78" s="62"/>
      <c r="C78" s="29" t="s">
        <v>133</v>
      </c>
      <c r="D78" s="90" t="s">
        <v>134</v>
      </c>
      <c r="E78" s="72"/>
      <c r="F78" s="83"/>
      <c r="G78" s="83"/>
      <c r="H78" s="68"/>
    </row>
    <row r="79" spans="1:8" s="41" customFormat="1" ht="12" customHeight="1" x14ac:dyDescent="0.2">
      <c r="A79" s="57"/>
      <c r="B79" s="62"/>
      <c r="C79" s="29"/>
      <c r="D79" s="90" t="s">
        <v>135</v>
      </c>
      <c r="E79" s="72"/>
      <c r="F79" s="83"/>
      <c r="G79" s="83"/>
      <c r="H79" s="68"/>
    </row>
    <row r="80" spans="1:8" s="41" customFormat="1" ht="12" customHeight="1" x14ac:dyDescent="0.2">
      <c r="A80" s="57"/>
      <c r="B80" s="62"/>
      <c r="C80" s="29"/>
      <c r="D80" s="90" t="s">
        <v>136</v>
      </c>
      <c r="E80" s="72">
        <v>80000</v>
      </c>
      <c r="F80" s="83"/>
      <c r="G80" s="83">
        <v>80000</v>
      </c>
      <c r="H80" s="68">
        <f t="shared" ref="H80" si="8">SUM(E80+F80-G80)</f>
        <v>0</v>
      </c>
    </row>
    <row r="81" spans="1:8" s="41" customFormat="1" ht="12" customHeight="1" thickBot="1" x14ac:dyDescent="0.25">
      <c r="A81" s="57">
        <v>801</v>
      </c>
      <c r="B81" s="58"/>
      <c r="C81" s="59"/>
      <c r="D81" s="60" t="s">
        <v>11</v>
      </c>
      <c r="E81" s="56">
        <v>262364822.66999999</v>
      </c>
      <c r="F81" s="61">
        <f>SUM(F82,F95,F100,F104,F107,F115)</f>
        <v>1342845</v>
      </c>
      <c r="G81" s="61">
        <f>SUM(G82,G95,G100,G104,G107,G115)</f>
        <v>369666</v>
      </c>
      <c r="H81" s="56">
        <f>SUM(E81+F81-G81)</f>
        <v>263338001.66999999</v>
      </c>
    </row>
    <row r="82" spans="1:8" s="41" customFormat="1" ht="12" customHeight="1" thickTop="1" x14ac:dyDescent="0.2">
      <c r="A82" s="57"/>
      <c r="B82" s="62">
        <v>80101</v>
      </c>
      <c r="C82" s="52"/>
      <c r="D82" s="63" t="s">
        <v>12</v>
      </c>
      <c r="E82" s="64">
        <v>72663634</v>
      </c>
      <c r="F82" s="65">
        <f>SUM(F83,F85)</f>
        <v>300</v>
      </c>
      <c r="G82" s="65">
        <f>SUM(G83,G85)</f>
        <v>300</v>
      </c>
      <c r="H82" s="64">
        <f>SUM(E82+F82-G82)</f>
        <v>72663634</v>
      </c>
    </row>
    <row r="83" spans="1:8" s="41" customFormat="1" ht="12" customHeight="1" x14ac:dyDescent="0.2">
      <c r="A83" s="57"/>
      <c r="B83" s="62"/>
      <c r="C83" s="52"/>
      <c r="D83" s="290" t="s">
        <v>13</v>
      </c>
      <c r="E83" s="291">
        <v>62413156</v>
      </c>
      <c r="F83" s="291">
        <f>SUM(F84:F84)</f>
        <v>0</v>
      </c>
      <c r="G83" s="291">
        <f>SUM(G84:G84)</f>
        <v>300</v>
      </c>
      <c r="H83" s="287">
        <f>SUM(E83+F83-G83)</f>
        <v>62412856</v>
      </c>
    </row>
    <row r="84" spans="1:8" s="41" customFormat="1" ht="12" customHeight="1" x14ac:dyDescent="0.2">
      <c r="A84" s="57"/>
      <c r="B84" s="62"/>
      <c r="C84" s="73">
        <v>4240</v>
      </c>
      <c r="D84" s="66" t="s">
        <v>52</v>
      </c>
      <c r="E84" s="83">
        <v>230300</v>
      </c>
      <c r="F84" s="83"/>
      <c r="G84" s="83">
        <v>300</v>
      </c>
      <c r="H84" s="68">
        <f t="shared" ref="H84" si="9">SUM(E84+F84-G84)</f>
        <v>230000</v>
      </c>
    </row>
    <row r="85" spans="1:8" s="41" customFormat="1" ht="12" customHeight="1" x14ac:dyDescent="0.2">
      <c r="A85" s="57"/>
      <c r="B85" s="62"/>
      <c r="C85" s="52"/>
      <c r="D85" s="290" t="s">
        <v>137</v>
      </c>
      <c r="E85" s="292">
        <v>6900681</v>
      </c>
      <c r="F85" s="292">
        <f>SUM(F90:F94)</f>
        <v>300</v>
      </c>
      <c r="G85" s="292">
        <f>SUM(G90:G94)</f>
        <v>0</v>
      </c>
      <c r="H85" s="287">
        <f>SUM(E85+F85-G85)</f>
        <v>6900981</v>
      </c>
    </row>
    <row r="86" spans="1:8" s="41" customFormat="1" ht="12" customHeight="1" x14ac:dyDescent="0.2">
      <c r="A86" s="57"/>
      <c r="B86" s="62"/>
      <c r="C86" s="52" t="s">
        <v>138</v>
      </c>
      <c r="D86" s="66" t="s">
        <v>139</v>
      </c>
      <c r="E86" s="67"/>
      <c r="F86" s="67"/>
      <c r="G86" s="67"/>
      <c r="H86" s="67"/>
    </row>
    <row r="87" spans="1:8" s="41" customFormat="1" ht="12" customHeight="1" x14ac:dyDescent="0.2">
      <c r="A87" s="57"/>
      <c r="B87" s="62"/>
      <c r="C87" s="52"/>
      <c r="D87" s="66" t="s">
        <v>140</v>
      </c>
      <c r="E87" s="67"/>
      <c r="F87" s="67"/>
      <c r="G87" s="67"/>
      <c r="H87" s="67"/>
    </row>
    <row r="88" spans="1:8" s="41" customFormat="1" ht="12" customHeight="1" x14ac:dyDescent="0.2">
      <c r="A88" s="57"/>
      <c r="B88" s="62"/>
      <c r="C88" s="52"/>
      <c r="D88" s="66" t="s">
        <v>141</v>
      </c>
      <c r="E88" s="67"/>
      <c r="F88" s="67"/>
      <c r="G88" s="67"/>
      <c r="H88" s="67"/>
    </row>
    <row r="89" spans="1:8" s="41" customFormat="1" ht="12" customHeight="1" x14ac:dyDescent="0.2">
      <c r="A89" s="57"/>
      <c r="B89" s="62"/>
      <c r="C89" s="59"/>
      <c r="D89" s="66" t="s">
        <v>142</v>
      </c>
      <c r="E89" s="67"/>
      <c r="F89" s="67"/>
      <c r="G89" s="67"/>
      <c r="H89" s="67"/>
    </row>
    <row r="90" spans="1:8" s="41" customFormat="1" ht="12" customHeight="1" x14ac:dyDescent="0.2">
      <c r="A90" s="57"/>
      <c r="B90" s="62"/>
      <c r="C90" s="59"/>
      <c r="D90" s="66" t="s">
        <v>143</v>
      </c>
      <c r="E90" s="67">
        <v>0</v>
      </c>
      <c r="F90" s="67">
        <v>250</v>
      </c>
      <c r="G90" s="67"/>
      <c r="H90" s="68">
        <f t="shared" ref="H90" si="10">SUM(E90+F90-G90)</f>
        <v>250</v>
      </c>
    </row>
    <row r="91" spans="1:8" s="41" customFormat="1" ht="12" customHeight="1" x14ac:dyDescent="0.2">
      <c r="A91" s="57"/>
      <c r="B91" s="62"/>
      <c r="C91" s="52" t="s">
        <v>144</v>
      </c>
      <c r="D91" s="66" t="s">
        <v>145</v>
      </c>
      <c r="E91" s="67"/>
      <c r="F91" s="67"/>
      <c r="G91" s="67"/>
      <c r="H91" s="67"/>
    </row>
    <row r="92" spans="1:8" s="41" customFormat="1" ht="12" customHeight="1" x14ac:dyDescent="0.2">
      <c r="A92" s="57"/>
      <c r="B92" s="62"/>
      <c r="C92" s="52"/>
      <c r="D92" s="66" t="s">
        <v>140</v>
      </c>
      <c r="E92" s="67"/>
      <c r="F92" s="67"/>
      <c r="G92" s="67"/>
      <c r="H92" s="67"/>
    </row>
    <row r="93" spans="1:8" s="41" customFormat="1" ht="12" customHeight="1" x14ac:dyDescent="0.2">
      <c r="A93" s="57"/>
      <c r="B93" s="62"/>
      <c r="C93" s="52"/>
      <c r="D93" s="66" t="s">
        <v>146</v>
      </c>
      <c r="E93" s="67"/>
      <c r="F93" s="67"/>
      <c r="G93" s="67"/>
      <c r="H93" s="67"/>
    </row>
    <row r="94" spans="1:8" s="41" customFormat="1" ht="12" customHeight="1" x14ac:dyDescent="0.2">
      <c r="A94" s="57"/>
      <c r="B94" s="62"/>
      <c r="C94" s="52"/>
      <c r="D94" s="66" t="s">
        <v>147</v>
      </c>
      <c r="E94" s="67">
        <v>0</v>
      </c>
      <c r="F94" s="67">
        <v>50</v>
      </c>
      <c r="G94" s="67"/>
      <c r="H94" s="68">
        <f t="shared" ref="H94" si="11">SUM(E94+F94-G94)</f>
        <v>50</v>
      </c>
    </row>
    <row r="95" spans="1:8" s="41" customFormat="1" ht="12" customHeight="1" x14ac:dyDescent="0.2">
      <c r="A95" s="57"/>
      <c r="B95" s="62">
        <v>80103</v>
      </c>
      <c r="C95" s="52"/>
      <c r="D95" s="63" t="s">
        <v>69</v>
      </c>
      <c r="E95" s="64">
        <v>1071866</v>
      </c>
      <c r="F95" s="65">
        <f>SUM(F96)</f>
        <v>1759</v>
      </c>
      <c r="G95" s="65">
        <f>SUM(G96)</f>
        <v>1759</v>
      </c>
      <c r="H95" s="64">
        <f>SUM(E95+F95-G95)</f>
        <v>1071866</v>
      </c>
    </row>
    <row r="96" spans="1:8" s="41" customFormat="1" ht="12" customHeight="1" x14ac:dyDescent="0.2">
      <c r="A96" s="57"/>
      <c r="B96" s="58"/>
      <c r="C96" s="52"/>
      <c r="D96" s="290" t="s">
        <v>13</v>
      </c>
      <c r="E96" s="291">
        <v>948540</v>
      </c>
      <c r="F96" s="291">
        <f>SUM(F97:F99)</f>
        <v>1759</v>
      </c>
      <c r="G96" s="291">
        <f>SUM(G97:G99)</f>
        <v>1759</v>
      </c>
      <c r="H96" s="291">
        <f t="shared" ref="H96:H99" si="12">SUM(E96+F96-G96)</f>
        <v>948540</v>
      </c>
    </row>
    <row r="97" spans="1:8" s="41" customFormat="1" ht="12" customHeight="1" x14ac:dyDescent="0.2">
      <c r="A97" s="57"/>
      <c r="B97" s="58"/>
      <c r="C97" s="73">
        <v>4040</v>
      </c>
      <c r="D97" s="66" t="s">
        <v>53</v>
      </c>
      <c r="E97" s="68">
        <v>65472</v>
      </c>
      <c r="F97" s="67"/>
      <c r="G97" s="67">
        <v>1759</v>
      </c>
      <c r="H97" s="67">
        <f t="shared" si="12"/>
        <v>63713</v>
      </c>
    </row>
    <row r="98" spans="1:8" s="41" customFormat="1" ht="12" customHeight="1" x14ac:dyDescent="0.2">
      <c r="A98" s="57"/>
      <c r="B98" s="62"/>
      <c r="C98" s="73">
        <v>4110</v>
      </c>
      <c r="D98" s="66" t="s">
        <v>65</v>
      </c>
      <c r="E98" s="67">
        <v>112025</v>
      </c>
      <c r="F98" s="67">
        <v>1537</v>
      </c>
      <c r="G98" s="67"/>
      <c r="H98" s="67">
        <f t="shared" si="12"/>
        <v>113562</v>
      </c>
    </row>
    <row r="99" spans="1:8" s="41" customFormat="1" ht="12" customHeight="1" x14ac:dyDescent="0.2">
      <c r="A99" s="57"/>
      <c r="B99" s="62"/>
      <c r="C99" s="73">
        <v>4120</v>
      </c>
      <c r="D99" s="66" t="s">
        <v>84</v>
      </c>
      <c r="E99" s="67">
        <v>15144</v>
      </c>
      <c r="F99" s="67">
        <v>222</v>
      </c>
      <c r="G99" s="67"/>
      <c r="H99" s="67">
        <f t="shared" si="12"/>
        <v>15366</v>
      </c>
    </row>
    <row r="100" spans="1:8" s="41" customFormat="1" ht="12" customHeight="1" x14ac:dyDescent="0.2">
      <c r="A100" s="57"/>
      <c r="B100" s="62">
        <v>80104</v>
      </c>
      <c r="C100" s="52"/>
      <c r="D100" s="63" t="s">
        <v>14</v>
      </c>
      <c r="E100" s="65">
        <v>34875580</v>
      </c>
      <c r="F100" s="65">
        <f>SUM(F101)</f>
        <v>2007</v>
      </c>
      <c r="G100" s="65">
        <f>SUM(G101)</f>
        <v>2007</v>
      </c>
      <c r="H100" s="64">
        <f>SUM(E100+F100-G100)</f>
        <v>34875580</v>
      </c>
    </row>
    <row r="101" spans="1:8" s="41" customFormat="1" ht="12" customHeight="1" x14ac:dyDescent="0.2">
      <c r="A101" s="57"/>
      <c r="B101" s="62"/>
      <c r="C101" s="52"/>
      <c r="D101" s="290" t="s">
        <v>13</v>
      </c>
      <c r="E101" s="291">
        <v>25857047</v>
      </c>
      <c r="F101" s="291">
        <f>SUM(F102:F103)</f>
        <v>2007</v>
      </c>
      <c r="G101" s="291">
        <f>SUM(G102:G103)</f>
        <v>2007</v>
      </c>
      <c r="H101" s="287">
        <f>SUM(E101+F101-G101)</f>
        <v>25857047</v>
      </c>
    </row>
    <row r="102" spans="1:8" s="41" customFormat="1" ht="12" customHeight="1" x14ac:dyDescent="0.2">
      <c r="A102" s="57"/>
      <c r="B102" s="62"/>
      <c r="C102" s="73">
        <v>3020</v>
      </c>
      <c r="D102" s="66" t="s">
        <v>67</v>
      </c>
      <c r="E102" s="83">
        <v>12634</v>
      </c>
      <c r="F102" s="83">
        <v>2007</v>
      </c>
      <c r="G102" s="83"/>
      <c r="H102" s="68">
        <f t="shared" ref="H102:H103" si="13">SUM(E102+F102-G102)</f>
        <v>14641</v>
      </c>
    </row>
    <row r="103" spans="1:8" s="41" customFormat="1" ht="12" customHeight="1" x14ac:dyDescent="0.2">
      <c r="A103" s="57"/>
      <c r="B103" s="62"/>
      <c r="C103" s="73">
        <v>4040</v>
      </c>
      <c r="D103" s="66" t="s">
        <v>53</v>
      </c>
      <c r="E103" s="72">
        <v>1534345</v>
      </c>
      <c r="F103" s="72"/>
      <c r="G103" s="72">
        <v>2007</v>
      </c>
      <c r="H103" s="68">
        <f t="shared" si="13"/>
        <v>1532338</v>
      </c>
    </row>
    <row r="104" spans="1:8" s="41" customFormat="1" ht="12" customHeight="1" x14ac:dyDescent="0.2">
      <c r="A104" s="57"/>
      <c r="B104" s="62">
        <v>80120</v>
      </c>
      <c r="C104" s="52"/>
      <c r="D104" s="63" t="s">
        <v>148</v>
      </c>
      <c r="E104" s="64">
        <v>25098394</v>
      </c>
      <c r="F104" s="65">
        <f>SUM(F105)</f>
        <v>1500</v>
      </c>
      <c r="G104" s="65">
        <f>SUM(G105)</f>
        <v>1500</v>
      </c>
      <c r="H104" s="64">
        <f>SUM(E104+F104-G104)</f>
        <v>25098394</v>
      </c>
    </row>
    <row r="105" spans="1:8" s="41" customFormat="1" ht="12" customHeight="1" x14ac:dyDescent="0.2">
      <c r="A105" s="57"/>
      <c r="B105" s="58"/>
      <c r="C105" s="52"/>
      <c r="D105" s="290" t="s">
        <v>13</v>
      </c>
      <c r="E105" s="291">
        <v>18216449</v>
      </c>
      <c r="F105" s="291">
        <f>SUM(F106:F106)</f>
        <v>1500</v>
      </c>
      <c r="G105" s="291">
        <f>SUM(G106:G106)</f>
        <v>1500</v>
      </c>
      <c r="H105" s="291">
        <f t="shared" ref="H105:H106" si="14">SUM(E105+F105-G105)</f>
        <v>18216449</v>
      </c>
    </row>
    <row r="106" spans="1:8" s="41" customFormat="1" ht="12" customHeight="1" x14ac:dyDescent="0.2">
      <c r="A106" s="57"/>
      <c r="B106" s="58"/>
      <c r="C106" s="73">
        <v>4040</v>
      </c>
      <c r="D106" s="66" t="s">
        <v>53</v>
      </c>
      <c r="E106" s="68">
        <v>1314197</v>
      </c>
      <c r="F106" s="68">
        <v>1500</v>
      </c>
      <c r="G106" s="67">
        <v>1500</v>
      </c>
      <c r="H106" s="67">
        <f t="shared" si="14"/>
        <v>1314197</v>
      </c>
    </row>
    <row r="107" spans="1:8" s="41" customFormat="1" ht="12" customHeight="1" x14ac:dyDescent="0.2">
      <c r="A107" s="57"/>
      <c r="B107" s="32">
        <v>80146</v>
      </c>
      <c r="C107" s="29"/>
      <c r="D107" s="63" t="s">
        <v>85</v>
      </c>
      <c r="E107" s="64">
        <v>1314549</v>
      </c>
      <c r="F107" s="65">
        <f>SUM(F108)</f>
        <v>375155</v>
      </c>
      <c r="G107" s="65">
        <f>SUM(G108)</f>
        <v>326000</v>
      </c>
      <c r="H107" s="64">
        <f>SUM(E107+F107-G107)</f>
        <v>1363704</v>
      </c>
    </row>
    <row r="108" spans="1:8" s="41" customFormat="1" ht="12" customHeight="1" x14ac:dyDescent="0.2">
      <c r="A108" s="57"/>
      <c r="B108" s="62"/>
      <c r="C108" s="52"/>
      <c r="D108" s="290" t="s">
        <v>13</v>
      </c>
      <c r="E108" s="287">
        <v>326000</v>
      </c>
      <c r="F108" s="292">
        <f>SUM(F109:F114)</f>
        <v>375155</v>
      </c>
      <c r="G108" s="292">
        <f>SUM(G109:G114)</f>
        <v>326000</v>
      </c>
      <c r="H108" s="291">
        <f t="shared" ref="H108:H114" si="15">SUM(E108+F108-G108)</f>
        <v>375155</v>
      </c>
    </row>
    <row r="109" spans="1:8" s="41" customFormat="1" ht="12" customHeight="1" x14ac:dyDescent="0.2">
      <c r="A109" s="57"/>
      <c r="B109" s="62"/>
      <c r="C109" s="73">
        <v>4010</v>
      </c>
      <c r="D109" s="66" t="s">
        <v>26</v>
      </c>
      <c r="E109" s="68">
        <v>231834</v>
      </c>
      <c r="F109" s="72">
        <v>272741</v>
      </c>
      <c r="G109" s="72">
        <v>231834</v>
      </c>
      <c r="H109" s="67">
        <f t="shared" si="15"/>
        <v>272741</v>
      </c>
    </row>
    <row r="110" spans="1:8" s="41" customFormat="1" ht="12" customHeight="1" x14ac:dyDescent="0.2">
      <c r="A110" s="57"/>
      <c r="B110" s="62"/>
      <c r="C110" s="73">
        <v>4040</v>
      </c>
      <c r="D110" s="66" t="s">
        <v>53</v>
      </c>
      <c r="E110" s="68">
        <v>33144</v>
      </c>
      <c r="F110" s="72">
        <v>32507</v>
      </c>
      <c r="G110" s="72">
        <v>33144</v>
      </c>
      <c r="H110" s="67">
        <f t="shared" si="15"/>
        <v>32507</v>
      </c>
    </row>
    <row r="111" spans="1:8" s="41" customFormat="1" ht="12" customHeight="1" x14ac:dyDescent="0.2">
      <c r="A111" s="74"/>
      <c r="B111" s="91"/>
      <c r="C111" s="76">
        <v>4110</v>
      </c>
      <c r="D111" s="63" t="s">
        <v>65</v>
      </c>
      <c r="E111" s="77">
        <v>45127</v>
      </c>
      <c r="F111" s="77">
        <v>50536</v>
      </c>
      <c r="G111" s="77">
        <v>45127</v>
      </c>
      <c r="H111" s="65">
        <f t="shared" si="15"/>
        <v>50536</v>
      </c>
    </row>
    <row r="112" spans="1:8" s="41" customFormat="1" ht="12" customHeight="1" x14ac:dyDescent="0.2">
      <c r="A112" s="57"/>
      <c r="B112" s="62"/>
      <c r="C112" s="73">
        <v>4120</v>
      </c>
      <c r="D112" s="66" t="s">
        <v>84</v>
      </c>
      <c r="E112" s="72">
        <v>5569</v>
      </c>
      <c r="F112" s="72">
        <v>7479</v>
      </c>
      <c r="G112" s="72">
        <v>5569</v>
      </c>
      <c r="H112" s="67">
        <f t="shared" si="15"/>
        <v>7479</v>
      </c>
    </row>
    <row r="113" spans="1:8" s="41" customFormat="1" ht="12" customHeight="1" x14ac:dyDescent="0.2">
      <c r="A113" s="57"/>
      <c r="B113" s="62"/>
      <c r="C113" s="73">
        <v>4280</v>
      </c>
      <c r="D113" s="66" t="s">
        <v>149</v>
      </c>
      <c r="E113" s="72">
        <v>80</v>
      </c>
      <c r="F113" s="72">
        <v>160</v>
      </c>
      <c r="G113" s="72">
        <v>80</v>
      </c>
      <c r="H113" s="67">
        <f t="shared" si="15"/>
        <v>160</v>
      </c>
    </row>
    <row r="114" spans="1:8" s="41" customFormat="1" ht="12" customHeight="1" x14ac:dyDescent="0.2">
      <c r="A114" s="57"/>
      <c r="B114" s="62"/>
      <c r="C114" s="73">
        <v>4440</v>
      </c>
      <c r="D114" s="66" t="s">
        <v>150</v>
      </c>
      <c r="E114" s="72">
        <v>10246</v>
      </c>
      <c r="F114" s="72">
        <v>11732</v>
      </c>
      <c r="G114" s="72">
        <v>10246</v>
      </c>
      <c r="H114" s="67">
        <f t="shared" si="15"/>
        <v>11732</v>
      </c>
    </row>
    <row r="115" spans="1:8" s="41" customFormat="1" ht="12" customHeight="1" x14ac:dyDescent="0.2">
      <c r="A115" s="84"/>
      <c r="B115" s="62">
        <v>80195</v>
      </c>
      <c r="C115" s="52"/>
      <c r="D115" s="63" t="s">
        <v>15</v>
      </c>
      <c r="E115" s="64">
        <v>29789020.670000002</v>
      </c>
      <c r="F115" s="65">
        <f>SUM(F117,F121,F124,F126,F133)</f>
        <v>962124</v>
      </c>
      <c r="G115" s="65">
        <f>SUM(G117,G121,G124,G126,G133)</f>
        <v>38100</v>
      </c>
      <c r="H115" s="64">
        <f>SUM(E115+F115-G115)</f>
        <v>30713044.670000002</v>
      </c>
    </row>
    <row r="116" spans="1:8" s="41" customFormat="1" ht="12" customHeight="1" x14ac:dyDescent="0.2">
      <c r="A116" s="84"/>
      <c r="B116" s="62"/>
      <c r="C116" s="29"/>
      <c r="D116" s="66" t="s">
        <v>151</v>
      </c>
      <c r="E116" s="67"/>
      <c r="F116" s="69"/>
      <c r="G116" s="67"/>
      <c r="H116" s="67"/>
    </row>
    <row r="117" spans="1:8" s="41" customFormat="1" ht="12" customHeight="1" x14ac:dyDescent="0.2">
      <c r="A117" s="84"/>
      <c r="B117" s="62"/>
      <c r="C117" s="29"/>
      <c r="D117" s="290" t="s">
        <v>86</v>
      </c>
      <c r="E117" s="288">
        <v>526011.56999999995</v>
      </c>
      <c r="F117" s="288">
        <f>SUM(F118:F119)</f>
        <v>35000</v>
      </c>
      <c r="G117" s="288">
        <f>SUM(G118:G119)</f>
        <v>35000</v>
      </c>
      <c r="H117" s="291">
        <f t="shared" ref="H117:H119" si="16">SUM(E117+F117-G117)</f>
        <v>526011.56999999995</v>
      </c>
    </row>
    <row r="118" spans="1:8" s="41" customFormat="1" ht="12" customHeight="1" x14ac:dyDescent="0.2">
      <c r="A118" s="84"/>
      <c r="B118" s="62"/>
      <c r="C118" s="73">
        <v>4011</v>
      </c>
      <c r="D118" s="66" t="s">
        <v>26</v>
      </c>
      <c r="E118" s="72">
        <v>35000</v>
      </c>
      <c r="F118" s="72"/>
      <c r="G118" s="72">
        <v>35000</v>
      </c>
      <c r="H118" s="67">
        <f t="shared" si="16"/>
        <v>0</v>
      </c>
    </row>
    <row r="119" spans="1:8" s="41" customFormat="1" ht="12" customHeight="1" x14ac:dyDescent="0.2">
      <c r="A119" s="84"/>
      <c r="B119" s="62"/>
      <c r="C119" s="73">
        <v>4171</v>
      </c>
      <c r="D119" s="66" t="s">
        <v>23</v>
      </c>
      <c r="E119" s="72">
        <v>3500</v>
      </c>
      <c r="F119" s="72">
        <v>35000</v>
      </c>
      <c r="G119" s="72"/>
      <c r="H119" s="67">
        <f t="shared" si="16"/>
        <v>38500</v>
      </c>
    </row>
    <row r="120" spans="1:8" s="41" customFormat="1" ht="12" customHeight="1" x14ac:dyDescent="0.2">
      <c r="A120" s="84"/>
      <c r="B120" s="62"/>
      <c r="C120" s="52"/>
      <c r="D120" s="293" t="s">
        <v>152</v>
      </c>
      <c r="E120" s="68"/>
      <c r="F120" s="67"/>
      <c r="G120" s="67"/>
      <c r="H120" s="68"/>
    </row>
    <row r="121" spans="1:8" s="41" customFormat="1" ht="12" customHeight="1" x14ac:dyDescent="0.2">
      <c r="A121" s="84"/>
      <c r="B121" s="62"/>
      <c r="C121" s="29"/>
      <c r="D121" s="289" t="s">
        <v>153</v>
      </c>
      <c r="E121" s="287">
        <v>127813.44</v>
      </c>
      <c r="F121" s="288">
        <f>SUM(F122:F122)</f>
        <v>0</v>
      </c>
      <c r="G121" s="288">
        <f>SUM(G122:G122)</f>
        <v>3100</v>
      </c>
      <c r="H121" s="291">
        <f t="shared" ref="H121:H122" si="17">SUM(E121+F121-G121)</f>
        <v>124713.44</v>
      </c>
    </row>
    <row r="122" spans="1:8" s="41" customFormat="1" ht="12" customHeight="1" x14ac:dyDescent="0.2">
      <c r="A122" s="84"/>
      <c r="B122" s="62"/>
      <c r="C122" s="73">
        <v>4247</v>
      </c>
      <c r="D122" s="66" t="s">
        <v>52</v>
      </c>
      <c r="E122" s="83">
        <v>32493</v>
      </c>
      <c r="F122" s="72"/>
      <c r="G122" s="72">
        <v>3100</v>
      </c>
      <c r="H122" s="67">
        <f t="shared" si="17"/>
        <v>29393</v>
      </c>
    </row>
    <row r="123" spans="1:8" s="41" customFormat="1" ht="12" customHeight="1" x14ac:dyDescent="0.2">
      <c r="A123" s="84"/>
      <c r="B123" s="62"/>
      <c r="C123" s="52"/>
      <c r="D123" s="293" t="s">
        <v>154</v>
      </c>
      <c r="E123" s="68"/>
      <c r="F123" s="67"/>
      <c r="G123" s="67"/>
      <c r="H123" s="68"/>
    </row>
    <row r="124" spans="1:8" s="41" customFormat="1" ht="12" customHeight="1" x14ac:dyDescent="0.2">
      <c r="A124" s="84"/>
      <c r="B124" s="62"/>
      <c r="C124" s="29"/>
      <c r="D124" s="289" t="s">
        <v>153</v>
      </c>
      <c r="E124" s="287">
        <v>0</v>
      </c>
      <c r="F124" s="288">
        <f>SUM(F125:F125)</f>
        <v>3100</v>
      </c>
      <c r="G124" s="288">
        <f>SUM(G125:G125)</f>
        <v>0</v>
      </c>
      <c r="H124" s="291">
        <f t="shared" ref="H124:H164" si="18">SUM(E124+F124-G124)</f>
        <v>3100</v>
      </c>
    </row>
    <row r="125" spans="1:8" s="41" customFormat="1" ht="12" customHeight="1" x14ac:dyDescent="0.2">
      <c r="A125" s="84"/>
      <c r="B125" s="62"/>
      <c r="C125" s="73">
        <v>4177</v>
      </c>
      <c r="D125" s="66" t="s">
        <v>23</v>
      </c>
      <c r="E125" s="83">
        <v>0</v>
      </c>
      <c r="F125" s="72">
        <v>3100</v>
      </c>
      <c r="G125" s="72"/>
      <c r="H125" s="67">
        <f t="shared" si="18"/>
        <v>3100</v>
      </c>
    </row>
    <row r="126" spans="1:8" s="41" customFormat="1" ht="36.75" customHeight="1" x14ac:dyDescent="0.2">
      <c r="A126" s="84"/>
      <c r="B126" s="62"/>
      <c r="C126" s="29"/>
      <c r="D126" s="286" t="s">
        <v>155</v>
      </c>
      <c r="E126" s="287">
        <v>0</v>
      </c>
      <c r="F126" s="288">
        <f>SUM(F127:F132)</f>
        <v>899824</v>
      </c>
      <c r="G126" s="288">
        <f>SUM(G127:G128)</f>
        <v>0</v>
      </c>
      <c r="H126" s="291">
        <f t="shared" si="18"/>
        <v>899824</v>
      </c>
    </row>
    <row r="127" spans="1:8" s="41" customFormat="1" ht="12" customHeight="1" x14ac:dyDescent="0.2">
      <c r="A127" s="84"/>
      <c r="B127" s="62"/>
      <c r="C127" s="73">
        <v>3247</v>
      </c>
      <c r="D127" s="66" t="s">
        <v>156</v>
      </c>
      <c r="E127" s="83">
        <v>0</v>
      </c>
      <c r="F127" s="72">
        <v>24000</v>
      </c>
      <c r="G127" s="72"/>
      <c r="H127" s="67">
        <f t="shared" si="18"/>
        <v>24000</v>
      </c>
    </row>
    <row r="128" spans="1:8" s="41" customFormat="1" ht="12" customHeight="1" x14ac:dyDescent="0.2">
      <c r="A128" s="84"/>
      <c r="B128" s="62"/>
      <c r="C128" s="73">
        <v>4177</v>
      </c>
      <c r="D128" s="66" t="s">
        <v>23</v>
      </c>
      <c r="E128" s="83">
        <v>0</v>
      </c>
      <c r="F128" s="72">
        <v>190040</v>
      </c>
      <c r="G128" s="72"/>
      <c r="H128" s="67">
        <f t="shared" si="18"/>
        <v>190040</v>
      </c>
    </row>
    <row r="129" spans="1:8" s="41" customFormat="1" ht="12" customHeight="1" x14ac:dyDescent="0.2">
      <c r="A129" s="84"/>
      <c r="B129" s="62"/>
      <c r="C129" s="29" t="s">
        <v>157</v>
      </c>
      <c r="D129" s="33" t="s">
        <v>20</v>
      </c>
      <c r="E129" s="83">
        <v>0</v>
      </c>
      <c r="F129" s="72">
        <v>4500</v>
      </c>
      <c r="G129" s="72"/>
      <c r="H129" s="67">
        <f t="shared" si="18"/>
        <v>4500</v>
      </c>
    </row>
    <row r="130" spans="1:8" s="41" customFormat="1" ht="12" customHeight="1" x14ac:dyDescent="0.2">
      <c r="A130" s="84"/>
      <c r="B130" s="62"/>
      <c r="C130" s="73">
        <v>4247</v>
      </c>
      <c r="D130" s="66" t="s">
        <v>52</v>
      </c>
      <c r="E130" s="83">
        <v>0</v>
      </c>
      <c r="F130" s="72">
        <v>321800</v>
      </c>
      <c r="G130" s="72"/>
      <c r="H130" s="67">
        <f t="shared" si="18"/>
        <v>321800</v>
      </c>
    </row>
    <row r="131" spans="1:8" s="41" customFormat="1" ht="12" customHeight="1" x14ac:dyDescent="0.2">
      <c r="A131" s="84"/>
      <c r="B131" s="62"/>
      <c r="C131" s="73">
        <v>4267</v>
      </c>
      <c r="D131" s="66" t="s">
        <v>21</v>
      </c>
      <c r="E131" s="83">
        <v>0</v>
      </c>
      <c r="F131" s="72">
        <v>99260</v>
      </c>
      <c r="G131" s="72"/>
      <c r="H131" s="67">
        <f t="shared" si="18"/>
        <v>99260</v>
      </c>
    </row>
    <row r="132" spans="1:8" s="41" customFormat="1" ht="12" customHeight="1" x14ac:dyDescent="0.2">
      <c r="A132" s="84"/>
      <c r="B132" s="62"/>
      <c r="C132" s="73">
        <v>4307</v>
      </c>
      <c r="D132" s="66" t="s">
        <v>22</v>
      </c>
      <c r="E132" s="83">
        <v>0</v>
      </c>
      <c r="F132" s="72">
        <v>260224</v>
      </c>
      <c r="G132" s="72"/>
      <c r="H132" s="67">
        <f t="shared" si="18"/>
        <v>260224</v>
      </c>
    </row>
    <row r="133" spans="1:8" s="41" customFormat="1" ht="34.5" customHeight="1" x14ac:dyDescent="0.2">
      <c r="A133" s="84"/>
      <c r="B133" s="62"/>
      <c r="C133" s="29"/>
      <c r="D133" s="286" t="s">
        <v>158</v>
      </c>
      <c r="E133" s="287">
        <v>0</v>
      </c>
      <c r="F133" s="288">
        <f>SUM(F134:F136)</f>
        <v>24200</v>
      </c>
      <c r="G133" s="288">
        <f>SUM(G134:G136)</f>
        <v>0</v>
      </c>
      <c r="H133" s="291">
        <f t="shared" si="18"/>
        <v>24200</v>
      </c>
    </row>
    <row r="134" spans="1:8" s="41" customFormat="1" ht="12" customHeight="1" x14ac:dyDescent="0.2">
      <c r="A134" s="84"/>
      <c r="B134" s="62"/>
      <c r="C134" s="73">
        <v>4017</v>
      </c>
      <c r="D134" s="66" t="s">
        <v>26</v>
      </c>
      <c r="E134" s="83">
        <v>0</v>
      </c>
      <c r="F134" s="72">
        <v>20230</v>
      </c>
      <c r="G134" s="72"/>
      <c r="H134" s="67">
        <f t="shared" si="18"/>
        <v>20230</v>
      </c>
    </row>
    <row r="135" spans="1:8" s="41" customFormat="1" ht="12" customHeight="1" x14ac:dyDescent="0.2">
      <c r="A135" s="84"/>
      <c r="B135" s="62"/>
      <c r="C135" s="73">
        <v>4117</v>
      </c>
      <c r="D135" s="66" t="s">
        <v>27</v>
      </c>
      <c r="E135" s="83">
        <v>0</v>
      </c>
      <c r="F135" s="72">
        <v>3470</v>
      </c>
      <c r="G135" s="72"/>
      <c r="H135" s="67">
        <f t="shared" si="18"/>
        <v>3470</v>
      </c>
    </row>
    <row r="136" spans="1:8" s="41" customFormat="1" ht="12" customHeight="1" x14ac:dyDescent="0.2">
      <c r="A136" s="84"/>
      <c r="B136" s="62"/>
      <c r="C136" s="73">
        <v>4127</v>
      </c>
      <c r="D136" s="66" t="s">
        <v>84</v>
      </c>
      <c r="E136" s="83">
        <v>0</v>
      </c>
      <c r="F136" s="72">
        <v>500</v>
      </c>
      <c r="G136" s="72"/>
      <c r="H136" s="67">
        <f t="shared" si="18"/>
        <v>500</v>
      </c>
    </row>
    <row r="137" spans="1:8" s="41" customFormat="1" ht="12" customHeight="1" thickBot="1" x14ac:dyDescent="0.25">
      <c r="A137" s="59" t="s">
        <v>87</v>
      </c>
      <c r="B137" s="58"/>
      <c r="C137" s="59"/>
      <c r="D137" s="60" t="s">
        <v>88</v>
      </c>
      <c r="E137" s="56">
        <v>5919205.6900000004</v>
      </c>
      <c r="F137" s="61">
        <f>SUM(F138)</f>
        <v>100000</v>
      </c>
      <c r="G137" s="61">
        <f>SUM(G138)</f>
        <v>100000</v>
      </c>
      <c r="H137" s="56">
        <f t="shared" si="18"/>
        <v>5919205.6900000004</v>
      </c>
    </row>
    <row r="138" spans="1:8" s="41" customFormat="1" ht="12" customHeight="1" thickTop="1" x14ac:dyDescent="0.2">
      <c r="A138" s="59"/>
      <c r="B138" s="73">
        <v>85149</v>
      </c>
      <c r="C138" s="85"/>
      <c r="D138" s="131" t="s">
        <v>159</v>
      </c>
      <c r="E138" s="64">
        <v>336500</v>
      </c>
      <c r="F138" s="65">
        <f t="shared" ref="F138:G138" si="19">SUM(F139)</f>
        <v>100000</v>
      </c>
      <c r="G138" s="65">
        <f t="shared" si="19"/>
        <v>100000</v>
      </c>
      <c r="H138" s="64">
        <f>SUM(E138+F138-G138)</f>
        <v>336500</v>
      </c>
    </row>
    <row r="139" spans="1:8" s="41" customFormat="1" ht="12" customHeight="1" x14ac:dyDescent="0.2">
      <c r="A139" s="59"/>
      <c r="B139" s="85"/>
      <c r="C139" s="73"/>
      <c r="D139" s="294" t="s">
        <v>89</v>
      </c>
      <c r="E139" s="291">
        <v>336500</v>
      </c>
      <c r="F139" s="291">
        <f>SUM(F140:F140)</f>
        <v>100000</v>
      </c>
      <c r="G139" s="291">
        <f>SUM(G140:G140)</f>
        <v>100000</v>
      </c>
      <c r="H139" s="287">
        <f>SUM(E139+F139-G139)</f>
        <v>336500</v>
      </c>
    </row>
    <row r="140" spans="1:8" s="41" customFormat="1" ht="12" customHeight="1" x14ac:dyDescent="0.2">
      <c r="A140" s="59"/>
      <c r="B140" s="62"/>
      <c r="C140" s="29" t="s">
        <v>160</v>
      </c>
      <c r="D140" s="66" t="s">
        <v>149</v>
      </c>
      <c r="E140" s="67">
        <v>293000</v>
      </c>
      <c r="F140" s="72">
        <v>100000</v>
      </c>
      <c r="G140" s="72">
        <v>100000</v>
      </c>
      <c r="H140" s="68">
        <f t="shared" ref="H140" si="20">SUM(E140+F140-G140)</f>
        <v>293000</v>
      </c>
    </row>
    <row r="141" spans="1:8" s="41" customFormat="1" ht="12" customHeight="1" thickBot="1" x14ac:dyDescent="0.25">
      <c r="A141" s="59" t="s">
        <v>24</v>
      </c>
      <c r="B141" s="58"/>
      <c r="C141" s="59"/>
      <c r="D141" s="60" t="s">
        <v>16</v>
      </c>
      <c r="E141" s="56">
        <v>60672248</v>
      </c>
      <c r="F141" s="61">
        <f>SUM(F142,F148,F158)</f>
        <v>67792.5</v>
      </c>
      <c r="G141" s="61">
        <f>SUM(G142,G148,G158)</f>
        <v>146900</v>
      </c>
      <c r="H141" s="56">
        <f t="shared" si="18"/>
        <v>60593140.5</v>
      </c>
    </row>
    <row r="142" spans="1:8" s="41" customFormat="1" ht="12" customHeight="1" thickTop="1" x14ac:dyDescent="0.2">
      <c r="A142" s="59"/>
      <c r="B142" s="62">
        <v>85202</v>
      </c>
      <c r="C142" s="52"/>
      <c r="D142" s="87" t="s">
        <v>115</v>
      </c>
      <c r="E142" s="86">
        <v>13417341</v>
      </c>
      <c r="F142" s="64">
        <f>SUM(F143,F146)</f>
        <v>0</v>
      </c>
      <c r="G142" s="64">
        <f>SUM(G143,G146)</f>
        <v>23800</v>
      </c>
      <c r="H142" s="64">
        <f t="shared" si="18"/>
        <v>13393541</v>
      </c>
    </row>
    <row r="143" spans="1:8" s="41" customFormat="1" ht="12" customHeight="1" x14ac:dyDescent="0.2">
      <c r="A143" s="52"/>
      <c r="B143" s="51"/>
      <c r="C143" s="52"/>
      <c r="D143" s="290" t="s">
        <v>161</v>
      </c>
      <c r="E143" s="295">
        <v>3303167</v>
      </c>
      <c r="F143" s="292">
        <f>SUM(F144:F145)</f>
        <v>0</v>
      </c>
      <c r="G143" s="292">
        <f>SUM(G144:G145)</f>
        <v>21156</v>
      </c>
      <c r="H143" s="287">
        <f t="shared" si="18"/>
        <v>3282011</v>
      </c>
    </row>
    <row r="144" spans="1:8" s="41" customFormat="1" ht="12" customHeight="1" x14ac:dyDescent="0.2">
      <c r="A144" s="59"/>
      <c r="B144" s="58"/>
      <c r="C144" s="73">
        <v>4120</v>
      </c>
      <c r="D144" s="66" t="s">
        <v>84</v>
      </c>
      <c r="E144" s="83">
        <v>57335</v>
      </c>
      <c r="F144" s="72"/>
      <c r="G144" s="72">
        <v>12992</v>
      </c>
      <c r="H144" s="67">
        <f t="shared" si="18"/>
        <v>44343</v>
      </c>
    </row>
    <row r="145" spans="1:8" s="41" customFormat="1" ht="12" customHeight="1" x14ac:dyDescent="0.2">
      <c r="A145" s="59"/>
      <c r="B145" s="58"/>
      <c r="C145" s="73">
        <v>4710</v>
      </c>
      <c r="D145" s="33" t="s">
        <v>162</v>
      </c>
      <c r="E145" s="83">
        <v>32658</v>
      </c>
      <c r="F145" s="72"/>
      <c r="G145" s="72">
        <v>8164</v>
      </c>
      <c r="H145" s="67">
        <f t="shared" si="18"/>
        <v>24494</v>
      </c>
    </row>
    <row r="146" spans="1:8" s="41" customFormat="1" ht="12" customHeight="1" x14ac:dyDescent="0.2">
      <c r="A146" s="59"/>
      <c r="B146" s="58"/>
      <c r="C146" s="52"/>
      <c r="D146" s="290" t="s">
        <v>163</v>
      </c>
      <c r="E146" s="287">
        <v>3055274</v>
      </c>
      <c r="F146" s="292">
        <f>SUM(F147:F147)</f>
        <v>0</v>
      </c>
      <c r="G146" s="292">
        <f>SUM(G147:G147)</f>
        <v>2644</v>
      </c>
      <c r="H146" s="287">
        <f t="shared" si="18"/>
        <v>3052630</v>
      </c>
    </row>
    <row r="147" spans="1:8" s="41" customFormat="1" ht="12" customHeight="1" x14ac:dyDescent="0.2">
      <c r="A147" s="59"/>
      <c r="B147" s="58"/>
      <c r="C147" s="29" t="s">
        <v>164</v>
      </c>
      <c r="D147" s="33" t="s">
        <v>20</v>
      </c>
      <c r="E147" s="83">
        <v>158000</v>
      </c>
      <c r="F147" s="72"/>
      <c r="G147" s="72">
        <v>2644</v>
      </c>
      <c r="H147" s="67">
        <f t="shared" si="18"/>
        <v>155356</v>
      </c>
    </row>
    <row r="148" spans="1:8" s="41" customFormat="1" ht="12" customHeight="1" x14ac:dyDescent="0.2">
      <c r="A148" s="59"/>
      <c r="B148" s="62">
        <v>85219</v>
      </c>
      <c r="C148" s="52"/>
      <c r="D148" s="87" t="s">
        <v>54</v>
      </c>
      <c r="E148" s="86">
        <v>13777794</v>
      </c>
      <c r="F148" s="64">
        <f>SUM(F149)</f>
        <v>0</v>
      </c>
      <c r="G148" s="64">
        <f>SUM(G149)</f>
        <v>123100</v>
      </c>
      <c r="H148" s="64">
        <f t="shared" si="18"/>
        <v>13654694</v>
      </c>
    </row>
    <row r="149" spans="1:8" s="41" customFormat="1" ht="12" customHeight="1" x14ac:dyDescent="0.2">
      <c r="A149" s="59"/>
      <c r="B149" s="58"/>
      <c r="C149" s="52"/>
      <c r="D149" s="290" t="s">
        <v>25</v>
      </c>
      <c r="E149" s="295">
        <v>13777794</v>
      </c>
      <c r="F149" s="292">
        <f>SUM(F150:F157)</f>
        <v>0</v>
      </c>
      <c r="G149" s="292">
        <f>SUM(G150:G157)</f>
        <v>123100</v>
      </c>
      <c r="H149" s="287">
        <f t="shared" si="18"/>
        <v>13654694</v>
      </c>
    </row>
    <row r="150" spans="1:8" s="41" customFormat="1" ht="12" customHeight="1" x14ac:dyDescent="0.2">
      <c r="A150" s="59"/>
      <c r="B150" s="58"/>
      <c r="C150" s="73">
        <v>4170</v>
      </c>
      <c r="D150" s="66" t="s">
        <v>23</v>
      </c>
      <c r="E150" s="83">
        <v>7200</v>
      </c>
      <c r="F150" s="72"/>
      <c r="G150" s="72">
        <v>2200</v>
      </c>
      <c r="H150" s="67">
        <f t="shared" si="18"/>
        <v>5000</v>
      </c>
    </row>
    <row r="151" spans="1:8" s="41" customFormat="1" ht="12" customHeight="1" x14ac:dyDescent="0.2">
      <c r="A151" s="59"/>
      <c r="B151" s="58"/>
      <c r="C151" s="29" t="s">
        <v>164</v>
      </c>
      <c r="D151" s="33" t="s">
        <v>20</v>
      </c>
      <c r="E151" s="83">
        <v>238000</v>
      </c>
      <c r="F151" s="72"/>
      <c r="G151" s="72">
        <v>33688</v>
      </c>
      <c r="H151" s="67">
        <f t="shared" si="18"/>
        <v>204312</v>
      </c>
    </row>
    <row r="152" spans="1:8" s="41" customFormat="1" ht="12" customHeight="1" x14ac:dyDescent="0.2">
      <c r="A152" s="59"/>
      <c r="B152" s="58"/>
      <c r="C152" s="73">
        <v>4260</v>
      </c>
      <c r="D152" s="66" t="s">
        <v>21</v>
      </c>
      <c r="E152" s="83">
        <v>189900</v>
      </c>
      <c r="F152" s="72"/>
      <c r="G152" s="72">
        <v>28052</v>
      </c>
      <c r="H152" s="67">
        <f t="shared" si="18"/>
        <v>161848</v>
      </c>
    </row>
    <row r="153" spans="1:8" s="41" customFormat="1" ht="12" customHeight="1" x14ac:dyDescent="0.2">
      <c r="A153" s="59"/>
      <c r="B153" s="58"/>
      <c r="C153" s="73">
        <v>4270</v>
      </c>
      <c r="D153" s="66" t="s">
        <v>66</v>
      </c>
      <c r="E153" s="83">
        <v>61200</v>
      </c>
      <c r="F153" s="72"/>
      <c r="G153" s="72">
        <v>17786</v>
      </c>
      <c r="H153" s="67">
        <f>SUM(E153+F153-G153)</f>
        <v>43414</v>
      </c>
    </row>
    <row r="154" spans="1:8" s="41" customFormat="1" ht="12" customHeight="1" x14ac:dyDescent="0.2">
      <c r="A154" s="59"/>
      <c r="B154" s="58"/>
      <c r="C154" s="73">
        <v>4300</v>
      </c>
      <c r="D154" s="66" t="s">
        <v>22</v>
      </c>
      <c r="E154" s="83">
        <v>458141</v>
      </c>
      <c r="F154" s="72"/>
      <c r="G154" s="72">
        <v>40194</v>
      </c>
      <c r="H154" s="67">
        <f t="shared" si="18"/>
        <v>417947</v>
      </c>
    </row>
    <row r="155" spans="1:8" s="41" customFormat="1" ht="12" customHeight="1" x14ac:dyDescent="0.2">
      <c r="A155" s="59"/>
      <c r="B155" s="58"/>
      <c r="C155" s="73">
        <v>4610</v>
      </c>
      <c r="D155" s="137" t="s">
        <v>165</v>
      </c>
      <c r="E155" s="83">
        <v>980</v>
      </c>
      <c r="F155" s="72"/>
      <c r="G155" s="72">
        <v>180</v>
      </c>
      <c r="H155" s="67">
        <f t="shared" si="18"/>
        <v>800</v>
      </c>
    </row>
    <row r="156" spans="1:8" s="41" customFormat="1" ht="12" customHeight="1" x14ac:dyDescent="0.2">
      <c r="A156" s="59"/>
      <c r="B156" s="58"/>
      <c r="C156" s="73">
        <v>4700</v>
      </c>
      <c r="D156" s="33" t="s">
        <v>166</v>
      </c>
      <c r="E156" s="83"/>
      <c r="F156" s="72"/>
      <c r="G156" s="72"/>
      <c r="H156" s="67"/>
    </row>
    <row r="157" spans="1:8" s="41" customFormat="1" ht="12" customHeight="1" x14ac:dyDescent="0.2">
      <c r="A157" s="59"/>
      <c r="B157" s="58"/>
      <c r="C157" s="73"/>
      <c r="D157" s="33" t="s">
        <v>167</v>
      </c>
      <c r="E157" s="83">
        <v>28000</v>
      </c>
      <c r="F157" s="72"/>
      <c r="G157" s="72">
        <v>1000</v>
      </c>
      <c r="H157" s="67">
        <f t="shared" si="18"/>
        <v>27000</v>
      </c>
    </row>
    <row r="158" spans="1:8" s="41" customFormat="1" ht="12" customHeight="1" x14ac:dyDescent="0.2">
      <c r="A158" s="59"/>
      <c r="B158" s="62">
        <v>85295</v>
      </c>
      <c r="C158" s="52"/>
      <c r="D158" s="63" t="s">
        <v>15</v>
      </c>
      <c r="E158" s="86">
        <v>3614719</v>
      </c>
      <c r="F158" s="64">
        <f>SUM(F160)</f>
        <v>67792.5</v>
      </c>
      <c r="G158" s="64">
        <f>SUM(G160)</f>
        <v>0</v>
      </c>
      <c r="H158" s="64">
        <f t="shared" si="18"/>
        <v>3682511.5</v>
      </c>
    </row>
    <row r="159" spans="1:8" s="41" customFormat="1" ht="12" customHeight="1" x14ac:dyDescent="0.2">
      <c r="A159" s="59"/>
      <c r="B159" s="62"/>
      <c r="C159" s="29"/>
      <c r="D159" s="33" t="s">
        <v>168</v>
      </c>
      <c r="E159" s="83"/>
      <c r="F159" s="68"/>
      <c r="G159" s="68"/>
      <c r="H159" s="68"/>
    </row>
    <row r="160" spans="1:8" s="41" customFormat="1" ht="12" customHeight="1" x14ac:dyDescent="0.2">
      <c r="A160" s="59"/>
      <c r="B160" s="58"/>
      <c r="C160" s="52"/>
      <c r="D160" s="296" t="s">
        <v>169</v>
      </c>
      <c r="E160" s="287">
        <v>0</v>
      </c>
      <c r="F160" s="292">
        <f>SUM(F161:F163)</f>
        <v>67792.5</v>
      </c>
      <c r="G160" s="292">
        <f>SUM(G161:G163)</f>
        <v>0</v>
      </c>
      <c r="H160" s="287">
        <f t="shared" si="18"/>
        <v>67792.5</v>
      </c>
    </row>
    <row r="161" spans="1:8" s="41" customFormat="1" ht="12" customHeight="1" x14ac:dyDescent="0.2">
      <c r="A161" s="59"/>
      <c r="B161" s="58"/>
      <c r="C161" s="29" t="s">
        <v>170</v>
      </c>
      <c r="D161" s="90" t="s">
        <v>134</v>
      </c>
      <c r="E161" s="83"/>
      <c r="F161" s="72"/>
      <c r="G161" s="72"/>
      <c r="H161" s="67"/>
    </row>
    <row r="162" spans="1:8" s="41" customFormat="1" ht="12" customHeight="1" x14ac:dyDescent="0.2">
      <c r="A162" s="59"/>
      <c r="B162" s="58"/>
      <c r="C162" s="29"/>
      <c r="D162" s="90" t="s">
        <v>135</v>
      </c>
      <c r="E162" s="83"/>
      <c r="F162" s="72"/>
      <c r="G162" s="72"/>
      <c r="H162" s="67"/>
    </row>
    <row r="163" spans="1:8" s="41" customFormat="1" ht="12" customHeight="1" x14ac:dyDescent="0.2">
      <c r="A163" s="59"/>
      <c r="B163" s="58"/>
      <c r="C163" s="29"/>
      <c r="D163" s="90" t="s">
        <v>136</v>
      </c>
      <c r="E163" s="83">
        <v>0</v>
      </c>
      <c r="F163" s="72">
        <v>67792.5</v>
      </c>
      <c r="G163" s="72"/>
      <c r="H163" s="67">
        <f t="shared" si="18"/>
        <v>67792.5</v>
      </c>
    </row>
    <row r="164" spans="1:8" s="41" customFormat="1" ht="12" customHeight="1" thickBot="1" x14ac:dyDescent="0.25">
      <c r="A164" s="57">
        <v>900</v>
      </c>
      <c r="B164" s="58"/>
      <c r="C164" s="59"/>
      <c r="D164" s="60" t="s">
        <v>90</v>
      </c>
      <c r="E164" s="56">
        <v>79648573.129999995</v>
      </c>
      <c r="F164" s="61">
        <f>SUM(F165,F168)</f>
        <v>20000</v>
      </c>
      <c r="G164" s="61">
        <f>SUM(G165,G168)</f>
        <v>20000</v>
      </c>
      <c r="H164" s="56">
        <f t="shared" si="18"/>
        <v>79648573.129999995</v>
      </c>
    </row>
    <row r="165" spans="1:8" s="41" customFormat="1" ht="12" customHeight="1" thickTop="1" x14ac:dyDescent="0.2">
      <c r="A165" s="57"/>
      <c r="B165" s="62">
        <v>90002</v>
      </c>
      <c r="C165" s="59"/>
      <c r="D165" s="63" t="s">
        <v>171</v>
      </c>
      <c r="E165" s="64">
        <v>28812865</v>
      </c>
      <c r="F165" s="64">
        <f>SUM(F166)</f>
        <v>20000</v>
      </c>
      <c r="G165" s="64">
        <f>SUM(G166)</f>
        <v>0</v>
      </c>
      <c r="H165" s="64">
        <f>SUM(E165+F165-G165)</f>
        <v>28832865</v>
      </c>
    </row>
    <row r="166" spans="1:8" s="41" customFormat="1" ht="12" customHeight="1" x14ac:dyDescent="0.2">
      <c r="A166" s="57"/>
      <c r="B166" s="58"/>
      <c r="C166" s="59"/>
      <c r="D166" s="290" t="s">
        <v>172</v>
      </c>
      <c r="E166" s="291">
        <v>1046850</v>
      </c>
      <c r="F166" s="291">
        <f>SUM(F167:F167)</f>
        <v>20000</v>
      </c>
      <c r="G166" s="291">
        <f>SUM(G167:G167)</f>
        <v>0</v>
      </c>
      <c r="H166" s="291">
        <f>SUM(E166+F166-G166)</f>
        <v>1066850</v>
      </c>
    </row>
    <row r="167" spans="1:8" s="41" customFormat="1" ht="12" customHeight="1" x14ac:dyDescent="0.2">
      <c r="A167" s="74"/>
      <c r="B167" s="91"/>
      <c r="C167" s="76">
        <v>4300</v>
      </c>
      <c r="D167" s="63" t="s">
        <v>22</v>
      </c>
      <c r="E167" s="65">
        <v>19935</v>
      </c>
      <c r="F167" s="64">
        <v>20000</v>
      </c>
      <c r="G167" s="64"/>
      <c r="H167" s="65">
        <f>SUM(E167+F167-G167)</f>
        <v>39935</v>
      </c>
    </row>
    <row r="168" spans="1:8" s="41" customFormat="1" ht="12" customHeight="1" x14ac:dyDescent="0.2">
      <c r="A168" s="57"/>
      <c r="B168" s="62">
        <v>90004</v>
      </c>
      <c r="C168" s="59"/>
      <c r="D168" s="63" t="s">
        <v>173</v>
      </c>
      <c r="E168" s="64">
        <v>1653724</v>
      </c>
      <c r="F168" s="65">
        <f>SUM(F170)</f>
        <v>0</v>
      </c>
      <c r="G168" s="65">
        <f>SUM(G170)</f>
        <v>20000</v>
      </c>
      <c r="H168" s="64">
        <f t="shared" ref="H168:H184" si="21">SUM(E168+F168-G168)</f>
        <v>1633724</v>
      </c>
    </row>
    <row r="169" spans="1:8" s="41" customFormat="1" ht="12" customHeight="1" x14ac:dyDescent="0.2">
      <c r="A169" s="57"/>
      <c r="B169" s="62"/>
      <c r="C169" s="80"/>
      <c r="D169" s="33" t="s">
        <v>174</v>
      </c>
      <c r="E169" s="72"/>
      <c r="F169" s="72"/>
      <c r="G169" s="72"/>
      <c r="H169" s="68"/>
    </row>
    <row r="170" spans="1:8" s="41" customFormat="1" ht="12" customHeight="1" x14ac:dyDescent="0.2">
      <c r="A170" s="81"/>
      <c r="B170" s="82"/>
      <c r="C170" s="59"/>
      <c r="D170" s="297" t="s">
        <v>175</v>
      </c>
      <c r="E170" s="291">
        <v>311000</v>
      </c>
      <c r="F170" s="291">
        <f>SUM(F171:F171)</f>
        <v>0</v>
      </c>
      <c r="G170" s="291">
        <f>SUM(G171)</f>
        <v>20000</v>
      </c>
      <c r="H170" s="291">
        <f t="shared" ref="H170:H171" si="22">SUM(E170+F170-G170)</f>
        <v>291000</v>
      </c>
    </row>
    <row r="171" spans="1:8" s="41" customFormat="1" ht="12" customHeight="1" x14ac:dyDescent="0.2">
      <c r="A171" s="81"/>
      <c r="B171" s="62"/>
      <c r="C171" s="80">
        <v>4300</v>
      </c>
      <c r="D171" s="32" t="s">
        <v>22</v>
      </c>
      <c r="E171" s="67">
        <v>170000</v>
      </c>
      <c r="F171" s="72"/>
      <c r="G171" s="67">
        <v>20000</v>
      </c>
      <c r="H171" s="67">
        <f t="shared" si="22"/>
        <v>150000</v>
      </c>
    </row>
    <row r="172" spans="1:8" s="41" customFormat="1" ht="12" customHeight="1" thickBot="1" x14ac:dyDescent="0.25">
      <c r="A172" s="57">
        <v>926</v>
      </c>
      <c r="B172" s="58"/>
      <c r="C172" s="59"/>
      <c r="D172" s="60" t="s">
        <v>91</v>
      </c>
      <c r="E172" s="56">
        <v>21143825</v>
      </c>
      <c r="F172" s="56">
        <f>SUM(F173)</f>
        <v>87000</v>
      </c>
      <c r="G172" s="56">
        <f>SUM(G173)</f>
        <v>87000</v>
      </c>
      <c r="H172" s="56">
        <f t="shared" si="21"/>
        <v>21143825</v>
      </c>
    </row>
    <row r="173" spans="1:8" s="41" customFormat="1" ht="12" customHeight="1" thickTop="1" x14ac:dyDescent="0.2">
      <c r="A173" s="57"/>
      <c r="B173" s="73">
        <v>92604</v>
      </c>
      <c r="C173" s="85"/>
      <c r="D173" s="63" t="s">
        <v>92</v>
      </c>
      <c r="E173" s="64">
        <v>14501893</v>
      </c>
      <c r="F173" s="64">
        <f>SUM(F174)</f>
        <v>87000</v>
      </c>
      <c r="G173" s="64">
        <f>SUM(G174)</f>
        <v>87000</v>
      </c>
      <c r="H173" s="64">
        <f t="shared" si="21"/>
        <v>14501893</v>
      </c>
    </row>
    <row r="174" spans="1:8" s="41" customFormat="1" ht="12" customHeight="1" x14ac:dyDescent="0.2">
      <c r="A174" s="57"/>
      <c r="B174" s="62"/>
      <c r="C174" s="52"/>
      <c r="D174" s="290" t="s">
        <v>93</v>
      </c>
      <c r="E174" s="287">
        <v>13201893</v>
      </c>
      <c r="F174" s="292">
        <f>SUM(F175:F177)</f>
        <v>87000</v>
      </c>
      <c r="G174" s="292">
        <f>SUM(G175:G177)</f>
        <v>87000</v>
      </c>
      <c r="H174" s="291">
        <f t="shared" si="21"/>
        <v>13201893</v>
      </c>
    </row>
    <row r="175" spans="1:8" s="41" customFormat="1" ht="12" customHeight="1" x14ac:dyDescent="0.2">
      <c r="A175" s="57"/>
      <c r="B175" s="62"/>
      <c r="C175" s="73">
        <v>4270</v>
      </c>
      <c r="D175" s="66" t="s">
        <v>66</v>
      </c>
      <c r="E175" s="72">
        <v>800000</v>
      </c>
      <c r="F175" s="72"/>
      <c r="G175" s="72">
        <v>50000</v>
      </c>
      <c r="H175" s="67">
        <f t="shared" si="21"/>
        <v>750000</v>
      </c>
    </row>
    <row r="176" spans="1:8" s="41" customFormat="1" ht="12" customHeight="1" x14ac:dyDescent="0.2">
      <c r="A176" s="57"/>
      <c r="B176" s="62"/>
      <c r="C176" s="73">
        <v>4300</v>
      </c>
      <c r="D176" s="66" t="s">
        <v>22</v>
      </c>
      <c r="E176" s="67">
        <v>2853238</v>
      </c>
      <c r="F176" s="67"/>
      <c r="G176" s="67">
        <v>37000</v>
      </c>
      <c r="H176" s="67">
        <f t="shared" si="21"/>
        <v>2816238</v>
      </c>
    </row>
    <row r="177" spans="1:8" s="41" customFormat="1" ht="12" customHeight="1" x14ac:dyDescent="0.2">
      <c r="A177" s="57"/>
      <c r="B177" s="62"/>
      <c r="C177" s="73">
        <v>4530</v>
      </c>
      <c r="D177" s="66" t="s">
        <v>176</v>
      </c>
      <c r="E177" s="67">
        <v>1000</v>
      </c>
      <c r="F177" s="67">
        <v>87000</v>
      </c>
      <c r="G177" s="67"/>
      <c r="H177" s="67">
        <f t="shared" si="21"/>
        <v>88000</v>
      </c>
    </row>
    <row r="178" spans="1:8" s="41" customFormat="1" ht="23.25" customHeight="1" thickBot="1" x14ac:dyDescent="0.25">
      <c r="A178" s="50"/>
      <c r="B178" s="51"/>
      <c r="C178" s="52"/>
      <c r="D178" s="55" t="s">
        <v>68</v>
      </c>
      <c r="E178" s="56">
        <v>115882422.18000001</v>
      </c>
      <c r="F178" s="56">
        <f t="shared" ref="F178:G180" si="23">SUM(F179)</f>
        <v>5100</v>
      </c>
      <c r="G178" s="56">
        <f t="shared" si="23"/>
        <v>0</v>
      </c>
      <c r="H178" s="56">
        <f t="shared" si="21"/>
        <v>115887522.18000001</v>
      </c>
    </row>
    <row r="179" spans="1:8" s="41" customFormat="1" ht="18" customHeight="1" thickTop="1" thickBot="1" x14ac:dyDescent="0.25">
      <c r="A179" s="57">
        <v>750</v>
      </c>
      <c r="B179" s="58"/>
      <c r="C179" s="59"/>
      <c r="D179" s="60" t="s">
        <v>122</v>
      </c>
      <c r="E179" s="56">
        <v>1580300</v>
      </c>
      <c r="F179" s="56">
        <f t="shared" si="23"/>
        <v>5100</v>
      </c>
      <c r="G179" s="56">
        <f t="shared" si="23"/>
        <v>0</v>
      </c>
      <c r="H179" s="56">
        <f t="shared" si="21"/>
        <v>1585400</v>
      </c>
    </row>
    <row r="180" spans="1:8" s="41" customFormat="1" ht="12" customHeight="1" thickTop="1" x14ac:dyDescent="0.2">
      <c r="A180" s="57"/>
      <c r="B180" s="85">
        <v>75011</v>
      </c>
      <c r="C180" s="85"/>
      <c r="D180" s="131" t="s">
        <v>123</v>
      </c>
      <c r="E180" s="86">
        <v>1580300</v>
      </c>
      <c r="F180" s="65">
        <f t="shared" si="23"/>
        <v>5100</v>
      </c>
      <c r="G180" s="65">
        <f t="shared" si="23"/>
        <v>0</v>
      </c>
      <c r="H180" s="64">
        <f t="shared" si="21"/>
        <v>1585400</v>
      </c>
    </row>
    <row r="181" spans="1:8" s="41" customFormat="1" ht="12" customHeight="1" x14ac:dyDescent="0.2">
      <c r="A181" s="51"/>
      <c r="B181" s="51"/>
      <c r="C181" s="52"/>
      <c r="D181" s="290" t="s">
        <v>177</v>
      </c>
      <c r="E181" s="295">
        <v>1580300</v>
      </c>
      <c r="F181" s="292">
        <f>SUM(F182:F184)</f>
        <v>5100</v>
      </c>
      <c r="G181" s="292">
        <f>SUM(G182:G184)</f>
        <v>0</v>
      </c>
      <c r="H181" s="291">
        <f t="shared" si="21"/>
        <v>1585400</v>
      </c>
    </row>
    <row r="182" spans="1:8" s="41" customFormat="1" ht="12" customHeight="1" x14ac:dyDescent="0.2">
      <c r="A182" s="59"/>
      <c r="B182" s="58"/>
      <c r="C182" s="73">
        <v>4010</v>
      </c>
      <c r="D182" s="66" t="s">
        <v>26</v>
      </c>
      <c r="E182" s="72">
        <v>1232077</v>
      </c>
      <c r="F182" s="72">
        <v>4317</v>
      </c>
      <c r="G182" s="79"/>
      <c r="H182" s="67">
        <f t="shared" si="21"/>
        <v>1236394</v>
      </c>
    </row>
    <row r="183" spans="1:8" s="41" customFormat="1" ht="12" customHeight="1" x14ac:dyDescent="0.2">
      <c r="A183" s="59"/>
      <c r="B183" s="58"/>
      <c r="C183" s="73">
        <v>4110</v>
      </c>
      <c r="D183" s="66" t="s">
        <v>65</v>
      </c>
      <c r="E183" s="72">
        <v>216681</v>
      </c>
      <c r="F183" s="72">
        <v>685</v>
      </c>
      <c r="G183" s="79"/>
      <c r="H183" s="67">
        <f t="shared" si="21"/>
        <v>217366</v>
      </c>
    </row>
    <row r="184" spans="1:8" s="41" customFormat="1" ht="12" customHeight="1" x14ac:dyDescent="0.2">
      <c r="A184" s="59"/>
      <c r="B184" s="58"/>
      <c r="C184" s="73">
        <v>4120</v>
      </c>
      <c r="D184" s="66" t="s">
        <v>84</v>
      </c>
      <c r="E184" s="72">
        <v>31045</v>
      </c>
      <c r="F184" s="72">
        <v>98</v>
      </c>
      <c r="G184" s="79"/>
      <c r="H184" s="67">
        <f t="shared" si="21"/>
        <v>31143</v>
      </c>
    </row>
    <row r="185" spans="1:8" s="41" customFormat="1" ht="23.25" customHeight="1" thickBot="1" x14ac:dyDescent="0.25">
      <c r="A185" s="81"/>
      <c r="B185" s="62"/>
      <c r="C185" s="73"/>
      <c r="D185" s="55" t="s">
        <v>55</v>
      </c>
      <c r="E185" s="56">
        <v>17969902</v>
      </c>
      <c r="F185" s="56">
        <f>SUM(F186,F191)</f>
        <v>424127</v>
      </c>
      <c r="G185" s="56">
        <f>SUM(G186,G191)</f>
        <v>202127</v>
      </c>
      <c r="H185" s="56">
        <f>SUM(E185+F185-G185)</f>
        <v>18191902</v>
      </c>
    </row>
    <row r="186" spans="1:8" s="41" customFormat="1" ht="20.25" customHeight="1" thickTop="1" thickBot="1" x14ac:dyDescent="0.25">
      <c r="A186" s="132" t="s">
        <v>125</v>
      </c>
      <c r="B186" s="85"/>
      <c r="C186" s="85"/>
      <c r="D186" s="133" t="s">
        <v>126</v>
      </c>
      <c r="E186" s="56">
        <v>15000</v>
      </c>
      <c r="F186" s="56">
        <f t="shared" ref="F186:G187" si="24">SUM(F187)</f>
        <v>0</v>
      </c>
      <c r="G186" s="56">
        <f t="shared" si="24"/>
        <v>15000</v>
      </c>
      <c r="H186" s="56">
        <f t="shared" ref="H186:H189" si="25">SUM(E186+F186-G186)</f>
        <v>0</v>
      </c>
    </row>
    <row r="187" spans="1:8" s="41" customFormat="1" ht="12" customHeight="1" thickTop="1" x14ac:dyDescent="0.2">
      <c r="A187" s="138"/>
      <c r="B187" s="139" t="s">
        <v>127</v>
      </c>
      <c r="C187" s="135"/>
      <c r="D187" s="136" t="s">
        <v>128</v>
      </c>
      <c r="E187" s="86">
        <v>15000</v>
      </c>
      <c r="F187" s="65">
        <f t="shared" si="24"/>
        <v>0</v>
      </c>
      <c r="G187" s="65">
        <f t="shared" si="24"/>
        <v>15000</v>
      </c>
      <c r="H187" s="64">
        <f t="shared" si="25"/>
        <v>0</v>
      </c>
    </row>
    <row r="188" spans="1:8" s="41" customFormat="1" ht="12" customHeight="1" x14ac:dyDescent="0.2">
      <c r="A188" s="45"/>
      <c r="B188" s="58"/>
      <c r="C188" s="52"/>
      <c r="D188" s="296" t="s">
        <v>178</v>
      </c>
      <c r="E188" s="295">
        <v>15000</v>
      </c>
      <c r="F188" s="292">
        <f>SUM(F189:F189)</f>
        <v>0</v>
      </c>
      <c r="G188" s="292">
        <f>SUM(G189:G189)</f>
        <v>15000</v>
      </c>
      <c r="H188" s="291">
        <f t="shared" si="25"/>
        <v>0</v>
      </c>
    </row>
    <row r="189" spans="1:8" s="41" customFormat="1" ht="12" customHeight="1" x14ac:dyDescent="0.2">
      <c r="A189" s="57"/>
      <c r="B189" s="62"/>
      <c r="C189" s="73">
        <v>4300</v>
      </c>
      <c r="D189" s="66" t="s">
        <v>22</v>
      </c>
      <c r="E189" s="83">
        <v>15000</v>
      </c>
      <c r="F189" s="83"/>
      <c r="G189" s="83">
        <v>15000</v>
      </c>
      <c r="H189" s="67">
        <f t="shared" si="25"/>
        <v>0</v>
      </c>
    </row>
    <row r="190" spans="1:8" s="41" customFormat="1" ht="12" customHeight="1" x14ac:dyDescent="0.2">
      <c r="A190" s="57">
        <v>754</v>
      </c>
      <c r="B190" s="58"/>
      <c r="C190" s="59"/>
      <c r="D190" s="58" t="s">
        <v>56</v>
      </c>
      <c r="E190" s="140"/>
      <c r="F190" s="88"/>
      <c r="G190" s="88"/>
      <c r="H190" s="88"/>
    </row>
    <row r="191" spans="1:8" s="41" customFormat="1" ht="12" customHeight="1" thickBot="1" x14ac:dyDescent="0.25">
      <c r="A191" s="57"/>
      <c r="B191" s="58"/>
      <c r="C191" s="59"/>
      <c r="D191" s="58" t="s">
        <v>57</v>
      </c>
      <c r="E191" s="61">
        <v>14331502</v>
      </c>
      <c r="F191" s="56">
        <f>SUM(F192)</f>
        <v>424127</v>
      </c>
      <c r="G191" s="56">
        <f>SUM(G192)</f>
        <v>187127</v>
      </c>
      <c r="H191" s="56">
        <f>SUM(E191+F191-G191)</f>
        <v>14568502</v>
      </c>
    </row>
    <row r="192" spans="1:8" s="41" customFormat="1" ht="12" customHeight="1" thickTop="1" x14ac:dyDescent="0.2">
      <c r="A192" s="57"/>
      <c r="B192" s="62">
        <v>75411</v>
      </c>
      <c r="C192" s="73"/>
      <c r="D192" s="91" t="s">
        <v>94</v>
      </c>
      <c r="E192" s="65">
        <v>14331502</v>
      </c>
      <c r="F192" s="65">
        <f>SUM(F193)</f>
        <v>424127</v>
      </c>
      <c r="G192" s="65">
        <f>SUM(G193)</f>
        <v>187127</v>
      </c>
      <c r="H192" s="64">
        <f>SUM(E192+F192-G192)</f>
        <v>14568502</v>
      </c>
    </row>
    <row r="193" spans="1:8" s="41" customFormat="1" ht="12" customHeight="1" x14ac:dyDescent="0.2">
      <c r="A193" s="57"/>
      <c r="B193" s="62"/>
      <c r="C193" s="73"/>
      <c r="D193" s="297" t="s">
        <v>58</v>
      </c>
      <c r="E193" s="292">
        <v>14331502</v>
      </c>
      <c r="F193" s="292">
        <f>SUM(F194:F204)</f>
        <v>424127</v>
      </c>
      <c r="G193" s="292">
        <f>SUM(G194:G204)</f>
        <v>187127</v>
      </c>
      <c r="H193" s="291">
        <f>SUM(E193+F193-G193)</f>
        <v>14568502</v>
      </c>
    </row>
    <row r="194" spans="1:8" s="41" customFormat="1" ht="12" customHeight="1" x14ac:dyDescent="0.2">
      <c r="A194" s="81"/>
      <c r="B194" s="32"/>
      <c r="C194" s="73">
        <v>3070</v>
      </c>
      <c r="D194" s="66" t="s">
        <v>179</v>
      </c>
      <c r="E194" s="67"/>
      <c r="F194" s="67"/>
      <c r="G194" s="67"/>
      <c r="H194" s="67"/>
    </row>
    <row r="195" spans="1:8" s="41" customFormat="1" ht="12" customHeight="1" x14ac:dyDescent="0.2">
      <c r="A195" s="81"/>
      <c r="B195" s="32"/>
      <c r="C195" s="73"/>
      <c r="D195" s="66" t="s">
        <v>180</v>
      </c>
      <c r="E195" s="67">
        <v>521089</v>
      </c>
      <c r="F195" s="67"/>
      <c r="G195" s="67">
        <v>5331</v>
      </c>
      <c r="H195" s="67">
        <f t="shared" ref="H195:H204" si="26">SUM(E195+F195-G195)</f>
        <v>515758</v>
      </c>
    </row>
    <row r="196" spans="1:8" s="41" customFormat="1" ht="12" customHeight="1" x14ac:dyDescent="0.2">
      <c r="A196" s="81"/>
      <c r="B196" s="32"/>
      <c r="C196" s="73">
        <v>4050</v>
      </c>
      <c r="D196" s="141" t="s">
        <v>181</v>
      </c>
      <c r="E196" s="67">
        <v>9923908</v>
      </c>
      <c r="F196" s="67"/>
      <c r="G196" s="67">
        <v>181343</v>
      </c>
      <c r="H196" s="67">
        <f t="shared" si="26"/>
        <v>9742565</v>
      </c>
    </row>
    <row r="197" spans="1:8" s="41" customFormat="1" ht="12" customHeight="1" x14ac:dyDescent="0.2">
      <c r="A197" s="81"/>
      <c r="B197" s="32"/>
      <c r="C197" s="73">
        <v>4060</v>
      </c>
      <c r="D197" s="142" t="s">
        <v>182</v>
      </c>
      <c r="E197" s="67"/>
      <c r="F197" s="67"/>
      <c r="G197" s="67"/>
      <c r="H197" s="67"/>
    </row>
    <row r="198" spans="1:8" s="41" customFormat="1" ht="12" customHeight="1" x14ac:dyDescent="0.2">
      <c r="A198" s="81"/>
      <c r="B198" s="32"/>
      <c r="C198" s="73"/>
      <c r="D198" s="142" t="s">
        <v>183</v>
      </c>
      <c r="E198" s="67">
        <v>24768</v>
      </c>
      <c r="F198" s="67"/>
      <c r="G198" s="67">
        <v>453</v>
      </c>
      <c r="H198" s="67">
        <f t="shared" si="26"/>
        <v>24315</v>
      </c>
    </row>
    <row r="199" spans="1:8" s="41" customFormat="1" ht="12" customHeight="1" x14ac:dyDescent="0.2">
      <c r="A199" s="81"/>
      <c r="B199" s="32"/>
      <c r="C199" s="52" t="s">
        <v>184</v>
      </c>
      <c r="D199" s="70" t="s">
        <v>185</v>
      </c>
      <c r="E199" s="67"/>
      <c r="F199" s="67"/>
      <c r="G199" s="67"/>
      <c r="H199" s="67"/>
    </row>
    <row r="200" spans="1:8" s="41" customFormat="1" ht="12" customHeight="1" x14ac:dyDescent="0.2">
      <c r="A200" s="81"/>
      <c r="B200" s="32"/>
      <c r="C200" s="52"/>
      <c r="D200" s="70" t="s">
        <v>186</v>
      </c>
      <c r="E200" s="67"/>
      <c r="F200" s="67"/>
      <c r="G200" s="67"/>
      <c r="H200" s="67"/>
    </row>
    <row r="201" spans="1:8" s="41" customFormat="1" ht="12" customHeight="1" x14ac:dyDescent="0.2">
      <c r="A201" s="81"/>
      <c r="B201" s="32"/>
      <c r="C201" s="52"/>
      <c r="D201" s="70" t="s">
        <v>187</v>
      </c>
      <c r="E201" s="67">
        <v>250135</v>
      </c>
      <c r="F201" s="67">
        <v>121649</v>
      </c>
      <c r="G201" s="67"/>
      <c r="H201" s="67">
        <f t="shared" si="26"/>
        <v>371784</v>
      </c>
    </row>
    <row r="202" spans="1:8" s="41" customFormat="1" ht="12" customHeight="1" x14ac:dyDescent="0.2">
      <c r="A202" s="81"/>
      <c r="B202" s="32"/>
      <c r="C202" s="80">
        <v>4180</v>
      </c>
      <c r="D202" s="32" t="s">
        <v>188</v>
      </c>
      <c r="E202" s="67"/>
      <c r="F202" s="67"/>
      <c r="G202" s="67"/>
      <c r="H202" s="67"/>
    </row>
    <row r="203" spans="1:8" s="41" customFormat="1" ht="12" customHeight="1" x14ac:dyDescent="0.2">
      <c r="A203" s="57"/>
      <c r="B203" s="62"/>
      <c r="C203" s="80"/>
      <c r="D203" s="143" t="s">
        <v>189</v>
      </c>
      <c r="E203" s="67">
        <v>1566807</v>
      </c>
      <c r="F203" s="67">
        <v>262775</v>
      </c>
      <c r="G203" s="67"/>
      <c r="H203" s="67">
        <f t="shared" si="26"/>
        <v>1829582</v>
      </c>
    </row>
    <row r="204" spans="1:8" s="41" customFormat="1" ht="12" customHeight="1" x14ac:dyDescent="0.2">
      <c r="A204" s="59"/>
      <c r="B204" s="62"/>
      <c r="C204" s="73">
        <v>4300</v>
      </c>
      <c r="D204" s="66" t="s">
        <v>22</v>
      </c>
      <c r="E204" s="72">
        <v>130344</v>
      </c>
      <c r="F204" s="72">
        <v>39703</v>
      </c>
      <c r="G204" s="79"/>
      <c r="H204" s="67">
        <f t="shared" si="26"/>
        <v>170047</v>
      </c>
    </row>
    <row r="205" spans="1:8" s="41" customFormat="1" ht="3.75" customHeight="1" x14ac:dyDescent="0.2">
      <c r="A205" s="92"/>
      <c r="B205" s="93"/>
      <c r="C205" s="94"/>
      <c r="D205" s="95"/>
      <c r="E205" s="64"/>
      <c r="F205" s="64"/>
      <c r="G205" s="64"/>
      <c r="H205" s="64"/>
    </row>
    <row r="206" spans="1:8" s="41" customFormat="1" ht="12.6" customHeight="1" x14ac:dyDescent="0.2">
      <c r="A206" s="96"/>
    </row>
    <row r="207" spans="1:8" s="41" customFormat="1" ht="12.6" customHeight="1" x14ac:dyDescent="0.2">
      <c r="A207" s="96"/>
    </row>
    <row r="208" spans="1:8" s="41" customFormat="1" ht="12.6" customHeight="1" x14ac:dyDescent="0.2">
      <c r="A208" s="96"/>
    </row>
    <row r="209" spans="1:1" s="41" customFormat="1" ht="12.6" customHeight="1" x14ac:dyDescent="0.2">
      <c r="A209" s="96"/>
    </row>
    <row r="210" spans="1:1" s="41" customFormat="1" ht="12.6" customHeight="1" x14ac:dyDescent="0.2">
      <c r="A210" s="96"/>
    </row>
    <row r="211" spans="1:1" s="41" customFormat="1" ht="12.6" customHeight="1" x14ac:dyDescent="0.2">
      <c r="A211" s="96"/>
    </row>
    <row r="212" spans="1:1" s="41" customFormat="1" ht="12.6" customHeight="1" x14ac:dyDescent="0.2">
      <c r="A212" s="96"/>
    </row>
    <row r="213" spans="1:1" s="41" customFormat="1" ht="12.6" customHeight="1" x14ac:dyDescent="0.2">
      <c r="A213" s="96"/>
    </row>
    <row r="214" spans="1:1" s="41" customFormat="1" ht="12.6" customHeight="1" x14ac:dyDescent="0.2">
      <c r="A214" s="96"/>
    </row>
    <row r="215" spans="1:1" s="41" customFormat="1" ht="12.6" customHeight="1" x14ac:dyDescent="0.2">
      <c r="A215" s="96"/>
    </row>
    <row r="216" spans="1:1" s="41" customFormat="1" ht="12.6" customHeight="1" x14ac:dyDescent="0.2">
      <c r="A216" s="96"/>
    </row>
    <row r="217" spans="1:1" s="41" customFormat="1" ht="12.6" customHeight="1" x14ac:dyDescent="0.2">
      <c r="A217" s="96"/>
    </row>
    <row r="218" spans="1:1" s="41" customFormat="1" ht="12.6" customHeight="1" x14ac:dyDescent="0.2">
      <c r="A218" s="96"/>
    </row>
    <row r="219" spans="1:1" s="41" customFormat="1" ht="12.6" customHeight="1" x14ac:dyDescent="0.2">
      <c r="A219" s="96"/>
    </row>
    <row r="220" spans="1:1" s="41" customFormat="1" ht="12.6" customHeight="1" x14ac:dyDescent="0.2">
      <c r="A220" s="96"/>
    </row>
    <row r="221" spans="1:1" s="41" customFormat="1" ht="12.6" customHeight="1" x14ac:dyDescent="0.2">
      <c r="A221" s="96"/>
    </row>
    <row r="222" spans="1:1" s="41" customFormat="1" ht="12.6" customHeight="1" x14ac:dyDescent="0.2">
      <c r="A222" s="96"/>
    </row>
    <row r="223" spans="1:1" s="41" customFormat="1" ht="12.6" customHeight="1" x14ac:dyDescent="0.2">
      <c r="A223" s="96"/>
    </row>
    <row r="224" spans="1:1" s="41" customFormat="1" ht="12.6" customHeight="1" x14ac:dyDescent="0.2">
      <c r="A224" s="96"/>
    </row>
    <row r="225" spans="1:1" s="41" customFormat="1" ht="12.6" customHeight="1" x14ac:dyDescent="0.2">
      <c r="A225" s="96"/>
    </row>
    <row r="226" spans="1:1" s="41" customFormat="1" ht="12.6" customHeight="1" x14ac:dyDescent="0.2">
      <c r="A226" s="96"/>
    </row>
    <row r="227" spans="1:1" s="41" customFormat="1" ht="12.6" customHeight="1" x14ac:dyDescent="0.2">
      <c r="A227" s="96"/>
    </row>
    <row r="228" spans="1:1" s="41" customFormat="1" ht="12.6" customHeight="1" x14ac:dyDescent="0.2">
      <c r="A228" s="96"/>
    </row>
    <row r="229" spans="1:1" s="41" customFormat="1" ht="12.6" customHeight="1" x14ac:dyDescent="0.2">
      <c r="A229" s="96"/>
    </row>
    <row r="230" spans="1:1" s="41" customFormat="1" ht="12.6" customHeight="1" x14ac:dyDescent="0.2">
      <c r="A230" s="96"/>
    </row>
    <row r="231" spans="1:1" s="41" customFormat="1" ht="12.6" customHeight="1" x14ac:dyDescent="0.2">
      <c r="A231" s="96"/>
    </row>
    <row r="232" spans="1:1" s="41" customFormat="1" ht="12.6" customHeight="1" x14ac:dyDescent="0.2">
      <c r="A232" s="96"/>
    </row>
    <row r="233" spans="1:1" s="41" customFormat="1" ht="12.6" customHeight="1" x14ac:dyDescent="0.2">
      <c r="A233" s="96"/>
    </row>
    <row r="234" spans="1:1" s="41" customFormat="1" ht="12.6" customHeight="1" x14ac:dyDescent="0.2">
      <c r="A234" s="96"/>
    </row>
    <row r="235" spans="1:1" s="41" customFormat="1" ht="12.6" customHeight="1" x14ac:dyDescent="0.2">
      <c r="A235" s="96"/>
    </row>
    <row r="236" spans="1:1" s="41" customFormat="1" ht="12.6" customHeight="1" x14ac:dyDescent="0.2">
      <c r="A236" s="96"/>
    </row>
    <row r="237" spans="1:1" s="41" customFormat="1" ht="12.6" customHeight="1" x14ac:dyDescent="0.2">
      <c r="A237" s="96"/>
    </row>
    <row r="238" spans="1:1" s="41" customFormat="1" ht="12.6" customHeight="1" x14ac:dyDescent="0.2">
      <c r="A238" s="96"/>
    </row>
    <row r="239" spans="1:1" s="41" customFormat="1" ht="12.6" customHeight="1" x14ac:dyDescent="0.2">
      <c r="A239" s="96"/>
    </row>
    <row r="240" spans="1:1" s="41" customFormat="1" ht="12.6" customHeight="1" x14ac:dyDescent="0.2">
      <c r="A240" s="96"/>
    </row>
    <row r="241" spans="1:1" s="41" customFormat="1" ht="12.6" customHeight="1" x14ac:dyDescent="0.2">
      <c r="A241" s="96"/>
    </row>
    <row r="242" spans="1:1" s="41" customFormat="1" ht="12.6" customHeight="1" x14ac:dyDescent="0.2">
      <c r="A242" s="96"/>
    </row>
    <row r="243" spans="1:1" s="41" customFormat="1" ht="12.6" customHeight="1" x14ac:dyDescent="0.2">
      <c r="A243" s="96"/>
    </row>
    <row r="244" spans="1:1" s="41" customFormat="1" ht="12.2" customHeight="1" x14ac:dyDescent="0.2">
      <c r="A244" s="96"/>
    </row>
    <row r="245" spans="1:1" s="41" customFormat="1" ht="12.2" customHeight="1" x14ac:dyDescent="0.2">
      <c r="A245" s="96"/>
    </row>
    <row r="246" spans="1:1" s="41" customFormat="1" ht="12.2" customHeight="1" x14ac:dyDescent="0.2">
      <c r="A246" s="96"/>
    </row>
    <row r="247" spans="1:1" s="41" customFormat="1" ht="12.95" customHeight="1" x14ac:dyDescent="0.2">
      <c r="A247" s="96"/>
    </row>
    <row r="248" spans="1:1" s="41" customFormat="1" ht="12.95" customHeight="1" x14ac:dyDescent="0.2">
      <c r="A248" s="96"/>
    </row>
    <row r="249" spans="1:1" s="41" customFormat="1" ht="12.95" customHeight="1" x14ac:dyDescent="0.2">
      <c r="A249" s="96"/>
    </row>
    <row r="250" spans="1:1" s="41" customFormat="1" ht="12.95" customHeight="1" x14ac:dyDescent="0.2">
      <c r="A250" s="96"/>
    </row>
    <row r="251" spans="1:1" s="41" customFormat="1" ht="12.95" customHeight="1" x14ac:dyDescent="0.2">
      <c r="A251" s="96"/>
    </row>
    <row r="252" spans="1:1" s="41" customFormat="1" ht="12.95" customHeight="1" x14ac:dyDescent="0.2">
      <c r="A252" s="96"/>
    </row>
    <row r="253" spans="1:1" s="41" customFormat="1" ht="12.95" customHeight="1" x14ac:dyDescent="0.2">
      <c r="A253" s="96"/>
    </row>
    <row r="254" spans="1:1" s="41" customFormat="1" ht="12.95" customHeight="1" x14ac:dyDescent="0.2">
      <c r="A254" s="96"/>
    </row>
    <row r="255" spans="1:1" s="41" customFormat="1" ht="12.95" customHeight="1" x14ac:dyDescent="0.2">
      <c r="A255" s="96"/>
    </row>
    <row r="256" spans="1:1" s="41" customFormat="1" ht="12.95" customHeight="1" x14ac:dyDescent="0.2">
      <c r="A256" s="96"/>
    </row>
    <row r="257" spans="1:1" s="41" customFormat="1" ht="12.95" customHeight="1" x14ac:dyDescent="0.2">
      <c r="A257" s="96"/>
    </row>
    <row r="258" spans="1:1" s="41" customFormat="1" ht="12.95" customHeight="1" x14ac:dyDescent="0.2">
      <c r="A258" s="96"/>
    </row>
    <row r="259" spans="1:1" s="41" customFormat="1" ht="12.95" customHeight="1" x14ac:dyDescent="0.2">
      <c r="A259" s="96"/>
    </row>
    <row r="260" spans="1:1" s="41" customFormat="1" ht="12.95" customHeight="1" x14ac:dyDescent="0.2">
      <c r="A260" s="96"/>
    </row>
    <row r="261" spans="1:1" s="41" customFormat="1" ht="12.95" customHeight="1" x14ac:dyDescent="0.2">
      <c r="A261" s="96"/>
    </row>
    <row r="262" spans="1:1" s="41" customFormat="1" ht="12.95" customHeight="1" x14ac:dyDescent="0.2">
      <c r="A262" s="96"/>
    </row>
    <row r="263" spans="1:1" s="41" customFormat="1" ht="12.95" customHeight="1" x14ac:dyDescent="0.2">
      <c r="A263" s="96"/>
    </row>
    <row r="264" spans="1:1" s="41" customFormat="1" ht="12.95" customHeight="1" x14ac:dyDescent="0.2">
      <c r="A264" s="96"/>
    </row>
    <row r="265" spans="1:1" s="41" customFormat="1" ht="12.95" customHeight="1" x14ac:dyDescent="0.2">
      <c r="A265" s="96"/>
    </row>
    <row r="266" spans="1:1" s="41" customFormat="1" ht="12.95" customHeight="1" x14ac:dyDescent="0.2">
      <c r="A266" s="96"/>
    </row>
    <row r="267" spans="1:1" s="41" customFormat="1" ht="12.95" customHeight="1" x14ac:dyDescent="0.2">
      <c r="A267" s="96"/>
    </row>
    <row r="268" spans="1:1" s="41" customFormat="1" ht="12.95" customHeight="1" x14ac:dyDescent="0.2">
      <c r="A268" s="96"/>
    </row>
    <row r="269" spans="1:1" s="41" customFormat="1" ht="12.95" customHeight="1" x14ac:dyDescent="0.2">
      <c r="A269" s="96"/>
    </row>
    <row r="270" spans="1:1" s="41" customFormat="1" ht="12.95" customHeight="1" x14ac:dyDescent="0.2">
      <c r="A270" s="96"/>
    </row>
    <row r="271" spans="1:1" s="41" customFormat="1" ht="12.95" customHeight="1" x14ac:dyDescent="0.2">
      <c r="A271" s="96"/>
    </row>
    <row r="272" spans="1:1" s="41" customFormat="1" ht="12.95" customHeight="1" x14ac:dyDescent="0.2">
      <c r="A272" s="96"/>
    </row>
    <row r="273" spans="1:1" s="41" customFormat="1" ht="12.95" customHeight="1" x14ac:dyDescent="0.2">
      <c r="A273" s="96"/>
    </row>
    <row r="274" spans="1:1" s="41" customFormat="1" ht="12.95" customHeight="1" x14ac:dyDescent="0.2">
      <c r="A274" s="96"/>
    </row>
    <row r="275" spans="1:1" s="41" customFormat="1" ht="12.95" customHeight="1" x14ac:dyDescent="0.2">
      <c r="A275" s="96"/>
    </row>
    <row r="276" spans="1:1" s="41" customFormat="1" ht="12.95" customHeight="1" x14ac:dyDescent="0.2">
      <c r="A276" s="96"/>
    </row>
    <row r="277" spans="1:1" s="41" customFormat="1" ht="12.95" customHeight="1" x14ac:dyDescent="0.2">
      <c r="A277" s="96"/>
    </row>
    <row r="278" spans="1:1" s="41" customFormat="1" ht="12.95" customHeight="1" x14ac:dyDescent="0.2">
      <c r="A278" s="96"/>
    </row>
    <row r="279" spans="1:1" s="41" customFormat="1" ht="12.95" customHeight="1" x14ac:dyDescent="0.2">
      <c r="A279" s="96"/>
    </row>
    <row r="280" spans="1:1" s="41" customFormat="1" ht="12.95" customHeight="1" x14ac:dyDescent="0.2">
      <c r="A280" s="96"/>
    </row>
    <row r="281" spans="1:1" s="41" customFormat="1" ht="12.95" customHeight="1" x14ac:dyDescent="0.2"/>
    <row r="282" spans="1:1" s="41" customFormat="1" ht="12.95" customHeight="1" x14ac:dyDescent="0.2"/>
    <row r="283" spans="1:1" s="41" customFormat="1" ht="12.95" customHeight="1" x14ac:dyDescent="0.2"/>
    <row r="284" spans="1:1" s="41" customFormat="1" ht="12.95" customHeight="1" x14ac:dyDescent="0.2"/>
    <row r="285" spans="1:1" s="41" customFormat="1" ht="12.95" customHeight="1" x14ac:dyDescent="0.2"/>
    <row r="286" spans="1:1" s="41" customFormat="1" ht="12.95" customHeight="1" x14ac:dyDescent="0.2"/>
    <row r="287" spans="1:1" s="41" customFormat="1" ht="12.95" customHeight="1" x14ac:dyDescent="0.2"/>
    <row r="288" spans="1:1" s="41" customFormat="1" ht="12.95" customHeight="1" x14ac:dyDescent="0.2"/>
    <row r="289" s="41" customFormat="1" ht="12.95" customHeight="1" x14ac:dyDescent="0.2"/>
    <row r="290" s="41" customFormat="1" ht="12.95" customHeight="1" x14ac:dyDescent="0.2"/>
    <row r="291" s="41" customFormat="1" ht="12.95" customHeight="1" x14ac:dyDescent="0.2"/>
    <row r="292" s="41" customFormat="1" ht="12.95" customHeight="1" x14ac:dyDescent="0.2"/>
    <row r="293" s="41" customFormat="1" ht="12.95" customHeight="1" x14ac:dyDescent="0.2"/>
    <row r="294" s="41" customFormat="1" ht="12.95" customHeight="1" x14ac:dyDescent="0.2"/>
    <row r="295" s="41" customFormat="1" ht="12.95" customHeight="1" x14ac:dyDescent="0.2"/>
    <row r="296" s="41" customFormat="1" ht="12.95" customHeight="1" x14ac:dyDescent="0.2"/>
    <row r="297" s="41" customFormat="1" ht="12.95" customHeight="1" x14ac:dyDescent="0.2"/>
    <row r="298" s="41" customFormat="1" ht="12.95" customHeight="1" x14ac:dyDescent="0.2"/>
    <row r="299" s="41" customFormat="1" ht="12.95" customHeight="1" x14ac:dyDescent="0.2"/>
    <row r="300" s="41" customFormat="1" ht="12.95" customHeight="1" x14ac:dyDescent="0.2"/>
    <row r="301" s="41" customFormat="1" ht="12.95" customHeight="1" x14ac:dyDescent="0.2"/>
    <row r="302" s="41" customFormat="1" ht="12.95" customHeight="1" x14ac:dyDescent="0.2"/>
    <row r="303" s="41" customFormat="1" ht="12.95" customHeight="1" x14ac:dyDescent="0.2"/>
    <row r="304" s="41" customFormat="1" ht="12.95" customHeight="1" x14ac:dyDescent="0.2"/>
    <row r="305" s="41" customFormat="1" ht="12.95" customHeight="1" x14ac:dyDescent="0.2"/>
    <row r="306" s="41" customFormat="1" ht="12.95" customHeight="1" x14ac:dyDescent="0.2"/>
    <row r="307" s="41" customFormat="1" ht="12.95" customHeight="1" x14ac:dyDescent="0.2"/>
    <row r="308" s="41" customFormat="1" ht="12.95" customHeight="1" x14ac:dyDescent="0.2"/>
    <row r="309" s="41" customFormat="1" ht="12.95" customHeight="1" x14ac:dyDescent="0.2"/>
    <row r="310" s="41" customFormat="1" ht="12.95" customHeight="1" x14ac:dyDescent="0.2"/>
    <row r="311" s="41" customFormat="1" ht="12.95" customHeight="1" x14ac:dyDescent="0.2"/>
    <row r="312" s="41" customFormat="1" ht="12.95" customHeight="1" x14ac:dyDescent="0.2"/>
    <row r="313" s="41" customFormat="1" ht="12.95" customHeight="1" x14ac:dyDescent="0.2"/>
    <row r="314" ht="12.95" customHeight="1" x14ac:dyDescent="0.25"/>
    <row r="315" ht="12.95" customHeight="1" x14ac:dyDescent="0.25"/>
    <row r="316" ht="12.95" customHeight="1" x14ac:dyDescent="0.25"/>
    <row r="317" ht="12.95" customHeight="1" x14ac:dyDescent="0.25"/>
    <row r="318" ht="12.95" customHeight="1" x14ac:dyDescent="0.25"/>
    <row r="319" ht="12.95" customHeight="1" x14ac:dyDescent="0.25"/>
    <row r="320" ht="12.95" customHeight="1" x14ac:dyDescent="0.25"/>
    <row r="321" ht="12.95" customHeight="1" x14ac:dyDescent="0.25"/>
    <row r="322" ht="12.95" customHeight="1" x14ac:dyDescent="0.25"/>
    <row r="323" ht="12.95" customHeight="1" x14ac:dyDescent="0.25"/>
    <row r="324" ht="12.95" customHeight="1" x14ac:dyDescent="0.25"/>
    <row r="325" ht="12.9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</sheetData>
  <pageMargins left="0.11811023622047245" right="0.11811023622047245" top="0.74803149606299213" bottom="0.70866141732283472" header="0.31496062992125984" footer="0.31496062992125984"/>
  <pageSetup paperSize="9" orientation="portrait" r:id="rId1"/>
  <headerFooter>
    <oddFooter>&amp;C&amp;"Arial,Pogrubiony"&amp;8&amp;P</oddFooter>
  </headerFooter>
  <rowBreaks count="2" manualBreakCount="2">
    <brk id="54" max="16383" man="1"/>
    <brk id="16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7"/>
  <sheetViews>
    <sheetView zoomScale="120" zoomScaleNormal="120" workbookViewId="0">
      <selection activeCell="B20" sqref="B20"/>
    </sheetView>
  </sheetViews>
  <sheetFormatPr defaultColWidth="10.28515625" defaultRowHeight="11.25" x14ac:dyDescent="0.2"/>
  <cols>
    <col min="1" max="1" width="6.42578125" style="2" customWidth="1"/>
    <col min="2" max="2" width="58.28515625" style="2" customWidth="1"/>
    <col min="3" max="3" width="10.28515625" style="2"/>
    <col min="4" max="4" width="11.7109375" style="2" customWidth="1"/>
    <col min="5" max="5" width="10.5703125" style="2" customWidth="1"/>
    <col min="6" max="7" width="10.7109375" style="2" customWidth="1"/>
    <col min="8" max="9" width="11.28515625" style="2" customWidth="1"/>
    <col min="10" max="10" width="17" style="2" customWidth="1"/>
    <col min="11" max="11" width="16.28515625" style="2" customWidth="1"/>
    <col min="12" max="256" width="10.28515625" style="2"/>
    <col min="257" max="257" width="6.42578125" style="2" customWidth="1"/>
    <col min="258" max="258" width="58.28515625" style="2" customWidth="1"/>
    <col min="259" max="259" width="10.28515625" style="2"/>
    <col min="260" max="260" width="11" style="2" customWidth="1"/>
    <col min="261" max="262" width="9.7109375" style="2" customWidth="1"/>
    <col min="263" max="263" width="10.7109375" style="2" customWidth="1"/>
    <col min="264" max="265" width="11.28515625" style="2" customWidth="1"/>
    <col min="266" max="266" width="17" style="2" customWidth="1"/>
    <col min="267" max="267" width="16.28515625" style="2" customWidth="1"/>
    <col min="268" max="512" width="10.28515625" style="2"/>
    <col min="513" max="513" width="6.42578125" style="2" customWidth="1"/>
    <col min="514" max="514" width="58.28515625" style="2" customWidth="1"/>
    <col min="515" max="515" width="10.28515625" style="2"/>
    <col min="516" max="516" width="11" style="2" customWidth="1"/>
    <col min="517" max="518" width="9.7109375" style="2" customWidth="1"/>
    <col min="519" max="519" width="10.7109375" style="2" customWidth="1"/>
    <col min="520" max="521" width="11.28515625" style="2" customWidth="1"/>
    <col min="522" max="522" width="17" style="2" customWidth="1"/>
    <col min="523" max="523" width="16.28515625" style="2" customWidth="1"/>
    <col min="524" max="768" width="10.28515625" style="2"/>
    <col min="769" max="769" width="6.42578125" style="2" customWidth="1"/>
    <col min="770" max="770" width="58.28515625" style="2" customWidth="1"/>
    <col min="771" max="771" width="10.28515625" style="2"/>
    <col min="772" max="772" width="11" style="2" customWidth="1"/>
    <col min="773" max="774" width="9.7109375" style="2" customWidth="1"/>
    <col min="775" max="775" width="10.7109375" style="2" customWidth="1"/>
    <col min="776" max="777" width="11.28515625" style="2" customWidth="1"/>
    <col min="778" max="778" width="17" style="2" customWidth="1"/>
    <col min="779" max="779" width="16.28515625" style="2" customWidth="1"/>
    <col min="780" max="1024" width="10.28515625" style="2"/>
    <col min="1025" max="1025" width="6.42578125" style="2" customWidth="1"/>
    <col min="1026" max="1026" width="58.28515625" style="2" customWidth="1"/>
    <col min="1027" max="1027" width="10.28515625" style="2"/>
    <col min="1028" max="1028" width="11" style="2" customWidth="1"/>
    <col min="1029" max="1030" width="9.7109375" style="2" customWidth="1"/>
    <col min="1031" max="1031" width="10.7109375" style="2" customWidth="1"/>
    <col min="1032" max="1033" width="11.28515625" style="2" customWidth="1"/>
    <col min="1034" max="1034" width="17" style="2" customWidth="1"/>
    <col min="1035" max="1035" width="16.28515625" style="2" customWidth="1"/>
    <col min="1036" max="1280" width="10.28515625" style="2"/>
    <col min="1281" max="1281" width="6.42578125" style="2" customWidth="1"/>
    <col min="1282" max="1282" width="58.28515625" style="2" customWidth="1"/>
    <col min="1283" max="1283" width="10.28515625" style="2"/>
    <col min="1284" max="1284" width="11" style="2" customWidth="1"/>
    <col min="1285" max="1286" width="9.7109375" style="2" customWidth="1"/>
    <col min="1287" max="1287" width="10.7109375" style="2" customWidth="1"/>
    <col min="1288" max="1289" width="11.28515625" style="2" customWidth="1"/>
    <col min="1290" max="1290" width="17" style="2" customWidth="1"/>
    <col min="1291" max="1291" width="16.28515625" style="2" customWidth="1"/>
    <col min="1292" max="1536" width="10.28515625" style="2"/>
    <col min="1537" max="1537" width="6.42578125" style="2" customWidth="1"/>
    <col min="1538" max="1538" width="58.28515625" style="2" customWidth="1"/>
    <col min="1539" max="1539" width="10.28515625" style="2"/>
    <col min="1540" max="1540" width="11" style="2" customWidth="1"/>
    <col min="1541" max="1542" width="9.7109375" style="2" customWidth="1"/>
    <col min="1543" max="1543" width="10.7109375" style="2" customWidth="1"/>
    <col min="1544" max="1545" width="11.28515625" style="2" customWidth="1"/>
    <col min="1546" max="1546" width="17" style="2" customWidth="1"/>
    <col min="1547" max="1547" width="16.28515625" style="2" customWidth="1"/>
    <col min="1548" max="1792" width="10.28515625" style="2"/>
    <col min="1793" max="1793" width="6.42578125" style="2" customWidth="1"/>
    <col min="1794" max="1794" width="58.28515625" style="2" customWidth="1"/>
    <col min="1795" max="1795" width="10.28515625" style="2"/>
    <col min="1796" max="1796" width="11" style="2" customWidth="1"/>
    <col min="1797" max="1798" width="9.7109375" style="2" customWidth="1"/>
    <col min="1799" max="1799" width="10.7109375" style="2" customWidth="1"/>
    <col min="1800" max="1801" width="11.28515625" style="2" customWidth="1"/>
    <col min="1802" max="1802" width="17" style="2" customWidth="1"/>
    <col min="1803" max="1803" width="16.28515625" style="2" customWidth="1"/>
    <col min="1804" max="2048" width="10.28515625" style="2"/>
    <col min="2049" max="2049" width="6.42578125" style="2" customWidth="1"/>
    <col min="2050" max="2050" width="58.28515625" style="2" customWidth="1"/>
    <col min="2051" max="2051" width="10.28515625" style="2"/>
    <col min="2052" max="2052" width="11" style="2" customWidth="1"/>
    <col min="2053" max="2054" width="9.7109375" style="2" customWidth="1"/>
    <col min="2055" max="2055" width="10.7109375" style="2" customWidth="1"/>
    <col min="2056" max="2057" width="11.28515625" style="2" customWidth="1"/>
    <col min="2058" max="2058" width="17" style="2" customWidth="1"/>
    <col min="2059" max="2059" width="16.28515625" style="2" customWidth="1"/>
    <col min="2060" max="2304" width="10.28515625" style="2"/>
    <col min="2305" max="2305" width="6.42578125" style="2" customWidth="1"/>
    <col min="2306" max="2306" width="58.28515625" style="2" customWidth="1"/>
    <col min="2307" max="2307" width="10.28515625" style="2"/>
    <col min="2308" max="2308" width="11" style="2" customWidth="1"/>
    <col min="2309" max="2310" width="9.7109375" style="2" customWidth="1"/>
    <col min="2311" max="2311" width="10.7109375" style="2" customWidth="1"/>
    <col min="2312" max="2313" width="11.28515625" style="2" customWidth="1"/>
    <col min="2314" max="2314" width="17" style="2" customWidth="1"/>
    <col min="2315" max="2315" width="16.28515625" style="2" customWidth="1"/>
    <col min="2316" max="2560" width="10.28515625" style="2"/>
    <col min="2561" max="2561" width="6.42578125" style="2" customWidth="1"/>
    <col min="2562" max="2562" width="58.28515625" style="2" customWidth="1"/>
    <col min="2563" max="2563" width="10.28515625" style="2"/>
    <col min="2564" max="2564" width="11" style="2" customWidth="1"/>
    <col min="2565" max="2566" width="9.7109375" style="2" customWidth="1"/>
    <col min="2567" max="2567" width="10.7109375" style="2" customWidth="1"/>
    <col min="2568" max="2569" width="11.28515625" style="2" customWidth="1"/>
    <col min="2570" max="2570" width="17" style="2" customWidth="1"/>
    <col min="2571" max="2571" width="16.28515625" style="2" customWidth="1"/>
    <col min="2572" max="2816" width="10.28515625" style="2"/>
    <col min="2817" max="2817" width="6.42578125" style="2" customWidth="1"/>
    <col min="2818" max="2818" width="58.28515625" style="2" customWidth="1"/>
    <col min="2819" max="2819" width="10.28515625" style="2"/>
    <col min="2820" max="2820" width="11" style="2" customWidth="1"/>
    <col min="2821" max="2822" width="9.7109375" style="2" customWidth="1"/>
    <col min="2823" max="2823" width="10.7109375" style="2" customWidth="1"/>
    <col min="2824" max="2825" width="11.28515625" style="2" customWidth="1"/>
    <col min="2826" max="2826" width="17" style="2" customWidth="1"/>
    <col min="2827" max="2827" width="16.28515625" style="2" customWidth="1"/>
    <col min="2828" max="3072" width="10.28515625" style="2"/>
    <col min="3073" max="3073" width="6.42578125" style="2" customWidth="1"/>
    <col min="3074" max="3074" width="58.28515625" style="2" customWidth="1"/>
    <col min="3075" max="3075" width="10.28515625" style="2"/>
    <col min="3076" max="3076" width="11" style="2" customWidth="1"/>
    <col min="3077" max="3078" width="9.7109375" style="2" customWidth="1"/>
    <col min="3079" max="3079" width="10.7109375" style="2" customWidth="1"/>
    <col min="3080" max="3081" width="11.28515625" style="2" customWidth="1"/>
    <col min="3082" max="3082" width="17" style="2" customWidth="1"/>
    <col min="3083" max="3083" width="16.28515625" style="2" customWidth="1"/>
    <col min="3084" max="3328" width="10.28515625" style="2"/>
    <col min="3329" max="3329" width="6.42578125" style="2" customWidth="1"/>
    <col min="3330" max="3330" width="58.28515625" style="2" customWidth="1"/>
    <col min="3331" max="3331" width="10.28515625" style="2"/>
    <col min="3332" max="3332" width="11" style="2" customWidth="1"/>
    <col min="3333" max="3334" width="9.7109375" style="2" customWidth="1"/>
    <col min="3335" max="3335" width="10.7109375" style="2" customWidth="1"/>
    <col min="3336" max="3337" width="11.28515625" style="2" customWidth="1"/>
    <col min="3338" max="3338" width="17" style="2" customWidth="1"/>
    <col min="3339" max="3339" width="16.28515625" style="2" customWidth="1"/>
    <col min="3340" max="3584" width="10.28515625" style="2"/>
    <col min="3585" max="3585" width="6.42578125" style="2" customWidth="1"/>
    <col min="3586" max="3586" width="58.28515625" style="2" customWidth="1"/>
    <col min="3587" max="3587" width="10.28515625" style="2"/>
    <col min="3588" max="3588" width="11" style="2" customWidth="1"/>
    <col min="3589" max="3590" width="9.7109375" style="2" customWidth="1"/>
    <col min="3591" max="3591" width="10.7109375" style="2" customWidth="1"/>
    <col min="3592" max="3593" width="11.28515625" style="2" customWidth="1"/>
    <col min="3594" max="3594" width="17" style="2" customWidth="1"/>
    <col min="3595" max="3595" width="16.28515625" style="2" customWidth="1"/>
    <col min="3596" max="3840" width="10.28515625" style="2"/>
    <col min="3841" max="3841" width="6.42578125" style="2" customWidth="1"/>
    <col min="3842" max="3842" width="58.28515625" style="2" customWidth="1"/>
    <col min="3843" max="3843" width="10.28515625" style="2"/>
    <col min="3844" max="3844" width="11" style="2" customWidth="1"/>
    <col min="3845" max="3846" width="9.7109375" style="2" customWidth="1"/>
    <col min="3847" max="3847" width="10.7109375" style="2" customWidth="1"/>
    <col min="3848" max="3849" width="11.28515625" style="2" customWidth="1"/>
    <col min="3850" max="3850" width="17" style="2" customWidth="1"/>
    <col min="3851" max="3851" width="16.28515625" style="2" customWidth="1"/>
    <col min="3852" max="4096" width="10.28515625" style="2"/>
    <col min="4097" max="4097" width="6.42578125" style="2" customWidth="1"/>
    <col min="4098" max="4098" width="58.28515625" style="2" customWidth="1"/>
    <col min="4099" max="4099" width="10.28515625" style="2"/>
    <col min="4100" max="4100" width="11" style="2" customWidth="1"/>
    <col min="4101" max="4102" width="9.7109375" style="2" customWidth="1"/>
    <col min="4103" max="4103" width="10.7109375" style="2" customWidth="1"/>
    <col min="4104" max="4105" width="11.28515625" style="2" customWidth="1"/>
    <col min="4106" max="4106" width="17" style="2" customWidth="1"/>
    <col min="4107" max="4107" width="16.28515625" style="2" customWidth="1"/>
    <col min="4108" max="4352" width="10.28515625" style="2"/>
    <col min="4353" max="4353" width="6.42578125" style="2" customWidth="1"/>
    <col min="4354" max="4354" width="58.28515625" style="2" customWidth="1"/>
    <col min="4355" max="4355" width="10.28515625" style="2"/>
    <col min="4356" max="4356" width="11" style="2" customWidth="1"/>
    <col min="4357" max="4358" width="9.7109375" style="2" customWidth="1"/>
    <col min="4359" max="4359" width="10.7109375" style="2" customWidth="1"/>
    <col min="4360" max="4361" width="11.28515625" style="2" customWidth="1"/>
    <col min="4362" max="4362" width="17" style="2" customWidth="1"/>
    <col min="4363" max="4363" width="16.28515625" style="2" customWidth="1"/>
    <col min="4364" max="4608" width="10.28515625" style="2"/>
    <col min="4609" max="4609" width="6.42578125" style="2" customWidth="1"/>
    <col min="4610" max="4610" width="58.28515625" style="2" customWidth="1"/>
    <col min="4611" max="4611" width="10.28515625" style="2"/>
    <col min="4612" max="4612" width="11" style="2" customWidth="1"/>
    <col min="4613" max="4614" width="9.7109375" style="2" customWidth="1"/>
    <col min="4615" max="4615" width="10.7109375" style="2" customWidth="1"/>
    <col min="4616" max="4617" width="11.28515625" style="2" customWidth="1"/>
    <col min="4618" max="4618" width="17" style="2" customWidth="1"/>
    <col min="4619" max="4619" width="16.28515625" style="2" customWidth="1"/>
    <col min="4620" max="4864" width="10.28515625" style="2"/>
    <col min="4865" max="4865" width="6.42578125" style="2" customWidth="1"/>
    <col min="4866" max="4866" width="58.28515625" style="2" customWidth="1"/>
    <col min="4867" max="4867" width="10.28515625" style="2"/>
    <col min="4868" max="4868" width="11" style="2" customWidth="1"/>
    <col min="4869" max="4870" width="9.7109375" style="2" customWidth="1"/>
    <col min="4871" max="4871" width="10.7109375" style="2" customWidth="1"/>
    <col min="4872" max="4873" width="11.28515625" style="2" customWidth="1"/>
    <col min="4874" max="4874" width="17" style="2" customWidth="1"/>
    <col min="4875" max="4875" width="16.28515625" style="2" customWidth="1"/>
    <col min="4876" max="5120" width="10.28515625" style="2"/>
    <col min="5121" max="5121" width="6.42578125" style="2" customWidth="1"/>
    <col min="5122" max="5122" width="58.28515625" style="2" customWidth="1"/>
    <col min="5123" max="5123" width="10.28515625" style="2"/>
    <col min="5124" max="5124" width="11" style="2" customWidth="1"/>
    <col min="5125" max="5126" width="9.7109375" style="2" customWidth="1"/>
    <col min="5127" max="5127" width="10.7109375" style="2" customWidth="1"/>
    <col min="5128" max="5129" width="11.28515625" style="2" customWidth="1"/>
    <col min="5130" max="5130" width="17" style="2" customWidth="1"/>
    <col min="5131" max="5131" width="16.28515625" style="2" customWidth="1"/>
    <col min="5132" max="5376" width="10.28515625" style="2"/>
    <col min="5377" max="5377" width="6.42578125" style="2" customWidth="1"/>
    <col min="5378" max="5378" width="58.28515625" style="2" customWidth="1"/>
    <col min="5379" max="5379" width="10.28515625" style="2"/>
    <col min="5380" max="5380" width="11" style="2" customWidth="1"/>
    <col min="5381" max="5382" width="9.7109375" style="2" customWidth="1"/>
    <col min="5383" max="5383" width="10.7109375" style="2" customWidth="1"/>
    <col min="5384" max="5385" width="11.28515625" style="2" customWidth="1"/>
    <col min="5386" max="5386" width="17" style="2" customWidth="1"/>
    <col min="5387" max="5387" width="16.28515625" style="2" customWidth="1"/>
    <col min="5388" max="5632" width="10.28515625" style="2"/>
    <col min="5633" max="5633" width="6.42578125" style="2" customWidth="1"/>
    <col min="5634" max="5634" width="58.28515625" style="2" customWidth="1"/>
    <col min="5635" max="5635" width="10.28515625" style="2"/>
    <col min="5636" max="5636" width="11" style="2" customWidth="1"/>
    <col min="5637" max="5638" width="9.7109375" style="2" customWidth="1"/>
    <col min="5639" max="5639" width="10.7109375" style="2" customWidth="1"/>
    <col min="5640" max="5641" width="11.28515625" style="2" customWidth="1"/>
    <col min="5642" max="5642" width="17" style="2" customWidth="1"/>
    <col min="5643" max="5643" width="16.28515625" style="2" customWidth="1"/>
    <col min="5644" max="5888" width="10.28515625" style="2"/>
    <col min="5889" max="5889" width="6.42578125" style="2" customWidth="1"/>
    <col min="5890" max="5890" width="58.28515625" style="2" customWidth="1"/>
    <col min="5891" max="5891" width="10.28515625" style="2"/>
    <col min="5892" max="5892" width="11" style="2" customWidth="1"/>
    <col min="5893" max="5894" width="9.7109375" style="2" customWidth="1"/>
    <col min="5895" max="5895" width="10.7109375" style="2" customWidth="1"/>
    <col min="5896" max="5897" width="11.28515625" style="2" customWidth="1"/>
    <col min="5898" max="5898" width="17" style="2" customWidth="1"/>
    <col min="5899" max="5899" width="16.28515625" style="2" customWidth="1"/>
    <col min="5900" max="6144" width="10.28515625" style="2"/>
    <col min="6145" max="6145" width="6.42578125" style="2" customWidth="1"/>
    <col min="6146" max="6146" width="58.28515625" style="2" customWidth="1"/>
    <col min="6147" max="6147" width="10.28515625" style="2"/>
    <col min="6148" max="6148" width="11" style="2" customWidth="1"/>
    <col min="6149" max="6150" width="9.7109375" style="2" customWidth="1"/>
    <col min="6151" max="6151" width="10.7109375" style="2" customWidth="1"/>
    <col min="6152" max="6153" width="11.28515625" style="2" customWidth="1"/>
    <col min="6154" max="6154" width="17" style="2" customWidth="1"/>
    <col min="6155" max="6155" width="16.28515625" style="2" customWidth="1"/>
    <col min="6156" max="6400" width="10.28515625" style="2"/>
    <col min="6401" max="6401" width="6.42578125" style="2" customWidth="1"/>
    <col min="6402" max="6402" width="58.28515625" style="2" customWidth="1"/>
    <col min="6403" max="6403" width="10.28515625" style="2"/>
    <col min="6404" max="6404" width="11" style="2" customWidth="1"/>
    <col min="6405" max="6406" width="9.7109375" style="2" customWidth="1"/>
    <col min="6407" max="6407" width="10.7109375" style="2" customWidth="1"/>
    <col min="6408" max="6409" width="11.28515625" style="2" customWidth="1"/>
    <col min="6410" max="6410" width="17" style="2" customWidth="1"/>
    <col min="6411" max="6411" width="16.28515625" style="2" customWidth="1"/>
    <col min="6412" max="6656" width="10.28515625" style="2"/>
    <col min="6657" max="6657" width="6.42578125" style="2" customWidth="1"/>
    <col min="6658" max="6658" width="58.28515625" style="2" customWidth="1"/>
    <col min="6659" max="6659" width="10.28515625" style="2"/>
    <col min="6660" max="6660" width="11" style="2" customWidth="1"/>
    <col min="6661" max="6662" width="9.7109375" style="2" customWidth="1"/>
    <col min="6663" max="6663" width="10.7109375" style="2" customWidth="1"/>
    <col min="6664" max="6665" width="11.28515625" style="2" customWidth="1"/>
    <col min="6666" max="6666" width="17" style="2" customWidth="1"/>
    <col min="6667" max="6667" width="16.28515625" style="2" customWidth="1"/>
    <col min="6668" max="6912" width="10.28515625" style="2"/>
    <col min="6913" max="6913" width="6.42578125" style="2" customWidth="1"/>
    <col min="6914" max="6914" width="58.28515625" style="2" customWidth="1"/>
    <col min="6915" max="6915" width="10.28515625" style="2"/>
    <col min="6916" max="6916" width="11" style="2" customWidth="1"/>
    <col min="6917" max="6918" width="9.7109375" style="2" customWidth="1"/>
    <col min="6919" max="6919" width="10.7109375" style="2" customWidth="1"/>
    <col min="6920" max="6921" width="11.28515625" style="2" customWidth="1"/>
    <col min="6922" max="6922" width="17" style="2" customWidth="1"/>
    <col min="6923" max="6923" width="16.28515625" style="2" customWidth="1"/>
    <col min="6924" max="7168" width="10.28515625" style="2"/>
    <col min="7169" max="7169" width="6.42578125" style="2" customWidth="1"/>
    <col min="7170" max="7170" width="58.28515625" style="2" customWidth="1"/>
    <col min="7171" max="7171" width="10.28515625" style="2"/>
    <col min="7172" max="7172" width="11" style="2" customWidth="1"/>
    <col min="7173" max="7174" width="9.7109375" style="2" customWidth="1"/>
    <col min="7175" max="7175" width="10.7109375" style="2" customWidth="1"/>
    <col min="7176" max="7177" width="11.28515625" style="2" customWidth="1"/>
    <col min="7178" max="7178" width="17" style="2" customWidth="1"/>
    <col min="7179" max="7179" width="16.28515625" style="2" customWidth="1"/>
    <col min="7180" max="7424" width="10.28515625" style="2"/>
    <col min="7425" max="7425" width="6.42578125" style="2" customWidth="1"/>
    <col min="7426" max="7426" width="58.28515625" style="2" customWidth="1"/>
    <col min="7427" max="7427" width="10.28515625" style="2"/>
    <col min="7428" max="7428" width="11" style="2" customWidth="1"/>
    <col min="7429" max="7430" width="9.7109375" style="2" customWidth="1"/>
    <col min="7431" max="7431" width="10.7109375" style="2" customWidth="1"/>
    <col min="7432" max="7433" width="11.28515625" style="2" customWidth="1"/>
    <col min="7434" max="7434" width="17" style="2" customWidth="1"/>
    <col min="7435" max="7435" width="16.28515625" style="2" customWidth="1"/>
    <col min="7436" max="7680" width="10.28515625" style="2"/>
    <col min="7681" max="7681" width="6.42578125" style="2" customWidth="1"/>
    <col min="7682" max="7682" width="58.28515625" style="2" customWidth="1"/>
    <col min="7683" max="7683" width="10.28515625" style="2"/>
    <col min="7684" max="7684" width="11" style="2" customWidth="1"/>
    <col min="7685" max="7686" width="9.7109375" style="2" customWidth="1"/>
    <col min="7687" max="7687" width="10.7109375" style="2" customWidth="1"/>
    <col min="7688" max="7689" width="11.28515625" style="2" customWidth="1"/>
    <col min="7690" max="7690" width="17" style="2" customWidth="1"/>
    <col min="7691" max="7691" width="16.28515625" style="2" customWidth="1"/>
    <col min="7692" max="7936" width="10.28515625" style="2"/>
    <col min="7937" max="7937" width="6.42578125" style="2" customWidth="1"/>
    <col min="7938" max="7938" width="58.28515625" style="2" customWidth="1"/>
    <col min="7939" max="7939" width="10.28515625" style="2"/>
    <col min="7940" max="7940" width="11" style="2" customWidth="1"/>
    <col min="7941" max="7942" width="9.7109375" style="2" customWidth="1"/>
    <col min="7943" max="7943" width="10.7109375" style="2" customWidth="1"/>
    <col min="7944" max="7945" width="11.28515625" style="2" customWidth="1"/>
    <col min="7946" max="7946" width="17" style="2" customWidth="1"/>
    <col min="7947" max="7947" width="16.28515625" style="2" customWidth="1"/>
    <col min="7948" max="8192" width="10.28515625" style="2"/>
    <col min="8193" max="8193" width="6.42578125" style="2" customWidth="1"/>
    <col min="8194" max="8194" width="58.28515625" style="2" customWidth="1"/>
    <col min="8195" max="8195" width="10.28515625" style="2"/>
    <col min="8196" max="8196" width="11" style="2" customWidth="1"/>
    <col min="8197" max="8198" width="9.7109375" style="2" customWidth="1"/>
    <col min="8199" max="8199" width="10.7109375" style="2" customWidth="1"/>
    <col min="8200" max="8201" width="11.28515625" style="2" customWidth="1"/>
    <col min="8202" max="8202" width="17" style="2" customWidth="1"/>
    <col min="8203" max="8203" width="16.28515625" style="2" customWidth="1"/>
    <col min="8204" max="8448" width="10.28515625" style="2"/>
    <col min="8449" max="8449" width="6.42578125" style="2" customWidth="1"/>
    <col min="8450" max="8450" width="58.28515625" style="2" customWidth="1"/>
    <col min="8451" max="8451" width="10.28515625" style="2"/>
    <col min="8452" max="8452" width="11" style="2" customWidth="1"/>
    <col min="8453" max="8454" width="9.7109375" style="2" customWidth="1"/>
    <col min="8455" max="8455" width="10.7109375" style="2" customWidth="1"/>
    <col min="8456" max="8457" width="11.28515625" style="2" customWidth="1"/>
    <col min="8458" max="8458" width="17" style="2" customWidth="1"/>
    <col min="8459" max="8459" width="16.28515625" style="2" customWidth="1"/>
    <col min="8460" max="8704" width="10.28515625" style="2"/>
    <col min="8705" max="8705" width="6.42578125" style="2" customWidth="1"/>
    <col min="8706" max="8706" width="58.28515625" style="2" customWidth="1"/>
    <col min="8707" max="8707" width="10.28515625" style="2"/>
    <col min="8708" max="8708" width="11" style="2" customWidth="1"/>
    <col min="8709" max="8710" width="9.7109375" style="2" customWidth="1"/>
    <col min="8711" max="8711" width="10.7109375" style="2" customWidth="1"/>
    <col min="8712" max="8713" width="11.28515625" style="2" customWidth="1"/>
    <col min="8714" max="8714" width="17" style="2" customWidth="1"/>
    <col min="8715" max="8715" width="16.28515625" style="2" customWidth="1"/>
    <col min="8716" max="8960" width="10.28515625" style="2"/>
    <col min="8961" max="8961" width="6.42578125" style="2" customWidth="1"/>
    <col min="8962" max="8962" width="58.28515625" style="2" customWidth="1"/>
    <col min="8963" max="8963" width="10.28515625" style="2"/>
    <col min="8964" max="8964" width="11" style="2" customWidth="1"/>
    <col min="8965" max="8966" width="9.7109375" style="2" customWidth="1"/>
    <col min="8967" max="8967" width="10.7109375" style="2" customWidth="1"/>
    <col min="8968" max="8969" width="11.28515625" style="2" customWidth="1"/>
    <col min="8970" max="8970" width="17" style="2" customWidth="1"/>
    <col min="8971" max="8971" width="16.28515625" style="2" customWidth="1"/>
    <col min="8972" max="9216" width="10.28515625" style="2"/>
    <col min="9217" max="9217" width="6.42578125" style="2" customWidth="1"/>
    <col min="9218" max="9218" width="58.28515625" style="2" customWidth="1"/>
    <col min="9219" max="9219" width="10.28515625" style="2"/>
    <col min="9220" max="9220" width="11" style="2" customWidth="1"/>
    <col min="9221" max="9222" width="9.7109375" style="2" customWidth="1"/>
    <col min="9223" max="9223" width="10.7109375" style="2" customWidth="1"/>
    <col min="9224" max="9225" width="11.28515625" style="2" customWidth="1"/>
    <col min="9226" max="9226" width="17" style="2" customWidth="1"/>
    <col min="9227" max="9227" width="16.28515625" style="2" customWidth="1"/>
    <col min="9228" max="9472" width="10.28515625" style="2"/>
    <col min="9473" max="9473" width="6.42578125" style="2" customWidth="1"/>
    <col min="9474" max="9474" width="58.28515625" style="2" customWidth="1"/>
    <col min="9475" max="9475" width="10.28515625" style="2"/>
    <col min="9476" max="9476" width="11" style="2" customWidth="1"/>
    <col min="9477" max="9478" width="9.7109375" style="2" customWidth="1"/>
    <col min="9479" max="9479" width="10.7109375" style="2" customWidth="1"/>
    <col min="9480" max="9481" width="11.28515625" style="2" customWidth="1"/>
    <col min="9482" max="9482" width="17" style="2" customWidth="1"/>
    <col min="9483" max="9483" width="16.28515625" style="2" customWidth="1"/>
    <col min="9484" max="9728" width="10.28515625" style="2"/>
    <col min="9729" max="9729" width="6.42578125" style="2" customWidth="1"/>
    <col min="9730" max="9730" width="58.28515625" style="2" customWidth="1"/>
    <col min="9731" max="9731" width="10.28515625" style="2"/>
    <col min="9732" max="9732" width="11" style="2" customWidth="1"/>
    <col min="9733" max="9734" width="9.7109375" style="2" customWidth="1"/>
    <col min="9735" max="9735" width="10.7109375" style="2" customWidth="1"/>
    <col min="9736" max="9737" width="11.28515625" style="2" customWidth="1"/>
    <col min="9738" max="9738" width="17" style="2" customWidth="1"/>
    <col min="9739" max="9739" width="16.28515625" style="2" customWidth="1"/>
    <col min="9740" max="9984" width="10.28515625" style="2"/>
    <col min="9985" max="9985" width="6.42578125" style="2" customWidth="1"/>
    <col min="9986" max="9986" width="58.28515625" style="2" customWidth="1"/>
    <col min="9987" max="9987" width="10.28515625" style="2"/>
    <col min="9988" max="9988" width="11" style="2" customWidth="1"/>
    <col min="9989" max="9990" width="9.7109375" style="2" customWidth="1"/>
    <col min="9991" max="9991" width="10.7109375" style="2" customWidth="1"/>
    <col min="9992" max="9993" width="11.28515625" style="2" customWidth="1"/>
    <col min="9994" max="9994" width="17" style="2" customWidth="1"/>
    <col min="9995" max="9995" width="16.28515625" style="2" customWidth="1"/>
    <col min="9996" max="10240" width="10.28515625" style="2"/>
    <col min="10241" max="10241" width="6.42578125" style="2" customWidth="1"/>
    <col min="10242" max="10242" width="58.28515625" style="2" customWidth="1"/>
    <col min="10243" max="10243" width="10.28515625" style="2"/>
    <col min="10244" max="10244" width="11" style="2" customWidth="1"/>
    <col min="10245" max="10246" width="9.7109375" style="2" customWidth="1"/>
    <col min="10247" max="10247" width="10.7109375" style="2" customWidth="1"/>
    <col min="10248" max="10249" width="11.28515625" style="2" customWidth="1"/>
    <col min="10250" max="10250" width="17" style="2" customWidth="1"/>
    <col min="10251" max="10251" width="16.28515625" style="2" customWidth="1"/>
    <col min="10252" max="10496" width="10.28515625" style="2"/>
    <col min="10497" max="10497" width="6.42578125" style="2" customWidth="1"/>
    <col min="10498" max="10498" width="58.28515625" style="2" customWidth="1"/>
    <col min="10499" max="10499" width="10.28515625" style="2"/>
    <col min="10500" max="10500" width="11" style="2" customWidth="1"/>
    <col min="10501" max="10502" width="9.7109375" style="2" customWidth="1"/>
    <col min="10503" max="10503" width="10.7109375" style="2" customWidth="1"/>
    <col min="10504" max="10505" width="11.28515625" style="2" customWidth="1"/>
    <col min="10506" max="10506" width="17" style="2" customWidth="1"/>
    <col min="10507" max="10507" width="16.28515625" style="2" customWidth="1"/>
    <col min="10508" max="10752" width="10.28515625" style="2"/>
    <col min="10753" max="10753" width="6.42578125" style="2" customWidth="1"/>
    <col min="10754" max="10754" width="58.28515625" style="2" customWidth="1"/>
    <col min="10755" max="10755" width="10.28515625" style="2"/>
    <col min="10756" max="10756" width="11" style="2" customWidth="1"/>
    <col min="10757" max="10758" width="9.7109375" style="2" customWidth="1"/>
    <col min="10759" max="10759" width="10.7109375" style="2" customWidth="1"/>
    <col min="10760" max="10761" width="11.28515625" style="2" customWidth="1"/>
    <col min="10762" max="10762" width="17" style="2" customWidth="1"/>
    <col min="10763" max="10763" width="16.28515625" style="2" customWidth="1"/>
    <col min="10764" max="11008" width="10.28515625" style="2"/>
    <col min="11009" max="11009" width="6.42578125" style="2" customWidth="1"/>
    <col min="11010" max="11010" width="58.28515625" style="2" customWidth="1"/>
    <col min="11011" max="11011" width="10.28515625" style="2"/>
    <col min="11012" max="11012" width="11" style="2" customWidth="1"/>
    <col min="11013" max="11014" width="9.7109375" style="2" customWidth="1"/>
    <col min="11015" max="11015" width="10.7109375" style="2" customWidth="1"/>
    <col min="11016" max="11017" width="11.28515625" style="2" customWidth="1"/>
    <col min="11018" max="11018" width="17" style="2" customWidth="1"/>
    <col min="11019" max="11019" width="16.28515625" style="2" customWidth="1"/>
    <col min="11020" max="11264" width="10.28515625" style="2"/>
    <col min="11265" max="11265" width="6.42578125" style="2" customWidth="1"/>
    <col min="11266" max="11266" width="58.28515625" style="2" customWidth="1"/>
    <col min="11267" max="11267" width="10.28515625" style="2"/>
    <col min="11268" max="11268" width="11" style="2" customWidth="1"/>
    <col min="11269" max="11270" width="9.7109375" style="2" customWidth="1"/>
    <col min="11271" max="11271" width="10.7109375" style="2" customWidth="1"/>
    <col min="11272" max="11273" width="11.28515625" style="2" customWidth="1"/>
    <col min="11274" max="11274" width="17" style="2" customWidth="1"/>
    <col min="11275" max="11275" width="16.28515625" style="2" customWidth="1"/>
    <col min="11276" max="11520" width="10.28515625" style="2"/>
    <col min="11521" max="11521" width="6.42578125" style="2" customWidth="1"/>
    <col min="11522" max="11522" width="58.28515625" style="2" customWidth="1"/>
    <col min="11523" max="11523" width="10.28515625" style="2"/>
    <col min="11524" max="11524" width="11" style="2" customWidth="1"/>
    <col min="11525" max="11526" width="9.7109375" style="2" customWidth="1"/>
    <col min="11527" max="11527" width="10.7109375" style="2" customWidth="1"/>
    <col min="11528" max="11529" width="11.28515625" style="2" customWidth="1"/>
    <col min="11530" max="11530" width="17" style="2" customWidth="1"/>
    <col min="11531" max="11531" width="16.28515625" style="2" customWidth="1"/>
    <col min="11532" max="11776" width="10.28515625" style="2"/>
    <col min="11777" max="11777" width="6.42578125" style="2" customWidth="1"/>
    <col min="11778" max="11778" width="58.28515625" style="2" customWidth="1"/>
    <col min="11779" max="11779" width="10.28515625" style="2"/>
    <col min="11780" max="11780" width="11" style="2" customWidth="1"/>
    <col min="11781" max="11782" width="9.7109375" style="2" customWidth="1"/>
    <col min="11783" max="11783" width="10.7109375" style="2" customWidth="1"/>
    <col min="11784" max="11785" width="11.28515625" style="2" customWidth="1"/>
    <col min="11786" max="11786" width="17" style="2" customWidth="1"/>
    <col min="11787" max="11787" width="16.28515625" style="2" customWidth="1"/>
    <col min="11788" max="12032" width="10.28515625" style="2"/>
    <col min="12033" max="12033" width="6.42578125" style="2" customWidth="1"/>
    <col min="12034" max="12034" width="58.28515625" style="2" customWidth="1"/>
    <col min="12035" max="12035" width="10.28515625" style="2"/>
    <col min="12036" max="12036" width="11" style="2" customWidth="1"/>
    <col min="12037" max="12038" width="9.7109375" style="2" customWidth="1"/>
    <col min="12039" max="12039" width="10.7109375" style="2" customWidth="1"/>
    <col min="12040" max="12041" width="11.28515625" style="2" customWidth="1"/>
    <col min="12042" max="12042" width="17" style="2" customWidth="1"/>
    <col min="12043" max="12043" width="16.28515625" style="2" customWidth="1"/>
    <col min="12044" max="12288" width="10.28515625" style="2"/>
    <col min="12289" max="12289" width="6.42578125" style="2" customWidth="1"/>
    <col min="12290" max="12290" width="58.28515625" style="2" customWidth="1"/>
    <col min="12291" max="12291" width="10.28515625" style="2"/>
    <col min="12292" max="12292" width="11" style="2" customWidth="1"/>
    <col min="12293" max="12294" width="9.7109375" style="2" customWidth="1"/>
    <col min="12295" max="12295" width="10.7109375" style="2" customWidth="1"/>
    <col min="12296" max="12297" width="11.28515625" style="2" customWidth="1"/>
    <col min="12298" max="12298" width="17" style="2" customWidth="1"/>
    <col min="12299" max="12299" width="16.28515625" style="2" customWidth="1"/>
    <col min="12300" max="12544" width="10.28515625" style="2"/>
    <col min="12545" max="12545" width="6.42578125" style="2" customWidth="1"/>
    <col min="12546" max="12546" width="58.28515625" style="2" customWidth="1"/>
    <col min="12547" max="12547" width="10.28515625" style="2"/>
    <col min="12548" max="12548" width="11" style="2" customWidth="1"/>
    <col min="12549" max="12550" width="9.7109375" style="2" customWidth="1"/>
    <col min="12551" max="12551" width="10.7109375" style="2" customWidth="1"/>
    <col min="12552" max="12553" width="11.28515625" style="2" customWidth="1"/>
    <col min="12554" max="12554" width="17" style="2" customWidth="1"/>
    <col min="12555" max="12555" width="16.28515625" style="2" customWidth="1"/>
    <col min="12556" max="12800" width="10.28515625" style="2"/>
    <col min="12801" max="12801" width="6.42578125" style="2" customWidth="1"/>
    <col min="12802" max="12802" width="58.28515625" style="2" customWidth="1"/>
    <col min="12803" max="12803" width="10.28515625" style="2"/>
    <col min="12804" max="12804" width="11" style="2" customWidth="1"/>
    <col min="12805" max="12806" width="9.7109375" style="2" customWidth="1"/>
    <col min="12807" max="12807" width="10.7109375" style="2" customWidth="1"/>
    <col min="12808" max="12809" width="11.28515625" style="2" customWidth="1"/>
    <col min="12810" max="12810" width="17" style="2" customWidth="1"/>
    <col min="12811" max="12811" width="16.28515625" style="2" customWidth="1"/>
    <col min="12812" max="13056" width="10.28515625" style="2"/>
    <col min="13057" max="13057" width="6.42578125" style="2" customWidth="1"/>
    <col min="13058" max="13058" width="58.28515625" style="2" customWidth="1"/>
    <col min="13059" max="13059" width="10.28515625" style="2"/>
    <col min="13060" max="13060" width="11" style="2" customWidth="1"/>
    <col min="13061" max="13062" width="9.7109375" style="2" customWidth="1"/>
    <col min="13063" max="13063" width="10.7109375" style="2" customWidth="1"/>
    <col min="13064" max="13065" width="11.28515625" style="2" customWidth="1"/>
    <col min="13066" max="13066" width="17" style="2" customWidth="1"/>
    <col min="13067" max="13067" width="16.28515625" style="2" customWidth="1"/>
    <col min="13068" max="13312" width="10.28515625" style="2"/>
    <col min="13313" max="13313" width="6.42578125" style="2" customWidth="1"/>
    <col min="13314" max="13314" width="58.28515625" style="2" customWidth="1"/>
    <col min="13315" max="13315" width="10.28515625" style="2"/>
    <col min="13316" max="13316" width="11" style="2" customWidth="1"/>
    <col min="13317" max="13318" width="9.7109375" style="2" customWidth="1"/>
    <col min="13319" max="13319" width="10.7109375" style="2" customWidth="1"/>
    <col min="13320" max="13321" width="11.28515625" style="2" customWidth="1"/>
    <col min="13322" max="13322" width="17" style="2" customWidth="1"/>
    <col min="13323" max="13323" width="16.28515625" style="2" customWidth="1"/>
    <col min="13324" max="13568" width="10.28515625" style="2"/>
    <col min="13569" max="13569" width="6.42578125" style="2" customWidth="1"/>
    <col min="13570" max="13570" width="58.28515625" style="2" customWidth="1"/>
    <col min="13571" max="13571" width="10.28515625" style="2"/>
    <col min="13572" max="13572" width="11" style="2" customWidth="1"/>
    <col min="13573" max="13574" width="9.7109375" style="2" customWidth="1"/>
    <col min="13575" max="13575" width="10.7109375" style="2" customWidth="1"/>
    <col min="13576" max="13577" width="11.28515625" style="2" customWidth="1"/>
    <col min="13578" max="13578" width="17" style="2" customWidth="1"/>
    <col min="13579" max="13579" width="16.28515625" style="2" customWidth="1"/>
    <col min="13580" max="13824" width="10.28515625" style="2"/>
    <col min="13825" max="13825" width="6.42578125" style="2" customWidth="1"/>
    <col min="13826" max="13826" width="58.28515625" style="2" customWidth="1"/>
    <col min="13827" max="13827" width="10.28515625" style="2"/>
    <col min="13828" max="13828" width="11" style="2" customWidth="1"/>
    <col min="13829" max="13830" width="9.7109375" style="2" customWidth="1"/>
    <col min="13831" max="13831" width="10.7109375" style="2" customWidth="1"/>
    <col min="13832" max="13833" width="11.28515625" style="2" customWidth="1"/>
    <col min="13834" max="13834" width="17" style="2" customWidth="1"/>
    <col min="13835" max="13835" width="16.28515625" style="2" customWidth="1"/>
    <col min="13836" max="14080" width="10.28515625" style="2"/>
    <col min="14081" max="14081" width="6.42578125" style="2" customWidth="1"/>
    <col min="14082" max="14082" width="58.28515625" style="2" customWidth="1"/>
    <col min="14083" max="14083" width="10.28515625" style="2"/>
    <col min="14084" max="14084" width="11" style="2" customWidth="1"/>
    <col min="14085" max="14086" width="9.7109375" style="2" customWidth="1"/>
    <col min="14087" max="14087" width="10.7109375" style="2" customWidth="1"/>
    <col min="14088" max="14089" width="11.28515625" style="2" customWidth="1"/>
    <col min="14090" max="14090" width="17" style="2" customWidth="1"/>
    <col min="14091" max="14091" width="16.28515625" style="2" customWidth="1"/>
    <col min="14092" max="14336" width="10.28515625" style="2"/>
    <col min="14337" max="14337" width="6.42578125" style="2" customWidth="1"/>
    <col min="14338" max="14338" width="58.28515625" style="2" customWidth="1"/>
    <col min="14339" max="14339" width="10.28515625" style="2"/>
    <col min="14340" max="14340" width="11" style="2" customWidth="1"/>
    <col min="14341" max="14342" width="9.7109375" style="2" customWidth="1"/>
    <col min="14343" max="14343" width="10.7109375" style="2" customWidth="1"/>
    <col min="14344" max="14345" width="11.28515625" style="2" customWidth="1"/>
    <col min="14346" max="14346" width="17" style="2" customWidth="1"/>
    <col min="14347" max="14347" width="16.28515625" style="2" customWidth="1"/>
    <col min="14348" max="14592" width="10.28515625" style="2"/>
    <col min="14593" max="14593" width="6.42578125" style="2" customWidth="1"/>
    <col min="14594" max="14594" width="58.28515625" style="2" customWidth="1"/>
    <col min="14595" max="14595" width="10.28515625" style="2"/>
    <col min="14596" max="14596" width="11" style="2" customWidth="1"/>
    <col min="14597" max="14598" width="9.7109375" style="2" customWidth="1"/>
    <col min="14599" max="14599" width="10.7109375" style="2" customWidth="1"/>
    <col min="14600" max="14601" width="11.28515625" style="2" customWidth="1"/>
    <col min="14602" max="14602" width="17" style="2" customWidth="1"/>
    <col min="14603" max="14603" width="16.28515625" style="2" customWidth="1"/>
    <col min="14604" max="14848" width="10.28515625" style="2"/>
    <col min="14849" max="14849" width="6.42578125" style="2" customWidth="1"/>
    <col min="14850" max="14850" width="58.28515625" style="2" customWidth="1"/>
    <col min="14851" max="14851" width="10.28515625" style="2"/>
    <col min="14852" max="14852" width="11" style="2" customWidth="1"/>
    <col min="14853" max="14854" width="9.7109375" style="2" customWidth="1"/>
    <col min="14855" max="14855" width="10.7109375" style="2" customWidth="1"/>
    <col min="14856" max="14857" width="11.28515625" style="2" customWidth="1"/>
    <col min="14858" max="14858" width="17" style="2" customWidth="1"/>
    <col min="14859" max="14859" width="16.28515625" style="2" customWidth="1"/>
    <col min="14860" max="15104" width="10.28515625" style="2"/>
    <col min="15105" max="15105" width="6.42578125" style="2" customWidth="1"/>
    <col min="15106" max="15106" width="58.28515625" style="2" customWidth="1"/>
    <col min="15107" max="15107" width="10.28515625" style="2"/>
    <col min="15108" max="15108" width="11" style="2" customWidth="1"/>
    <col min="15109" max="15110" width="9.7109375" style="2" customWidth="1"/>
    <col min="15111" max="15111" width="10.7109375" style="2" customWidth="1"/>
    <col min="15112" max="15113" width="11.28515625" style="2" customWidth="1"/>
    <col min="15114" max="15114" width="17" style="2" customWidth="1"/>
    <col min="15115" max="15115" width="16.28515625" style="2" customWidth="1"/>
    <col min="15116" max="15360" width="10.28515625" style="2"/>
    <col min="15361" max="15361" width="6.42578125" style="2" customWidth="1"/>
    <col min="15362" max="15362" width="58.28515625" style="2" customWidth="1"/>
    <col min="15363" max="15363" width="10.28515625" style="2"/>
    <col min="15364" max="15364" width="11" style="2" customWidth="1"/>
    <col min="15365" max="15366" width="9.7109375" style="2" customWidth="1"/>
    <col min="15367" max="15367" width="10.7109375" style="2" customWidth="1"/>
    <col min="15368" max="15369" width="11.28515625" style="2" customWidth="1"/>
    <col min="15370" max="15370" width="17" style="2" customWidth="1"/>
    <col min="15371" max="15371" width="16.28515625" style="2" customWidth="1"/>
    <col min="15372" max="15616" width="10.28515625" style="2"/>
    <col min="15617" max="15617" width="6.42578125" style="2" customWidth="1"/>
    <col min="15618" max="15618" width="58.28515625" style="2" customWidth="1"/>
    <col min="15619" max="15619" width="10.28515625" style="2"/>
    <col min="15620" max="15620" width="11" style="2" customWidth="1"/>
    <col min="15621" max="15622" width="9.7109375" style="2" customWidth="1"/>
    <col min="15623" max="15623" width="10.7109375" style="2" customWidth="1"/>
    <col min="15624" max="15625" width="11.28515625" style="2" customWidth="1"/>
    <col min="15626" max="15626" width="17" style="2" customWidth="1"/>
    <col min="15627" max="15627" width="16.28515625" style="2" customWidth="1"/>
    <col min="15628" max="15872" width="10.28515625" style="2"/>
    <col min="15873" max="15873" width="6.42578125" style="2" customWidth="1"/>
    <col min="15874" max="15874" width="58.28515625" style="2" customWidth="1"/>
    <col min="15875" max="15875" width="10.28515625" style="2"/>
    <col min="15876" max="15876" width="11" style="2" customWidth="1"/>
    <col min="15877" max="15878" width="9.7109375" style="2" customWidth="1"/>
    <col min="15879" max="15879" width="10.7109375" style="2" customWidth="1"/>
    <col min="15880" max="15881" width="11.28515625" style="2" customWidth="1"/>
    <col min="15882" max="15882" width="17" style="2" customWidth="1"/>
    <col min="15883" max="15883" width="16.28515625" style="2" customWidth="1"/>
    <col min="15884" max="16128" width="10.28515625" style="2"/>
    <col min="16129" max="16129" width="6.42578125" style="2" customWidth="1"/>
    <col min="16130" max="16130" width="58.28515625" style="2" customWidth="1"/>
    <col min="16131" max="16131" width="10.28515625" style="2"/>
    <col min="16132" max="16132" width="11" style="2" customWidth="1"/>
    <col min="16133" max="16134" width="9.7109375" style="2" customWidth="1"/>
    <col min="16135" max="16135" width="10.7109375" style="2" customWidth="1"/>
    <col min="16136" max="16137" width="11.28515625" style="2" customWidth="1"/>
    <col min="16138" max="16138" width="17" style="2" customWidth="1"/>
    <col min="16139" max="16139" width="16.28515625" style="2" customWidth="1"/>
    <col min="16140" max="16384" width="10.28515625" style="2"/>
  </cols>
  <sheetData>
    <row r="1" spans="1:12" ht="14.25" x14ac:dyDescent="0.2">
      <c r="A1" s="298"/>
      <c r="C1" s="1"/>
      <c r="D1" s="1"/>
      <c r="E1" s="1"/>
      <c r="F1" s="1"/>
      <c r="H1" s="1" t="s">
        <v>44</v>
      </c>
    </row>
    <row r="2" spans="1:12" x14ac:dyDescent="0.2">
      <c r="C2" s="1"/>
      <c r="D2" s="1"/>
      <c r="E2" s="1"/>
      <c r="F2" s="1"/>
      <c r="H2" s="4" t="s">
        <v>190</v>
      </c>
    </row>
    <row r="3" spans="1:12" x14ac:dyDescent="0.2">
      <c r="C3" s="1"/>
      <c r="D3" s="1"/>
      <c r="E3" s="1"/>
      <c r="F3" s="1"/>
      <c r="H3" s="4" t="s">
        <v>46</v>
      </c>
    </row>
    <row r="4" spans="1:12" x14ac:dyDescent="0.2">
      <c r="B4" s="1"/>
      <c r="C4" s="4"/>
      <c r="D4" s="1"/>
      <c r="E4" s="4"/>
      <c r="F4" s="1"/>
      <c r="H4" s="4" t="s">
        <v>191</v>
      </c>
    </row>
    <row r="5" spans="1:12" x14ac:dyDescent="0.2">
      <c r="B5" s="1"/>
      <c r="C5" s="4"/>
      <c r="D5" s="1"/>
      <c r="E5" s="4"/>
      <c r="F5" s="1"/>
      <c r="G5" s="1"/>
      <c r="H5" s="1"/>
    </row>
    <row r="6" spans="1:12" ht="12.75" customHeight="1" x14ac:dyDescent="0.2">
      <c r="A6" s="10" t="s">
        <v>29</v>
      </c>
      <c r="B6" s="10"/>
      <c r="C6" s="10"/>
      <c r="D6" s="10"/>
      <c r="E6" s="10"/>
      <c r="F6" s="10"/>
      <c r="G6" s="10"/>
      <c r="H6" s="10"/>
      <c r="I6" s="10"/>
    </row>
    <row r="7" spans="1:12" ht="18.75" customHeight="1" x14ac:dyDescent="0.2">
      <c r="I7" s="2" t="s">
        <v>1</v>
      </c>
    </row>
    <row r="8" spans="1:12" ht="19.5" x14ac:dyDescent="0.2">
      <c r="A8" s="11"/>
      <c r="B8" s="11"/>
      <c r="C8" s="12"/>
      <c r="D8" s="124" t="s">
        <v>104</v>
      </c>
      <c r="E8" s="125" t="s">
        <v>30</v>
      </c>
      <c r="F8" s="127"/>
      <c r="G8" s="125" t="s">
        <v>31</v>
      </c>
      <c r="H8" s="126"/>
      <c r="I8" s="127"/>
    </row>
    <row r="9" spans="1:12" ht="22.5" x14ac:dyDescent="0.2">
      <c r="A9" s="14"/>
      <c r="B9" s="14"/>
      <c r="C9" s="15" t="s">
        <v>102</v>
      </c>
      <c r="D9" s="16" t="s">
        <v>32</v>
      </c>
      <c r="E9" s="12"/>
      <c r="F9" s="12"/>
      <c r="G9" s="125" t="s">
        <v>95</v>
      </c>
      <c r="H9" s="126"/>
      <c r="I9" s="127"/>
    </row>
    <row r="10" spans="1:12" ht="11.25" customHeight="1" x14ac:dyDescent="0.2">
      <c r="A10" s="14" t="s">
        <v>33</v>
      </c>
      <c r="B10" s="14" t="s">
        <v>34</v>
      </c>
      <c r="C10" s="15" t="s">
        <v>35</v>
      </c>
      <c r="D10" s="16" t="s">
        <v>103</v>
      </c>
      <c r="E10" s="15"/>
      <c r="F10" s="15"/>
      <c r="G10" s="12"/>
      <c r="H10" s="12"/>
      <c r="I10" s="12"/>
    </row>
    <row r="11" spans="1:12" x14ac:dyDescent="0.2">
      <c r="A11" s="14"/>
      <c r="B11" s="14"/>
      <c r="C11" s="15" t="s">
        <v>101</v>
      </c>
      <c r="D11" s="16" t="s">
        <v>36</v>
      </c>
      <c r="E11" s="15"/>
      <c r="F11" s="15"/>
      <c r="G11" s="15"/>
      <c r="H11" s="15"/>
      <c r="I11" s="15"/>
    </row>
    <row r="12" spans="1:12" ht="33.75" customHeight="1" x14ac:dyDescent="0.2">
      <c r="A12" s="14"/>
      <c r="B12" s="14"/>
      <c r="C12" s="15"/>
      <c r="D12" s="16" t="s">
        <v>106</v>
      </c>
      <c r="E12" s="15" t="s">
        <v>107</v>
      </c>
      <c r="F12" s="15" t="s">
        <v>98</v>
      </c>
      <c r="G12" s="15" t="s">
        <v>96</v>
      </c>
      <c r="H12" s="15" t="s">
        <v>97</v>
      </c>
      <c r="I12" s="15" t="s">
        <v>98</v>
      </c>
    </row>
    <row r="13" spans="1:12" x14ac:dyDescent="0.2">
      <c r="A13" s="17"/>
      <c r="B13" s="17"/>
      <c r="C13" s="18"/>
      <c r="D13" s="19" t="s">
        <v>105</v>
      </c>
      <c r="E13" s="18"/>
      <c r="F13" s="18"/>
      <c r="G13" s="18"/>
      <c r="H13" s="18"/>
      <c r="I13" s="18"/>
    </row>
    <row r="14" spans="1:12" ht="11.25" customHeight="1" x14ac:dyDescent="0.2">
      <c r="A14" s="20">
        <v>1</v>
      </c>
      <c r="B14" s="20">
        <v>2</v>
      </c>
      <c r="C14" s="20">
        <v>3</v>
      </c>
      <c r="D14" s="20">
        <v>4</v>
      </c>
      <c r="E14" s="20">
        <v>5</v>
      </c>
      <c r="F14" s="20">
        <v>6</v>
      </c>
      <c r="G14" s="97">
        <v>7</v>
      </c>
      <c r="H14" s="20">
        <v>8</v>
      </c>
      <c r="I14" s="20">
        <v>9</v>
      </c>
    </row>
    <row r="15" spans="1:12" s="24" customFormat="1" ht="12.75" x14ac:dyDescent="0.2">
      <c r="A15" s="21"/>
      <c r="B15" s="22" t="s">
        <v>37</v>
      </c>
      <c r="C15" s="13"/>
      <c r="D15" s="98">
        <v>127956260.36</v>
      </c>
      <c r="E15" s="98">
        <v>54391099.369999997</v>
      </c>
      <c r="F15" s="98">
        <v>73565160.989999995</v>
      </c>
      <c r="G15" s="99">
        <v>87220776.120000005</v>
      </c>
      <c r="H15" s="98">
        <v>27597228.370000001</v>
      </c>
      <c r="I15" s="98">
        <v>59623547.75</v>
      </c>
      <c r="J15" s="23"/>
      <c r="K15" s="23"/>
    </row>
    <row r="16" spans="1:12" s="24" customFormat="1" ht="12.75" x14ac:dyDescent="0.2">
      <c r="A16" s="25"/>
      <c r="B16" s="299" t="s">
        <v>38</v>
      </c>
      <c r="C16" s="300"/>
      <c r="D16" s="301">
        <v>24962908.359999996</v>
      </c>
      <c r="E16" s="301">
        <v>3242841.37</v>
      </c>
      <c r="F16" s="301">
        <v>21720066.989999995</v>
      </c>
      <c r="G16" s="301">
        <v>14454455.119999999</v>
      </c>
      <c r="H16" s="301">
        <v>1324498.3699999999</v>
      </c>
      <c r="I16" s="301">
        <v>13129956.75</v>
      </c>
      <c r="J16" s="144"/>
      <c r="K16" s="26"/>
      <c r="L16" s="26"/>
    </row>
    <row r="17" spans="1:11" s="24" customFormat="1" ht="12.75" x14ac:dyDescent="0.2">
      <c r="A17" s="25"/>
      <c r="B17" s="302" t="s">
        <v>39</v>
      </c>
      <c r="C17" s="110"/>
      <c r="D17" s="303">
        <v>102993352</v>
      </c>
      <c r="E17" s="303">
        <v>51148258</v>
      </c>
      <c r="F17" s="303">
        <v>51845094</v>
      </c>
      <c r="G17" s="303">
        <v>72766321</v>
      </c>
      <c r="H17" s="303">
        <v>26272730</v>
      </c>
      <c r="I17" s="303">
        <v>46493591</v>
      </c>
      <c r="J17" s="144"/>
      <c r="K17" s="26"/>
    </row>
    <row r="18" spans="1:11" ht="13.5" thickBot="1" x14ac:dyDescent="0.25">
      <c r="A18" s="145" t="s">
        <v>192</v>
      </c>
      <c r="B18" s="146" t="s">
        <v>193</v>
      </c>
      <c r="C18" s="147"/>
      <c r="D18" s="148">
        <v>29294380</v>
      </c>
      <c r="E18" s="148">
        <v>17299349</v>
      </c>
      <c r="F18" s="149">
        <v>11995031</v>
      </c>
      <c r="G18" s="148">
        <v>17484420</v>
      </c>
      <c r="H18" s="148">
        <v>7940657</v>
      </c>
      <c r="I18" s="149">
        <v>9543763</v>
      </c>
    </row>
    <row r="19" spans="1:11" ht="23.25" thickBot="1" x14ac:dyDescent="0.25">
      <c r="A19" s="100" t="s">
        <v>40</v>
      </c>
      <c r="B19" s="30" t="s">
        <v>41</v>
      </c>
      <c r="C19" s="31"/>
      <c r="D19" s="101">
        <v>99595481.859999999</v>
      </c>
      <c r="E19" s="101">
        <v>37184771.43</v>
      </c>
      <c r="F19" s="158">
        <v>62410710.43</v>
      </c>
      <c r="G19" s="101">
        <v>69717030.01000002</v>
      </c>
      <c r="H19" s="101">
        <v>19641616.43</v>
      </c>
      <c r="I19" s="102">
        <v>50075413.579999998</v>
      </c>
      <c r="J19" s="103"/>
    </row>
    <row r="20" spans="1:11" ht="15" x14ac:dyDescent="0.2">
      <c r="A20" s="104" t="s">
        <v>99</v>
      </c>
      <c r="B20" s="105" t="s">
        <v>194</v>
      </c>
      <c r="C20" s="304"/>
      <c r="D20" s="305"/>
      <c r="E20" s="305"/>
      <c r="F20" s="306"/>
      <c r="G20" s="305"/>
      <c r="H20" s="305"/>
      <c r="I20" s="306"/>
    </row>
    <row r="21" spans="1:11" ht="12" customHeight="1" x14ac:dyDescent="0.25">
      <c r="A21" s="106"/>
      <c r="B21" s="115" t="s">
        <v>195</v>
      </c>
      <c r="C21" s="307"/>
      <c r="D21" s="308"/>
      <c r="E21" s="308"/>
      <c r="F21" s="309"/>
      <c r="G21" s="308"/>
      <c r="H21" s="308"/>
      <c r="I21" s="309"/>
    </row>
    <row r="22" spans="1:11" x14ac:dyDescent="0.2">
      <c r="A22" s="107"/>
      <c r="B22" s="310" t="s">
        <v>39</v>
      </c>
      <c r="C22" s="27" t="s">
        <v>196</v>
      </c>
      <c r="D22" s="108"/>
      <c r="E22" s="108"/>
      <c r="F22" s="108"/>
      <c r="G22" s="109"/>
      <c r="H22" s="108"/>
      <c r="I22" s="108"/>
    </row>
    <row r="23" spans="1:11" x14ac:dyDescent="0.2">
      <c r="A23" s="110"/>
      <c r="B23" s="311" t="s">
        <v>38</v>
      </c>
      <c r="C23" s="28" t="s">
        <v>197</v>
      </c>
      <c r="D23" s="113">
        <v>787632.5</v>
      </c>
      <c r="E23" s="113">
        <v>107976</v>
      </c>
      <c r="F23" s="113">
        <v>679656.5</v>
      </c>
      <c r="G23" s="114">
        <v>67792.5</v>
      </c>
      <c r="H23" s="113"/>
      <c r="I23" s="113">
        <v>67792.5</v>
      </c>
    </row>
    <row r="24" spans="1:11" ht="22.5" x14ac:dyDescent="0.2">
      <c r="A24" s="150" t="s">
        <v>198</v>
      </c>
      <c r="B24" s="151" t="s">
        <v>199</v>
      </c>
      <c r="C24" s="118"/>
      <c r="D24" s="123"/>
      <c r="E24" s="123"/>
      <c r="F24" s="152"/>
      <c r="G24" s="123"/>
      <c r="H24" s="123"/>
      <c r="I24" s="152"/>
    </row>
    <row r="25" spans="1:11" x14ac:dyDescent="0.2">
      <c r="A25" s="107"/>
      <c r="B25" s="153" t="s">
        <v>200</v>
      </c>
      <c r="C25" s="154"/>
      <c r="D25" s="155"/>
      <c r="E25" s="155"/>
      <c r="F25" s="112"/>
      <c r="G25" s="155"/>
      <c r="H25" s="155"/>
      <c r="I25" s="112"/>
    </row>
    <row r="26" spans="1:11" x14ac:dyDescent="0.2">
      <c r="A26" s="107"/>
      <c r="B26" s="153" t="s">
        <v>39</v>
      </c>
      <c r="C26" s="154" t="s">
        <v>42</v>
      </c>
      <c r="D26" s="111"/>
      <c r="E26" s="111"/>
      <c r="F26" s="112"/>
      <c r="G26" s="155"/>
      <c r="H26" s="111"/>
      <c r="I26" s="112"/>
    </row>
    <row r="27" spans="1:11" x14ac:dyDescent="0.2">
      <c r="A27" s="110"/>
      <c r="B27" s="311" t="s">
        <v>38</v>
      </c>
      <c r="C27" s="156" t="s">
        <v>43</v>
      </c>
      <c r="D27" s="113">
        <v>1472484</v>
      </c>
      <c r="E27" s="113"/>
      <c r="F27" s="114">
        <v>1472484</v>
      </c>
      <c r="G27" s="157">
        <v>924024</v>
      </c>
      <c r="H27" s="113"/>
      <c r="I27" s="114">
        <v>924024</v>
      </c>
    </row>
    <row r="28" spans="1:11" x14ac:dyDescent="0.2">
      <c r="A28" s="116"/>
      <c r="B28" s="117"/>
      <c r="C28" s="118"/>
      <c r="D28" s="119"/>
      <c r="E28" s="119"/>
      <c r="F28" s="119"/>
      <c r="G28" s="119"/>
      <c r="H28" s="119"/>
      <c r="I28" s="120"/>
    </row>
    <row r="29" spans="1:11" x14ac:dyDescent="0.2">
      <c r="A29" s="2" t="s">
        <v>100</v>
      </c>
      <c r="D29" s="103"/>
      <c r="E29" s="103"/>
      <c r="F29" s="103"/>
      <c r="G29" s="103"/>
      <c r="H29" s="103"/>
      <c r="I29" s="103"/>
    </row>
    <row r="30" spans="1:11" x14ac:dyDescent="0.2">
      <c r="A30" s="122"/>
      <c r="D30" s="103"/>
      <c r="E30" s="103"/>
      <c r="F30" s="103"/>
      <c r="G30" s="103"/>
      <c r="H30" s="103"/>
      <c r="I30" s="103"/>
    </row>
    <row r="31" spans="1:11" x14ac:dyDescent="0.2">
      <c r="A31" s="122"/>
      <c r="D31" s="103"/>
      <c r="E31" s="103"/>
      <c r="F31" s="103"/>
      <c r="G31" s="103"/>
      <c r="H31" s="103"/>
      <c r="I31" s="103"/>
    </row>
    <row r="32" spans="1:11" x14ac:dyDescent="0.2">
      <c r="A32" s="122"/>
      <c r="D32" s="103"/>
      <c r="E32" s="103"/>
      <c r="F32" s="103"/>
      <c r="G32" s="103"/>
      <c r="H32" s="103"/>
      <c r="I32" s="103"/>
    </row>
    <row r="33" spans="1:9" x14ac:dyDescent="0.2">
      <c r="A33" s="122"/>
      <c r="D33" s="103"/>
      <c r="E33" s="103"/>
      <c r="F33" s="103"/>
      <c r="G33" s="103"/>
      <c r="H33" s="103"/>
      <c r="I33" s="103"/>
    </row>
    <row r="34" spans="1:9" x14ac:dyDescent="0.2">
      <c r="A34" s="122"/>
      <c r="D34" s="103"/>
      <c r="E34" s="103"/>
      <c r="F34" s="103"/>
      <c r="G34" s="103"/>
      <c r="H34" s="103"/>
      <c r="I34" s="103"/>
    </row>
    <row r="35" spans="1:9" x14ac:dyDescent="0.2">
      <c r="A35" s="122"/>
      <c r="D35" s="103"/>
      <c r="E35" s="103"/>
      <c r="F35" s="103"/>
      <c r="G35" s="103"/>
      <c r="H35" s="103"/>
      <c r="I35" s="103"/>
    </row>
    <row r="36" spans="1:9" x14ac:dyDescent="0.2">
      <c r="A36" s="122"/>
      <c r="D36" s="103"/>
      <c r="E36" s="103"/>
      <c r="F36" s="103"/>
      <c r="G36" s="103"/>
      <c r="H36" s="103"/>
      <c r="I36" s="103"/>
    </row>
    <row r="37" spans="1:9" x14ac:dyDescent="0.2">
      <c r="A37" s="122"/>
      <c r="D37" s="103"/>
      <c r="E37" s="103"/>
      <c r="F37" s="103"/>
      <c r="G37" s="103"/>
      <c r="H37" s="103"/>
      <c r="I37" s="103"/>
    </row>
    <row r="38" spans="1:9" x14ac:dyDescent="0.2">
      <c r="A38" s="122"/>
      <c r="D38" s="103"/>
      <c r="E38" s="103"/>
      <c r="F38" s="103"/>
      <c r="G38" s="103"/>
      <c r="H38" s="103"/>
      <c r="I38" s="103"/>
    </row>
    <row r="39" spans="1:9" x14ac:dyDescent="0.2">
      <c r="A39" s="122"/>
      <c r="D39" s="103"/>
      <c r="E39" s="103"/>
      <c r="F39" s="103"/>
      <c r="G39" s="103"/>
      <c r="H39" s="103"/>
      <c r="I39" s="103"/>
    </row>
    <row r="40" spans="1:9" x14ac:dyDescent="0.2">
      <c r="A40" s="122"/>
      <c r="D40" s="103"/>
      <c r="E40" s="103"/>
      <c r="F40" s="103"/>
      <c r="G40" s="103"/>
      <c r="H40" s="103"/>
      <c r="I40" s="103"/>
    </row>
    <row r="41" spans="1:9" x14ac:dyDescent="0.2">
      <c r="A41" s="122"/>
      <c r="D41" s="103"/>
      <c r="E41" s="103"/>
      <c r="F41" s="103"/>
      <c r="G41" s="103"/>
      <c r="H41" s="103"/>
      <c r="I41" s="103"/>
    </row>
    <row r="42" spans="1:9" x14ac:dyDescent="0.2">
      <c r="A42" s="122"/>
      <c r="D42" s="103"/>
      <c r="E42" s="103"/>
      <c r="F42" s="103"/>
      <c r="G42" s="103"/>
      <c r="H42" s="103"/>
      <c r="I42" s="103"/>
    </row>
    <row r="43" spans="1:9" x14ac:dyDescent="0.2">
      <c r="A43" s="122"/>
      <c r="D43" s="103"/>
      <c r="E43" s="103"/>
      <c r="F43" s="103"/>
      <c r="G43" s="103"/>
      <c r="H43" s="103"/>
      <c r="I43" s="103"/>
    </row>
    <row r="44" spans="1:9" x14ac:dyDescent="0.2">
      <c r="A44" s="122"/>
      <c r="D44" s="103"/>
      <c r="E44" s="103"/>
      <c r="F44" s="103"/>
      <c r="G44" s="103"/>
      <c r="H44" s="103"/>
      <c r="I44" s="103"/>
    </row>
    <row r="45" spans="1:9" x14ac:dyDescent="0.2">
      <c r="A45" s="121"/>
      <c r="D45" s="123"/>
      <c r="E45" s="123"/>
      <c r="F45" s="123"/>
      <c r="G45" s="123"/>
      <c r="H45" s="123"/>
      <c r="I45" s="123"/>
    </row>
    <row r="46" spans="1:9" x14ac:dyDescent="0.2">
      <c r="A46" s="121"/>
    </row>
    <row r="47" spans="1:9" x14ac:dyDescent="0.2">
      <c r="A47" s="121"/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30EC6-12BF-4C6C-A78E-9291CB2C22A7}">
  <dimension ref="A1:BV21"/>
  <sheetViews>
    <sheetView zoomScale="120" zoomScaleNormal="120" workbookViewId="0"/>
  </sheetViews>
  <sheetFormatPr defaultRowHeight="15" x14ac:dyDescent="0.25"/>
  <cols>
    <col min="1" max="1" width="4.28515625" style="159" customWidth="1"/>
    <col min="2" max="2" width="8.7109375" style="159" customWidth="1"/>
    <col min="3" max="3" width="5.5703125" style="159" customWidth="1"/>
    <col min="4" max="4" width="10.140625" style="159" customWidth="1"/>
    <col min="5" max="5" width="9.7109375" style="159" customWidth="1"/>
    <col min="6" max="6" width="10.28515625" style="159" customWidth="1"/>
    <col min="7" max="7" width="13.28515625" style="159" customWidth="1"/>
    <col min="8" max="8" width="14.28515625" customWidth="1"/>
    <col min="9" max="9" width="11.28515625" customWidth="1"/>
    <col min="75" max="256" width="9.140625" style="159"/>
    <col min="257" max="257" width="4.28515625" style="159" customWidth="1"/>
    <col min="258" max="258" width="8.7109375" style="159" customWidth="1"/>
    <col min="259" max="259" width="5.5703125" style="159" customWidth="1"/>
    <col min="260" max="260" width="10.140625" style="159" customWidth="1"/>
    <col min="261" max="261" width="9.7109375" style="159" customWidth="1"/>
    <col min="262" max="262" width="10.28515625" style="159" customWidth="1"/>
    <col min="263" max="263" width="13.28515625" style="159" customWidth="1"/>
    <col min="264" max="264" width="14.28515625" style="159" customWidth="1"/>
    <col min="265" max="265" width="11.28515625" style="159" customWidth="1"/>
    <col min="266" max="512" width="9.140625" style="159"/>
    <col min="513" max="513" width="4.28515625" style="159" customWidth="1"/>
    <col min="514" max="514" width="8.7109375" style="159" customWidth="1"/>
    <col min="515" max="515" width="5.5703125" style="159" customWidth="1"/>
    <col min="516" max="516" width="10.140625" style="159" customWidth="1"/>
    <col min="517" max="517" width="9.7109375" style="159" customWidth="1"/>
    <col min="518" max="518" width="10.28515625" style="159" customWidth="1"/>
    <col min="519" max="519" width="13.28515625" style="159" customWidth="1"/>
    <col min="520" max="520" width="14.28515625" style="159" customWidth="1"/>
    <col min="521" max="521" width="11.28515625" style="159" customWidth="1"/>
    <col min="522" max="768" width="9.140625" style="159"/>
    <col min="769" max="769" width="4.28515625" style="159" customWidth="1"/>
    <col min="770" max="770" width="8.7109375" style="159" customWidth="1"/>
    <col min="771" max="771" width="5.5703125" style="159" customWidth="1"/>
    <col min="772" max="772" width="10.140625" style="159" customWidth="1"/>
    <col min="773" max="773" width="9.7109375" style="159" customWidth="1"/>
    <col min="774" max="774" width="10.28515625" style="159" customWidth="1"/>
    <col min="775" max="775" width="13.28515625" style="159" customWidth="1"/>
    <col min="776" max="776" width="14.28515625" style="159" customWidth="1"/>
    <col min="777" max="777" width="11.28515625" style="159" customWidth="1"/>
    <col min="778" max="1024" width="9.140625" style="159"/>
    <col min="1025" max="1025" width="4.28515625" style="159" customWidth="1"/>
    <col min="1026" max="1026" width="8.7109375" style="159" customWidth="1"/>
    <col min="1027" max="1027" width="5.5703125" style="159" customWidth="1"/>
    <col min="1028" max="1028" width="10.140625" style="159" customWidth="1"/>
    <col min="1029" max="1029" width="9.7109375" style="159" customWidth="1"/>
    <col min="1030" max="1030" width="10.28515625" style="159" customWidth="1"/>
    <col min="1031" max="1031" width="13.28515625" style="159" customWidth="1"/>
    <col min="1032" max="1032" width="14.28515625" style="159" customWidth="1"/>
    <col min="1033" max="1033" width="11.28515625" style="159" customWidth="1"/>
    <col min="1034" max="1280" width="9.140625" style="159"/>
    <col min="1281" max="1281" width="4.28515625" style="159" customWidth="1"/>
    <col min="1282" max="1282" width="8.7109375" style="159" customWidth="1"/>
    <col min="1283" max="1283" width="5.5703125" style="159" customWidth="1"/>
    <col min="1284" max="1284" width="10.140625" style="159" customWidth="1"/>
    <col min="1285" max="1285" width="9.7109375" style="159" customWidth="1"/>
    <col min="1286" max="1286" width="10.28515625" style="159" customWidth="1"/>
    <col min="1287" max="1287" width="13.28515625" style="159" customWidth="1"/>
    <col min="1288" max="1288" width="14.28515625" style="159" customWidth="1"/>
    <col min="1289" max="1289" width="11.28515625" style="159" customWidth="1"/>
    <col min="1290" max="1536" width="9.140625" style="159"/>
    <col min="1537" max="1537" width="4.28515625" style="159" customWidth="1"/>
    <col min="1538" max="1538" width="8.7109375" style="159" customWidth="1"/>
    <col min="1539" max="1539" width="5.5703125" style="159" customWidth="1"/>
    <col min="1540" max="1540" width="10.140625" style="159" customWidth="1"/>
    <col min="1541" max="1541" width="9.7109375" style="159" customWidth="1"/>
    <col min="1542" max="1542" width="10.28515625" style="159" customWidth="1"/>
    <col min="1543" max="1543" width="13.28515625" style="159" customWidth="1"/>
    <col min="1544" max="1544" width="14.28515625" style="159" customWidth="1"/>
    <col min="1545" max="1545" width="11.28515625" style="159" customWidth="1"/>
    <col min="1546" max="1792" width="9.140625" style="159"/>
    <col min="1793" max="1793" width="4.28515625" style="159" customWidth="1"/>
    <col min="1794" max="1794" width="8.7109375" style="159" customWidth="1"/>
    <col min="1795" max="1795" width="5.5703125" style="159" customWidth="1"/>
    <col min="1796" max="1796" width="10.140625" style="159" customWidth="1"/>
    <col min="1797" max="1797" width="9.7109375" style="159" customWidth="1"/>
    <col min="1798" max="1798" width="10.28515625" style="159" customWidth="1"/>
    <col min="1799" max="1799" width="13.28515625" style="159" customWidth="1"/>
    <col min="1800" max="1800" width="14.28515625" style="159" customWidth="1"/>
    <col min="1801" max="1801" width="11.28515625" style="159" customWidth="1"/>
    <col min="1802" max="2048" width="9.140625" style="159"/>
    <col min="2049" max="2049" width="4.28515625" style="159" customWidth="1"/>
    <col min="2050" max="2050" width="8.7109375" style="159" customWidth="1"/>
    <col min="2051" max="2051" width="5.5703125" style="159" customWidth="1"/>
    <col min="2052" max="2052" width="10.140625" style="159" customWidth="1"/>
    <col min="2053" max="2053" width="9.7109375" style="159" customWidth="1"/>
    <col min="2054" max="2054" width="10.28515625" style="159" customWidth="1"/>
    <col min="2055" max="2055" width="13.28515625" style="159" customWidth="1"/>
    <col min="2056" max="2056" width="14.28515625" style="159" customWidth="1"/>
    <col min="2057" max="2057" width="11.28515625" style="159" customWidth="1"/>
    <col min="2058" max="2304" width="9.140625" style="159"/>
    <col min="2305" max="2305" width="4.28515625" style="159" customWidth="1"/>
    <col min="2306" max="2306" width="8.7109375" style="159" customWidth="1"/>
    <col min="2307" max="2307" width="5.5703125" style="159" customWidth="1"/>
    <col min="2308" max="2308" width="10.140625" style="159" customWidth="1"/>
    <col min="2309" max="2309" width="9.7109375" style="159" customWidth="1"/>
    <col min="2310" max="2310" width="10.28515625" style="159" customWidth="1"/>
    <col min="2311" max="2311" width="13.28515625" style="159" customWidth="1"/>
    <col min="2312" max="2312" width="14.28515625" style="159" customWidth="1"/>
    <col min="2313" max="2313" width="11.28515625" style="159" customWidth="1"/>
    <col min="2314" max="2560" width="9.140625" style="159"/>
    <col min="2561" max="2561" width="4.28515625" style="159" customWidth="1"/>
    <col min="2562" max="2562" width="8.7109375" style="159" customWidth="1"/>
    <col min="2563" max="2563" width="5.5703125" style="159" customWidth="1"/>
    <col min="2564" max="2564" width="10.140625" style="159" customWidth="1"/>
    <col min="2565" max="2565" width="9.7109375" style="159" customWidth="1"/>
    <col min="2566" max="2566" width="10.28515625" style="159" customWidth="1"/>
    <col min="2567" max="2567" width="13.28515625" style="159" customWidth="1"/>
    <col min="2568" max="2568" width="14.28515625" style="159" customWidth="1"/>
    <col min="2569" max="2569" width="11.28515625" style="159" customWidth="1"/>
    <col min="2570" max="2816" width="9.140625" style="159"/>
    <col min="2817" max="2817" width="4.28515625" style="159" customWidth="1"/>
    <col min="2818" max="2818" width="8.7109375" style="159" customWidth="1"/>
    <col min="2819" max="2819" width="5.5703125" style="159" customWidth="1"/>
    <col min="2820" max="2820" width="10.140625" style="159" customWidth="1"/>
    <col min="2821" max="2821" width="9.7109375" style="159" customWidth="1"/>
    <col min="2822" max="2822" width="10.28515625" style="159" customWidth="1"/>
    <col min="2823" max="2823" width="13.28515625" style="159" customWidth="1"/>
    <col min="2824" max="2824" width="14.28515625" style="159" customWidth="1"/>
    <col min="2825" max="2825" width="11.28515625" style="159" customWidth="1"/>
    <col min="2826" max="3072" width="9.140625" style="159"/>
    <col min="3073" max="3073" width="4.28515625" style="159" customWidth="1"/>
    <col min="3074" max="3074" width="8.7109375" style="159" customWidth="1"/>
    <col min="3075" max="3075" width="5.5703125" style="159" customWidth="1"/>
    <col min="3076" max="3076" width="10.140625" style="159" customWidth="1"/>
    <col min="3077" max="3077" width="9.7109375" style="159" customWidth="1"/>
    <col min="3078" max="3078" width="10.28515625" style="159" customWidth="1"/>
    <col min="3079" max="3079" width="13.28515625" style="159" customWidth="1"/>
    <col min="3080" max="3080" width="14.28515625" style="159" customWidth="1"/>
    <col min="3081" max="3081" width="11.28515625" style="159" customWidth="1"/>
    <col min="3082" max="3328" width="9.140625" style="159"/>
    <col min="3329" max="3329" width="4.28515625" style="159" customWidth="1"/>
    <col min="3330" max="3330" width="8.7109375" style="159" customWidth="1"/>
    <col min="3331" max="3331" width="5.5703125" style="159" customWidth="1"/>
    <col min="3332" max="3332" width="10.140625" style="159" customWidth="1"/>
    <col min="3333" max="3333" width="9.7109375" style="159" customWidth="1"/>
    <col min="3334" max="3334" width="10.28515625" style="159" customWidth="1"/>
    <col min="3335" max="3335" width="13.28515625" style="159" customWidth="1"/>
    <col min="3336" max="3336" width="14.28515625" style="159" customWidth="1"/>
    <col min="3337" max="3337" width="11.28515625" style="159" customWidth="1"/>
    <col min="3338" max="3584" width="9.140625" style="159"/>
    <col min="3585" max="3585" width="4.28515625" style="159" customWidth="1"/>
    <col min="3586" max="3586" width="8.7109375" style="159" customWidth="1"/>
    <col min="3587" max="3587" width="5.5703125" style="159" customWidth="1"/>
    <col min="3588" max="3588" width="10.140625" style="159" customWidth="1"/>
    <col min="3589" max="3589" width="9.7109375" style="159" customWidth="1"/>
    <col min="3590" max="3590" width="10.28515625" style="159" customWidth="1"/>
    <col min="3591" max="3591" width="13.28515625" style="159" customWidth="1"/>
    <col min="3592" max="3592" width="14.28515625" style="159" customWidth="1"/>
    <col min="3593" max="3593" width="11.28515625" style="159" customWidth="1"/>
    <col min="3594" max="3840" width="9.140625" style="159"/>
    <col min="3841" max="3841" width="4.28515625" style="159" customWidth="1"/>
    <col min="3842" max="3842" width="8.7109375" style="159" customWidth="1"/>
    <col min="3843" max="3843" width="5.5703125" style="159" customWidth="1"/>
    <col min="3844" max="3844" width="10.140625" style="159" customWidth="1"/>
    <col min="3845" max="3845" width="9.7109375" style="159" customWidth="1"/>
    <col min="3846" max="3846" width="10.28515625" style="159" customWidth="1"/>
    <col min="3847" max="3847" width="13.28515625" style="159" customWidth="1"/>
    <col min="3848" max="3848" width="14.28515625" style="159" customWidth="1"/>
    <col min="3849" max="3849" width="11.28515625" style="159" customWidth="1"/>
    <col min="3850" max="4096" width="9.140625" style="159"/>
    <col min="4097" max="4097" width="4.28515625" style="159" customWidth="1"/>
    <col min="4098" max="4098" width="8.7109375" style="159" customWidth="1"/>
    <col min="4099" max="4099" width="5.5703125" style="159" customWidth="1"/>
    <col min="4100" max="4100" width="10.140625" style="159" customWidth="1"/>
    <col min="4101" max="4101" width="9.7109375" style="159" customWidth="1"/>
    <col min="4102" max="4102" width="10.28515625" style="159" customWidth="1"/>
    <col min="4103" max="4103" width="13.28515625" style="159" customWidth="1"/>
    <col min="4104" max="4104" width="14.28515625" style="159" customWidth="1"/>
    <col min="4105" max="4105" width="11.28515625" style="159" customWidth="1"/>
    <col min="4106" max="4352" width="9.140625" style="159"/>
    <col min="4353" max="4353" width="4.28515625" style="159" customWidth="1"/>
    <col min="4354" max="4354" width="8.7109375" style="159" customWidth="1"/>
    <col min="4355" max="4355" width="5.5703125" style="159" customWidth="1"/>
    <col min="4356" max="4356" width="10.140625" style="159" customWidth="1"/>
    <col min="4357" max="4357" width="9.7109375" style="159" customWidth="1"/>
    <col min="4358" max="4358" width="10.28515625" style="159" customWidth="1"/>
    <col min="4359" max="4359" width="13.28515625" style="159" customWidth="1"/>
    <col min="4360" max="4360" width="14.28515625" style="159" customWidth="1"/>
    <col min="4361" max="4361" width="11.28515625" style="159" customWidth="1"/>
    <col min="4362" max="4608" width="9.140625" style="159"/>
    <col min="4609" max="4609" width="4.28515625" style="159" customWidth="1"/>
    <col min="4610" max="4610" width="8.7109375" style="159" customWidth="1"/>
    <col min="4611" max="4611" width="5.5703125" style="159" customWidth="1"/>
    <col min="4612" max="4612" width="10.140625" style="159" customWidth="1"/>
    <col min="4613" max="4613" width="9.7109375" style="159" customWidth="1"/>
    <col min="4614" max="4614" width="10.28515625" style="159" customWidth="1"/>
    <col min="4615" max="4615" width="13.28515625" style="159" customWidth="1"/>
    <col min="4616" max="4616" width="14.28515625" style="159" customWidth="1"/>
    <col min="4617" max="4617" width="11.28515625" style="159" customWidth="1"/>
    <col min="4618" max="4864" width="9.140625" style="159"/>
    <col min="4865" max="4865" width="4.28515625" style="159" customWidth="1"/>
    <col min="4866" max="4866" width="8.7109375" style="159" customWidth="1"/>
    <col min="4867" max="4867" width="5.5703125" style="159" customWidth="1"/>
    <col min="4868" max="4868" width="10.140625" style="159" customWidth="1"/>
    <col min="4869" max="4869" width="9.7109375" style="159" customWidth="1"/>
    <col min="4870" max="4870" width="10.28515625" style="159" customWidth="1"/>
    <col min="4871" max="4871" width="13.28515625" style="159" customWidth="1"/>
    <col min="4872" max="4872" width="14.28515625" style="159" customWidth="1"/>
    <col min="4873" max="4873" width="11.28515625" style="159" customWidth="1"/>
    <col min="4874" max="5120" width="9.140625" style="159"/>
    <col min="5121" max="5121" width="4.28515625" style="159" customWidth="1"/>
    <col min="5122" max="5122" width="8.7109375" style="159" customWidth="1"/>
    <col min="5123" max="5123" width="5.5703125" style="159" customWidth="1"/>
    <col min="5124" max="5124" width="10.140625" style="159" customWidth="1"/>
    <col min="5125" max="5125" width="9.7109375" style="159" customWidth="1"/>
    <col min="5126" max="5126" width="10.28515625" style="159" customWidth="1"/>
    <col min="5127" max="5127" width="13.28515625" style="159" customWidth="1"/>
    <col min="5128" max="5128" width="14.28515625" style="159" customWidth="1"/>
    <col min="5129" max="5129" width="11.28515625" style="159" customWidth="1"/>
    <col min="5130" max="5376" width="9.140625" style="159"/>
    <col min="5377" max="5377" width="4.28515625" style="159" customWidth="1"/>
    <col min="5378" max="5378" width="8.7109375" style="159" customWidth="1"/>
    <col min="5379" max="5379" width="5.5703125" style="159" customWidth="1"/>
    <col min="5380" max="5380" width="10.140625" style="159" customWidth="1"/>
    <col min="5381" max="5381" width="9.7109375" style="159" customWidth="1"/>
    <col min="5382" max="5382" width="10.28515625" style="159" customWidth="1"/>
    <col min="5383" max="5383" width="13.28515625" style="159" customWidth="1"/>
    <col min="5384" max="5384" width="14.28515625" style="159" customWidth="1"/>
    <col min="5385" max="5385" width="11.28515625" style="159" customWidth="1"/>
    <col min="5386" max="5632" width="9.140625" style="159"/>
    <col min="5633" max="5633" width="4.28515625" style="159" customWidth="1"/>
    <col min="5634" max="5634" width="8.7109375" style="159" customWidth="1"/>
    <col min="5635" max="5635" width="5.5703125" style="159" customWidth="1"/>
    <col min="5636" max="5636" width="10.140625" style="159" customWidth="1"/>
    <col min="5637" max="5637" width="9.7109375" style="159" customWidth="1"/>
    <col min="5638" max="5638" width="10.28515625" style="159" customWidth="1"/>
    <col min="5639" max="5639" width="13.28515625" style="159" customWidth="1"/>
    <col min="5640" max="5640" width="14.28515625" style="159" customWidth="1"/>
    <col min="5641" max="5641" width="11.28515625" style="159" customWidth="1"/>
    <col min="5642" max="5888" width="9.140625" style="159"/>
    <col min="5889" max="5889" width="4.28515625" style="159" customWidth="1"/>
    <col min="5890" max="5890" width="8.7109375" style="159" customWidth="1"/>
    <col min="5891" max="5891" width="5.5703125" style="159" customWidth="1"/>
    <col min="5892" max="5892" width="10.140625" style="159" customWidth="1"/>
    <col min="5893" max="5893" width="9.7109375" style="159" customWidth="1"/>
    <col min="5894" max="5894" width="10.28515625" style="159" customWidth="1"/>
    <col min="5895" max="5895" width="13.28515625" style="159" customWidth="1"/>
    <col min="5896" max="5896" width="14.28515625" style="159" customWidth="1"/>
    <col min="5897" max="5897" width="11.28515625" style="159" customWidth="1"/>
    <col min="5898" max="6144" width="9.140625" style="159"/>
    <col min="6145" max="6145" width="4.28515625" style="159" customWidth="1"/>
    <col min="6146" max="6146" width="8.7109375" style="159" customWidth="1"/>
    <col min="6147" max="6147" width="5.5703125" style="159" customWidth="1"/>
    <col min="6148" max="6148" width="10.140625" style="159" customWidth="1"/>
    <col min="6149" max="6149" width="9.7109375" style="159" customWidth="1"/>
    <col min="6150" max="6150" width="10.28515625" style="159" customWidth="1"/>
    <col min="6151" max="6151" width="13.28515625" style="159" customWidth="1"/>
    <col min="6152" max="6152" width="14.28515625" style="159" customWidth="1"/>
    <col min="6153" max="6153" width="11.28515625" style="159" customWidth="1"/>
    <col min="6154" max="6400" width="9.140625" style="159"/>
    <col min="6401" max="6401" width="4.28515625" style="159" customWidth="1"/>
    <col min="6402" max="6402" width="8.7109375" style="159" customWidth="1"/>
    <col min="6403" max="6403" width="5.5703125" style="159" customWidth="1"/>
    <col min="6404" max="6404" width="10.140625" style="159" customWidth="1"/>
    <col min="6405" max="6405" width="9.7109375" style="159" customWidth="1"/>
    <col min="6406" max="6406" width="10.28515625" style="159" customWidth="1"/>
    <col min="6407" max="6407" width="13.28515625" style="159" customWidth="1"/>
    <col min="6408" max="6408" width="14.28515625" style="159" customWidth="1"/>
    <col min="6409" max="6409" width="11.28515625" style="159" customWidth="1"/>
    <col min="6410" max="6656" width="9.140625" style="159"/>
    <col min="6657" max="6657" width="4.28515625" style="159" customWidth="1"/>
    <col min="6658" max="6658" width="8.7109375" style="159" customWidth="1"/>
    <col min="6659" max="6659" width="5.5703125" style="159" customWidth="1"/>
    <col min="6660" max="6660" width="10.140625" style="159" customWidth="1"/>
    <col min="6661" max="6661" width="9.7109375" style="159" customWidth="1"/>
    <col min="6662" max="6662" width="10.28515625" style="159" customWidth="1"/>
    <col min="6663" max="6663" width="13.28515625" style="159" customWidth="1"/>
    <col min="6664" max="6664" width="14.28515625" style="159" customWidth="1"/>
    <col min="6665" max="6665" width="11.28515625" style="159" customWidth="1"/>
    <col min="6666" max="6912" width="9.140625" style="159"/>
    <col min="6913" max="6913" width="4.28515625" style="159" customWidth="1"/>
    <col min="6914" max="6914" width="8.7109375" style="159" customWidth="1"/>
    <col min="6915" max="6915" width="5.5703125" style="159" customWidth="1"/>
    <col min="6916" max="6916" width="10.140625" style="159" customWidth="1"/>
    <col min="6917" max="6917" width="9.7109375" style="159" customWidth="1"/>
    <col min="6918" max="6918" width="10.28515625" style="159" customWidth="1"/>
    <col min="6919" max="6919" width="13.28515625" style="159" customWidth="1"/>
    <col min="6920" max="6920" width="14.28515625" style="159" customWidth="1"/>
    <col min="6921" max="6921" width="11.28515625" style="159" customWidth="1"/>
    <col min="6922" max="7168" width="9.140625" style="159"/>
    <col min="7169" max="7169" width="4.28515625" style="159" customWidth="1"/>
    <col min="7170" max="7170" width="8.7109375" style="159" customWidth="1"/>
    <col min="7171" max="7171" width="5.5703125" style="159" customWidth="1"/>
    <col min="7172" max="7172" width="10.140625" style="159" customWidth="1"/>
    <col min="7173" max="7173" width="9.7109375" style="159" customWidth="1"/>
    <col min="7174" max="7174" width="10.28515625" style="159" customWidth="1"/>
    <col min="7175" max="7175" width="13.28515625" style="159" customWidth="1"/>
    <col min="7176" max="7176" width="14.28515625" style="159" customWidth="1"/>
    <col min="7177" max="7177" width="11.28515625" style="159" customWidth="1"/>
    <col min="7178" max="7424" width="9.140625" style="159"/>
    <col min="7425" max="7425" width="4.28515625" style="159" customWidth="1"/>
    <col min="7426" max="7426" width="8.7109375" style="159" customWidth="1"/>
    <col min="7427" max="7427" width="5.5703125" style="159" customWidth="1"/>
    <col min="7428" max="7428" width="10.140625" style="159" customWidth="1"/>
    <col min="7429" max="7429" width="9.7109375" style="159" customWidth="1"/>
    <col min="7430" max="7430" width="10.28515625" style="159" customWidth="1"/>
    <col min="7431" max="7431" width="13.28515625" style="159" customWidth="1"/>
    <col min="7432" max="7432" width="14.28515625" style="159" customWidth="1"/>
    <col min="7433" max="7433" width="11.28515625" style="159" customWidth="1"/>
    <col min="7434" max="7680" width="9.140625" style="159"/>
    <col min="7681" max="7681" width="4.28515625" style="159" customWidth="1"/>
    <col min="7682" max="7682" width="8.7109375" style="159" customWidth="1"/>
    <col min="7683" max="7683" width="5.5703125" style="159" customWidth="1"/>
    <col min="7684" max="7684" width="10.140625" style="159" customWidth="1"/>
    <col min="7685" max="7685" width="9.7109375" style="159" customWidth="1"/>
    <col min="7686" max="7686" width="10.28515625" style="159" customWidth="1"/>
    <col min="7687" max="7687" width="13.28515625" style="159" customWidth="1"/>
    <col min="7688" max="7688" width="14.28515625" style="159" customWidth="1"/>
    <col min="7689" max="7689" width="11.28515625" style="159" customWidth="1"/>
    <col min="7690" max="7936" width="9.140625" style="159"/>
    <col min="7937" max="7937" width="4.28515625" style="159" customWidth="1"/>
    <col min="7938" max="7938" width="8.7109375" style="159" customWidth="1"/>
    <col min="7939" max="7939" width="5.5703125" style="159" customWidth="1"/>
    <col min="7940" max="7940" width="10.140625" style="159" customWidth="1"/>
    <col min="7941" max="7941" width="9.7109375" style="159" customWidth="1"/>
    <col min="7942" max="7942" width="10.28515625" style="159" customWidth="1"/>
    <col min="7943" max="7943" width="13.28515625" style="159" customWidth="1"/>
    <col min="7944" max="7944" width="14.28515625" style="159" customWidth="1"/>
    <col min="7945" max="7945" width="11.28515625" style="159" customWidth="1"/>
    <col min="7946" max="8192" width="9.140625" style="159"/>
    <col min="8193" max="8193" width="4.28515625" style="159" customWidth="1"/>
    <col min="8194" max="8194" width="8.7109375" style="159" customWidth="1"/>
    <col min="8195" max="8195" width="5.5703125" style="159" customWidth="1"/>
    <col min="8196" max="8196" width="10.140625" style="159" customWidth="1"/>
    <col min="8197" max="8197" width="9.7109375" style="159" customWidth="1"/>
    <col min="8198" max="8198" width="10.28515625" style="159" customWidth="1"/>
    <col min="8199" max="8199" width="13.28515625" style="159" customWidth="1"/>
    <col min="8200" max="8200" width="14.28515625" style="159" customWidth="1"/>
    <col min="8201" max="8201" width="11.28515625" style="159" customWidth="1"/>
    <col min="8202" max="8448" width="9.140625" style="159"/>
    <col min="8449" max="8449" width="4.28515625" style="159" customWidth="1"/>
    <col min="8450" max="8450" width="8.7109375" style="159" customWidth="1"/>
    <col min="8451" max="8451" width="5.5703125" style="159" customWidth="1"/>
    <col min="8452" max="8452" width="10.140625" style="159" customWidth="1"/>
    <col min="8453" max="8453" width="9.7109375" style="159" customWidth="1"/>
    <col min="8454" max="8454" width="10.28515625" style="159" customWidth="1"/>
    <col min="8455" max="8455" width="13.28515625" style="159" customWidth="1"/>
    <col min="8456" max="8456" width="14.28515625" style="159" customWidth="1"/>
    <col min="8457" max="8457" width="11.28515625" style="159" customWidth="1"/>
    <col min="8458" max="8704" width="9.140625" style="159"/>
    <col min="8705" max="8705" width="4.28515625" style="159" customWidth="1"/>
    <col min="8706" max="8706" width="8.7109375" style="159" customWidth="1"/>
    <col min="8707" max="8707" width="5.5703125" style="159" customWidth="1"/>
    <col min="8708" max="8708" width="10.140625" style="159" customWidth="1"/>
    <col min="8709" max="8709" width="9.7109375" style="159" customWidth="1"/>
    <col min="8710" max="8710" width="10.28515625" style="159" customWidth="1"/>
    <col min="8711" max="8711" width="13.28515625" style="159" customWidth="1"/>
    <col min="8712" max="8712" width="14.28515625" style="159" customWidth="1"/>
    <col min="8713" max="8713" width="11.28515625" style="159" customWidth="1"/>
    <col min="8714" max="8960" width="9.140625" style="159"/>
    <col min="8961" max="8961" width="4.28515625" style="159" customWidth="1"/>
    <col min="8962" max="8962" width="8.7109375" style="159" customWidth="1"/>
    <col min="8963" max="8963" width="5.5703125" style="159" customWidth="1"/>
    <col min="8964" max="8964" width="10.140625" style="159" customWidth="1"/>
    <col min="8965" max="8965" width="9.7109375" style="159" customWidth="1"/>
    <col min="8966" max="8966" width="10.28515625" style="159" customWidth="1"/>
    <col min="8967" max="8967" width="13.28515625" style="159" customWidth="1"/>
    <col min="8968" max="8968" width="14.28515625" style="159" customWidth="1"/>
    <col min="8969" max="8969" width="11.28515625" style="159" customWidth="1"/>
    <col min="8970" max="9216" width="9.140625" style="159"/>
    <col min="9217" max="9217" width="4.28515625" style="159" customWidth="1"/>
    <col min="9218" max="9218" width="8.7109375" style="159" customWidth="1"/>
    <col min="9219" max="9219" width="5.5703125" style="159" customWidth="1"/>
    <col min="9220" max="9220" width="10.140625" style="159" customWidth="1"/>
    <col min="9221" max="9221" width="9.7109375" style="159" customWidth="1"/>
    <col min="9222" max="9222" width="10.28515625" style="159" customWidth="1"/>
    <col min="9223" max="9223" width="13.28515625" style="159" customWidth="1"/>
    <col min="9224" max="9224" width="14.28515625" style="159" customWidth="1"/>
    <col min="9225" max="9225" width="11.28515625" style="159" customWidth="1"/>
    <col min="9226" max="9472" width="9.140625" style="159"/>
    <col min="9473" max="9473" width="4.28515625" style="159" customWidth="1"/>
    <col min="9474" max="9474" width="8.7109375" style="159" customWidth="1"/>
    <col min="9475" max="9475" width="5.5703125" style="159" customWidth="1"/>
    <col min="9476" max="9476" width="10.140625" style="159" customWidth="1"/>
    <col min="9477" max="9477" width="9.7109375" style="159" customWidth="1"/>
    <col min="9478" max="9478" width="10.28515625" style="159" customWidth="1"/>
    <col min="9479" max="9479" width="13.28515625" style="159" customWidth="1"/>
    <col min="9480" max="9480" width="14.28515625" style="159" customWidth="1"/>
    <col min="9481" max="9481" width="11.28515625" style="159" customWidth="1"/>
    <col min="9482" max="9728" width="9.140625" style="159"/>
    <col min="9729" max="9729" width="4.28515625" style="159" customWidth="1"/>
    <col min="9730" max="9730" width="8.7109375" style="159" customWidth="1"/>
    <col min="9731" max="9731" width="5.5703125" style="159" customWidth="1"/>
    <col min="9732" max="9732" width="10.140625" style="159" customWidth="1"/>
    <col min="9733" max="9733" width="9.7109375" style="159" customWidth="1"/>
    <col min="9734" max="9734" width="10.28515625" style="159" customWidth="1"/>
    <col min="9735" max="9735" width="13.28515625" style="159" customWidth="1"/>
    <col min="9736" max="9736" width="14.28515625" style="159" customWidth="1"/>
    <col min="9737" max="9737" width="11.28515625" style="159" customWidth="1"/>
    <col min="9738" max="9984" width="9.140625" style="159"/>
    <col min="9985" max="9985" width="4.28515625" style="159" customWidth="1"/>
    <col min="9986" max="9986" width="8.7109375" style="159" customWidth="1"/>
    <col min="9987" max="9987" width="5.5703125" style="159" customWidth="1"/>
    <col min="9988" max="9988" width="10.140625" style="159" customWidth="1"/>
    <col min="9989" max="9989" width="9.7109375" style="159" customWidth="1"/>
    <col min="9990" max="9990" width="10.28515625" style="159" customWidth="1"/>
    <col min="9991" max="9991" width="13.28515625" style="159" customWidth="1"/>
    <col min="9992" max="9992" width="14.28515625" style="159" customWidth="1"/>
    <col min="9993" max="9993" width="11.28515625" style="159" customWidth="1"/>
    <col min="9994" max="10240" width="9.140625" style="159"/>
    <col min="10241" max="10241" width="4.28515625" style="159" customWidth="1"/>
    <col min="10242" max="10242" width="8.7109375" style="159" customWidth="1"/>
    <col min="10243" max="10243" width="5.5703125" style="159" customWidth="1"/>
    <col min="10244" max="10244" width="10.140625" style="159" customWidth="1"/>
    <col min="10245" max="10245" width="9.7109375" style="159" customWidth="1"/>
    <col min="10246" max="10246" width="10.28515625" style="159" customWidth="1"/>
    <col min="10247" max="10247" width="13.28515625" style="159" customWidth="1"/>
    <col min="10248" max="10248" width="14.28515625" style="159" customWidth="1"/>
    <col min="10249" max="10249" width="11.28515625" style="159" customWidth="1"/>
    <col min="10250" max="10496" width="9.140625" style="159"/>
    <col min="10497" max="10497" width="4.28515625" style="159" customWidth="1"/>
    <col min="10498" max="10498" width="8.7109375" style="159" customWidth="1"/>
    <col min="10499" max="10499" width="5.5703125" style="159" customWidth="1"/>
    <col min="10500" max="10500" width="10.140625" style="159" customWidth="1"/>
    <col min="10501" max="10501" width="9.7109375" style="159" customWidth="1"/>
    <col min="10502" max="10502" width="10.28515625" style="159" customWidth="1"/>
    <col min="10503" max="10503" width="13.28515625" style="159" customWidth="1"/>
    <col min="10504" max="10504" width="14.28515625" style="159" customWidth="1"/>
    <col min="10505" max="10505" width="11.28515625" style="159" customWidth="1"/>
    <col min="10506" max="10752" width="9.140625" style="159"/>
    <col min="10753" max="10753" width="4.28515625" style="159" customWidth="1"/>
    <col min="10754" max="10754" width="8.7109375" style="159" customWidth="1"/>
    <col min="10755" max="10755" width="5.5703125" style="159" customWidth="1"/>
    <col min="10756" max="10756" width="10.140625" style="159" customWidth="1"/>
    <col min="10757" max="10757" width="9.7109375" style="159" customWidth="1"/>
    <col min="10758" max="10758" width="10.28515625" style="159" customWidth="1"/>
    <col min="10759" max="10759" width="13.28515625" style="159" customWidth="1"/>
    <col min="10760" max="10760" width="14.28515625" style="159" customWidth="1"/>
    <col min="10761" max="10761" width="11.28515625" style="159" customWidth="1"/>
    <col min="10762" max="11008" width="9.140625" style="159"/>
    <col min="11009" max="11009" width="4.28515625" style="159" customWidth="1"/>
    <col min="11010" max="11010" width="8.7109375" style="159" customWidth="1"/>
    <col min="11011" max="11011" width="5.5703125" style="159" customWidth="1"/>
    <col min="11012" max="11012" width="10.140625" style="159" customWidth="1"/>
    <col min="11013" max="11013" width="9.7109375" style="159" customWidth="1"/>
    <col min="11014" max="11014" width="10.28515625" style="159" customWidth="1"/>
    <col min="11015" max="11015" width="13.28515625" style="159" customWidth="1"/>
    <col min="11016" max="11016" width="14.28515625" style="159" customWidth="1"/>
    <col min="11017" max="11017" width="11.28515625" style="159" customWidth="1"/>
    <col min="11018" max="11264" width="9.140625" style="159"/>
    <col min="11265" max="11265" width="4.28515625" style="159" customWidth="1"/>
    <col min="11266" max="11266" width="8.7109375" style="159" customWidth="1"/>
    <col min="11267" max="11267" width="5.5703125" style="159" customWidth="1"/>
    <col min="11268" max="11268" width="10.140625" style="159" customWidth="1"/>
    <col min="11269" max="11269" width="9.7109375" style="159" customWidth="1"/>
    <col min="11270" max="11270" width="10.28515625" style="159" customWidth="1"/>
    <col min="11271" max="11271" width="13.28515625" style="159" customWidth="1"/>
    <col min="11272" max="11272" width="14.28515625" style="159" customWidth="1"/>
    <col min="11273" max="11273" width="11.28515625" style="159" customWidth="1"/>
    <col min="11274" max="11520" width="9.140625" style="159"/>
    <col min="11521" max="11521" width="4.28515625" style="159" customWidth="1"/>
    <col min="11522" max="11522" width="8.7109375" style="159" customWidth="1"/>
    <col min="11523" max="11523" width="5.5703125" style="159" customWidth="1"/>
    <col min="11524" max="11524" width="10.140625" style="159" customWidth="1"/>
    <col min="11525" max="11525" width="9.7109375" style="159" customWidth="1"/>
    <col min="11526" max="11526" width="10.28515625" style="159" customWidth="1"/>
    <col min="11527" max="11527" width="13.28515625" style="159" customWidth="1"/>
    <col min="11528" max="11528" width="14.28515625" style="159" customWidth="1"/>
    <col min="11529" max="11529" width="11.28515625" style="159" customWidth="1"/>
    <col min="11530" max="11776" width="9.140625" style="159"/>
    <col min="11777" max="11777" width="4.28515625" style="159" customWidth="1"/>
    <col min="11778" max="11778" width="8.7109375" style="159" customWidth="1"/>
    <col min="11779" max="11779" width="5.5703125" style="159" customWidth="1"/>
    <col min="11780" max="11780" width="10.140625" style="159" customWidth="1"/>
    <col min="11781" max="11781" width="9.7109375" style="159" customWidth="1"/>
    <col min="11782" max="11782" width="10.28515625" style="159" customWidth="1"/>
    <col min="11783" max="11783" width="13.28515625" style="159" customWidth="1"/>
    <col min="11784" max="11784" width="14.28515625" style="159" customWidth="1"/>
    <col min="11785" max="11785" width="11.28515625" style="159" customWidth="1"/>
    <col min="11786" max="12032" width="9.140625" style="159"/>
    <col min="12033" max="12033" width="4.28515625" style="159" customWidth="1"/>
    <col min="12034" max="12034" width="8.7109375" style="159" customWidth="1"/>
    <col min="12035" max="12035" width="5.5703125" style="159" customWidth="1"/>
    <col min="12036" max="12036" width="10.140625" style="159" customWidth="1"/>
    <col min="12037" max="12037" width="9.7109375" style="159" customWidth="1"/>
    <col min="12038" max="12038" width="10.28515625" style="159" customWidth="1"/>
    <col min="12039" max="12039" width="13.28515625" style="159" customWidth="1"/>
    <col min="12040" max="12040" width="14.28515625" style="159" customWidth="1"/>
    <col min="12041" max="12041" width="11.28515625" style="159" customWidth="1"/>
    <col min="12042" max="12288" width="9.140625" style="159"/>
    <col min="12289" max="12289" width="4.28515625" style="159" customWidth="1"/>
    <col min="12290" max="12290" width="8.7109375" style="159" customWidth="1"/>
    <col min="12291" max="12291" width="5.5703125" style="159" customWidth="1"/>
    <col min="12292" max="12292" width="10.140625" style="159" customWidth="1"/>
    <col min="12293" max="12293" width="9.7109375" style="159" customWidth="1"/>
    <col min="12294" max="12294" width="10.28515625" style="159" customWidth="1"/>
    <col min="12295" max="12295" width="13.28515625" style="159" customWidth="1"/>
    <col min="12296" max="12296" width="14.28515625" style="159" customWidth="1"/>
    <col min="12297" max="12297" width="11.28515625" style="159" customWidth="1"/>
    <col min="12298" max="12544" width="9.140625" style="159"/>
    <col min="12545" max="12545" width="4.28515625" style="159" customWidth="1"/>
    <col min="12546" max="12546" width="8.7109375" style="159" customWidth="1"/>
    <col min="12547" max="12547" width="5.5703125" style="159" customWidth="1"/>
    <col min="12548" max="12548" width="10.140625" style="159" customWidth="1"/>
    <col min="12549" max="12549" width="9.7109375" style="159" customWidth="1"/>
    <col min="12550" max="12550" width="10.28515625" style="159" customWidth="1"/>
    <col min="12551" max="12551" width="13.28515625" style="159" customWidth="1"/>
    <col min="12552" max="12552" width="14.28515625" style="159" customWidth="1"/>
    <col min="12553" max="12553" width="11.28515625" style="159" customWidth="1"/>
    <col min="12554" max="12800" width="9.140625" style="159"/>
    <col min="12801" max="12801" width="4.28515625" style="159" customWidth="1"/>
    <col min="12802" max="12802" width="8.7109375" style="159" customWidth="1"/>
    <col min="12803" max="12803" width="5.5703125" style="159" customWidth="1"/>
    <col min="12804" max="12804" width="10.140625" style="159" customWidth="1"/>
    <col min="12805" max="12805" width="9.7109375" style="159" customWidth="1"/>
    <col min="12806" max="12806" width="10.28515625" style="159" customWidth="1"/>
    <col min="12807" max="12807" width="13.28515625" style="159" customWidth="1"/>
    <col min="12808" max="12808" width="14.28515625" style="159" customWidth="1"/>
    <col min="12809" max="12809" width="11.28515625" style="159" customWidth="1"/>
    <col min="12810" max="13056" width="9.140625" style="159"/>
    <col min="13057" max="13057" width="4.28515625" style="159" customWidth="1"/>
    <col min="13058" max="13058" width="8.7109375" style="159" customWidth="1"/>
    <col min="13059" max="13059" width="5.5703125" style="159" customWidth="1"/>
    <col min="13060" max="13060" width="10.140625" style="159" customWidth="1"/>
    <col min="13061" max="13061" width="9.7109375" style="159" customWidth="1"/>
    <col min="13062" max="13062" width="10.28515625" style="159" customWidth="1"/>
    <col min="13063" max="13063" width="13.28515625" style="159" customWidth="1"/>
    <col min="13064" max="13064" width="14.28515625" style="159" customWidth="1"/>
    <col min="13065" max="13065" width="11.28515625" style="159" customWidth="1"/>
    <col min="13066" max="13312" width="9.140625" style="159"/>
    <col min="13313" max="13313" width="4.28515625" style="159" customWidth="1"/>
    <col min="13314" max="13314" width="8.7109375" style="159" customWidth="1"/>
    <col min="13315" max="13315" width="5.5703125" style="159" customWidth="1"/>
    <col min="13316" max="13316" width="10.140625" style="159" customWidth="1"/>
    <col min="13317" max="13317" width="9.7109375" style="159" customWidth="1"/>
    <col min="13318" max="13318" width="10.28515625" style="159" customWidth="1"/>
    <col min="13319" max="13319" width="13.28515625" style="159" customWidth="1"/>
    <col min="13320" max="13320" width="14.28515625" style="159" customWidth="1"/>
    <col min="13321" max="13321" width="11.28515625" style="159" customWidth="1"/>
    <col min="13322" max="13568" width="9.140625" style="159"/>
    <col min="13569" max="13569" width="4.28515625" style="159" customWidth="1"/>
    <col min="13570" max="13570" width="8.7109375" style="159" customWidth="1"/>
    <col min="13571" max="13571" width="5.5703125" style="159" customWidth="1"/>
    <col min="13572" max="13572" width="10.140625" style="159" customWidth="1"/>
    <col min="13573" max="13573" width="9.7109375" style="159" customWidth="1"/>
    <col min="13574" max="13574" width="10.28515625" style="159" customWidth="1"/>
    <col min="13575" max="13575" width="13.28515625" style="159" customWidth="1"/>
    <col min="13576" max="13576" width="14.28515625" style="159" customWidth="1"/>
    <col min="13577" max="13577" width="11.28515625" style="159" customWidth="1"/>
    <col min="13578" max="13824" width="9.140625" style="159"/>
    <col min="13825" max="13825" width="4.28515625" style="159" customWidth="1"/>
    <col min="13826" max="13826" width="8.7109375" style="159" customWidth="1"/>
    <col min="13827" max="13827" width="5.5703125" style="159" customWidth="1"/>
    <col min="13828" max="13828" width="10.140625" style="159" customWidth="1"/>
    <col min="13829" max="13829" width="9.7109375" style="159" customWidth="1"/>
    <col min="13830" max="13830" width="10.28515625" style="159" customWidth="1"/>
    <col min="13831" max="13831" width="13.28515625" style="159" customWidth="1"/>
    <col min="13832" max="13832" width="14.28515625" style="159" customWidth="1"/>
    <col min="13833" max="13833" width="11.28515625" style="159" customWidth="1"/>
    <col min="13834" max="14080" width="9.140625" style="159"/>
    <col min="14081" max="14081" width="4.28515625" style="159" customWidth="1"/>
    <col min="14082" max="14082" width="8.7109375" style="159" customWidth="1"/>
    <col min="14083" max="14083" width="5.5703125" style="159" customWidth="1"/>
    <col min="14084" max="14084" width="10.140625" style="159" customWidth="1"/>
    <col min="14085" max="14085" width="9.7109375" style="159" customWidth="1"/>
    <col min="14086" max="14086" width="10.28515625" style="159" customWidth="1"/>
    <col min="14087" max="14087" width="13.28515625" style="159" customWidth="1"/>
    <col min="14088" max="14088" width="14.28515625" style="159" customWidth="1"/>
    <col min="14089" max="14089" width="11.28515625" style="159" customWidth="1"/>
    <col min="14090" max="14336" width="9.140625" style="159"/>
    <col min="14337" max="14337" width="4.28515625" style="159" customWidth="1"/>
    <col min="14338" max="14338" width="8.7109375" style="159" customWidth="1"/>
    <col min="14339" max="14339" width="5.5703125" style="159" customWidth="1"/>
    <col min="14340" max="14340" width="10.140625" style="159" customWidth="1"/>
    <col min="14341" max="14341" width="9.7109375" style="159" customWidth="1"/>
    <col min="14342" max="14342" width="10.28515625" style="159" customWidth="1"/>
    <col min="14343" max="14343" width="13.28515625" style="159" customWidth="1"/>
    <col min="14344" max="14344" width="14.28515625" style="159" customWidth="1"/>
    <col min="14345" max="14345" width="11.28515625" style="159" customWidth="1"/>
    <col min="14346" max="14592" width="9.140625" style="159"/>
    <col min="14593" max="14593" width="4.28515625" style="159" customWidth="1"/>
    <col min="14594" max="14594" width="8.7109375" style="159" customWidth="1"/>
    <col min="14595" max="14595" width="5.5703125" style="159" customWidth="1"/>
    <col min="14596" max="14596" width="10.140625" style="159" customWidth="1"/>
    <col min="14597" max="14597" width="9.7109375" style="159" customWidth="1"/>
    <col min="14598" max="14598" width="10.28515625" style="159" customWidth="1"/>
    <col min="14599" max="14599" width="13.28515625" style="159" customWidth="1"/>
    <col min="14600" max="14600" width="14.28515625" style="159" customWidth="1"/>
    <col min="14601" max="14601" width="11.28515625" style="159" customWidth="1"/>
    <col min="14602" max="14848" width="9.140625" style="159"/>
    <col min="14849" max="14849" width="4.28515625" style="159" customWidth="1"/>
    <col min="14850" max="14850" width="8.7109375" style="159" customWidth="1"/>
    <col min="14851" max="14851" width="5.5703125" style="159" customWidth="1"/>
    <col min="14852" max="14852" width="10.140625" style="159" customWidth="1"/>
    <col min="14853" max="14853" width="9.7109375" style="159" customWidth="1"/>
    <col min="14854" max="14854" width="10.28515625" style="159" customWidth="1"/>
    <col min="14855" max="14855" width="13.28515625" style="159" customWidth="1"/>
    <col min="14856" max="14856" width="14.28515625" style="159" customWidth="1"/>
    <col min="14857" max="14857" width="11.28515625" style="159" customWidth="1"/>
    <col min="14858" max="15104" width="9.140625" style="159"/>
    <col min="15105" max="15105" width="4.28515625" style="159" customWidth="1"/>
    <col min="15106" max="15106" width="8.7109375" style="159" customWidth="1"/>
    <col min="15107" max="15107" width="5.5703125" style="159" customWidth="1"/>
    <col min="15108" max="15108" width="10.140625" style="159" customWidth="1"/>
    <col min="15109" max="15109" width="9.7109375" style="159" customWidth="1"/>
    <col min="15110" max="15110" width="10.28515625" style="159" customWidth="1"/>
    <col min="15111" max="15111" width="13.28515625" style="159" customWidth="1"/>
    <col min="15112" max="15112" width="14.28515625" style="159" customWidth="1"/>
    <col min="15113" max="15113" width="11.28515625" style="159" customWidth="1"/>
    <col min="15114" max="15360" width="9.140625" style="159"/>
    <col min="15361" max="15361" width="4.28515625" style="159" customWidth="1"/>
    <col min="15362" max="15362" width="8.7109375" style="159" customWidth="1"/>
    <col min="15363" max="15363" width="5.5703125" style="159" customWidth="1"/>
    <col min="15364" max="15364" width="10.140625" style="159" customWidth="1"/>
    <col min="15365" max="15365" width="9.7109375" style="159" customWidth="1"/>
    <col min="15366" max="15366" width="10.28515625" style="159" customWidth="1"/>
    <col min="15367" max="15367" width="13.28515625" style="159" customWidth="1"/>
    <col min="15368" max="15368" width="14.28515625" style="159" customWidth="1"/>
    <col min="15369" max="15369" width="11.28515625" style="159" customWidth="1"/>
    <col min="15370" max="15616" width="9.140625" style="159"/>
    <col min="15617" max="15617" width="4.28515625" style="159" customWidth="1"/>
    <col min="15618" max="15618" width="8.7109375" style="159" customWidth="1"/>
    <col min="15619" max="15619" width="5.5703125" style="159" customWidth="1"/>
    <col min="15620" max="15620" width="10.140625" style="159" customWidth="1"/>
    <col min="15621" max="15621" width="9.7109375" style="159" customWidth="1"/>
    <col min="15622" max="15622" width="10.28515625" style="159" customWidth="1"/>
    <col min="15623" max="15623" width="13.28515625" style="159" customWidth="1"/>
    <col min="15624" max="15624" width="14.28515625" style="159" customWidth="1"/>
    <col min="15625" max="15625" width="11.28515625" style="159" customWidth="1"/>
    <col min="15626" max="15872" width="9.140625" style="159"/>
    <col min="15873" max="15873" width="4.28515625" style="159" customWidth="1"/>
    <col min="15874" max="15874" width="8.7109375" style="159" customWidth="1"/>
    <col min="15875" max="15875" width="5.5703125" style="159" customWidth="1"/>
    <col min="15876" max="15876" width="10.140625" style="159" customWidth="1"/>
    <col min="15877" max="15877" width="9.7109375" style="159" customWidth="1"/>
    <col min="15878" max="15878" width="10.28515625" style="159" customWidth="1"/>
    <col min="15879" max="15879" width="13.28515625" style="159" customWidth="1"/>
    <col min="15880" max="15880" width="14.28515625" style="159" customWidth="1"/>
    <col min="15881" max="15881" width="11.28515625" style="159" customWidth="1"/>
    <col min="15882" max="16128" width="9.140625" style="159"/>
    <col min="16129" max="16129" width="4.28515625" style="159" customWidth="1"/>
    <col min="16130" max="16130" width="8.7109375" style="159" customWidth="1"/>
    <col min="16131" max="16131" width="5.5703125" style="159" customWidth="1"/>
    <col min="16132" max="16132" width="10.140625" style="159" customWidth="1"/>
    <col min="16133" max="16133" width="9.7109375" style="159" customWidth="1"/>
    <col min="16134" max="16134" width="10.28515625" style="159" customWidth="1"/>
    <col min="16135" max="16135" width="13.28515625" style="159" customWidth="1"/>
    <col min="16136" max="16136" width="14.28515625" style="159" customWidth="1"/>
    <col min="16137" max="16137" width="11.28515625" style="159" customWidth="1"/>
    <col min="16138" max="16384" width="9.140625" style="159"/>
  </cols>
  <sheetData>
    <row r="1" spans="1:74" s="312" customFormat="1" ht="12.75" customHeight="1" x14ac:dyDescent="0.25">
      <c r="G1" s="1"/>
      <c r="H1" s="1" t="s">
        <v>28</v>
      </c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284"/>
      <c r="AJ1" s="284"/>
      <c r="AK1" s="284"/>
      <c r="AL1" s="284"/>
      <c r="AM1" s="284"/>
      <c r="AN1" s="284"/>
      <c r="AO1" s="284"/>
      <c r="AP1" s="284"/>
      <c r="AQ1" s="284"/>
      <c r="AR1" s="284"/>
      <c r="AS1" s="284"/>
      <c r="AT1" s="284"/>
      <c r="AU1" s="284"/>
      <c r="AV1" s="284"/>
      <c r="AW1" s="284"/>
      <c r="AX1" s="284"/>
      <c r="AY1" s="284"/>
      <c r="AZ1" s="284"/>
      <c r="BA1" s="284"/>
      <c r="BB1" s="284"/>
      <c r="BC1" s="284"/>
      <c r="BD1" s="284"/>
      <c r="BE1" s="284"/>
      <c r="BF1" s="284"/>
      <c r="BG1" s="284"/>
      <c r="BH1" s="284"/>
      <c r="BI1" s="284"/>
      <c r="BJ1" s="284"/>
      <c r="BK1" s="284"/>
      <c r="BL1" s="284"/>
      <c r="BM1" s="284"/>
      <c r="BN1" s="284"/>
      <c r="BO1" s="284"/>
      <c r="BP1" s="284"/>
      <c r="BQ1" s="284"/>
      <c r="BR1" s="284"/>
      <c r="BS1" s="284"/>
      <c r="BT1" s="284"/>
      <c r="BU1" s="284"/>
      <c r="BV1" s="284"/>
    </row>
    <row r="2" spans="1:74" s="312" customFormat="1" ht="12.75" customHeight="1" x14ac:dyDescent="0.25">
      <c r="G2" s="1"/>
      <c r="H2" s="4" t="s">
        <v>190</v>
      </c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284"/>
      <c r="AH2" s="284"/>
      <c r="AI2" s="284"/>
      <c r="AJ2" s="284"/>
      <c r="AK2" s="284"/>
      <c r="AL2" s="284"/>
      <c r="AM2" s="284"/>
      <c r="AN2" s="284"/>
      <c r="AO2" s="284"/>
      <c r="AP2" s="284"/>
      <c r="AQ2" s="284"/>
      <c r="AR2" s="284"/>
      <c r="AS2" s="284"/>
      <c r="AT2" s="284"/>
      <c r="AU2" s="284"/>
      <c r="AV2" s="284"/>
      <c r="AW2" s="284"/>
      <c r="AX2" s="284"/>
      <c r="AY2" s="284"/>
      <c r="AZ2" s="284"/>
      <c r="BA2" s="284"/>
      <c r="BB2" s="284"/>
      <c r="BC2" s="284"/>
      <c r="BD2" s="284"/>
      <c r="BE2" s="284"/>
      <c r="BF2" s="284"/>
      <c r="BG2" s="284"/>
      <c r="BH2" s="284"/>
      <c r="BI2" s="284"/>
      <c r="BJ2" s="284"/>
      <c r="BK2" s="284"/>
      <c r="BL2" s="284"/>
      <c r="BM2" s="284"/>
      <c r="BN2" s="284"/>
      <c r="BO2" s="284"/>
      <c r="BP2" s="284"/>
      <c r="BQ2" s="284"/>
      <c r="BR2" s="284"/>
      <c r="BS2" s="284"/>
      <c r="BT2" s="284"/>
      <c r="BU2" s="284"/>
      <c r="BV2" s="284"/>
    </row>
    <row r="3" spans="1:74" s="312" customFormat="1" ht="12.75" customHeight="1" x14ac:dyDescent="0.25">
      <c r="G3" s="1"/>
      <c r="H3" s="4" t="s">
        <v>46</v>
      </c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  <c r="AA3" s="284"/>
      <c r="AB3" s="284"/>
      <c r="AC3" s="284"/>
      <c r="AD3" s="284"/>
      <c r="AE3" s="284"/>
      <c r="AF3" s="284"/>
      <c r="AG3" s="284"/>
      <c r="AH3" s="284"/>
      <c r="AI3" s="284"/>
      <c r="AJ3" s="284"/>
      <c r="AK3" s="284"/>
      <c r="AL3" s="284"/>
      <c r="AM3" s="284"/>
      <c r="AN3" s="284"/>
      <c r="AO3" s="284"/>
      <c r="AP3" s="284"/>
      <c r="AQ3" s="284"/>
      <c r="AR3" s="284"/>
      <c r="AS3" s="284"/>
      <c r="AT3" s="284"/>
      <c r="AU3" s="284"/>
      <c r="AV3" s="284"/>
      <c r="AW3" s="284"/>
      <c r="AX3" s="284"/>
      <c r="AY3" s="284"/>
      <c r="AZ3" s="284"/>
      <c r="BA3" s="284"/>
      <c r="BB3" s="284"/>
      <c r="BC3" s="284"/>
      <c r="BD3" s="284"/>
      <c r="BE3" s="284"/>
      <c r="BF3" s="284"/>
      <c r="BG3" s="284"/>
      <c r="BH3" s="284"/>
      <c r="BI3" s="284"/>
      <c r="BJ3" s="284"/>
      <c r="BK3" s="284"/>
      <c r="BL3" s="284"/>
      <c r="BM3" s="284"/>
      <c r="BN3" s="284"/>
      <c r="BO3" s="284"/>
      <c r="BP3" s="284"/>
      <c r="BQ3" s="284"/>
      <c r="BR3" s="284"/>
      <c r="BS3" s="284"/>
      <c r="BT3" s="284"/>
      <c r="BU3" s="284"/>
      <c r="BV3" s="284"/>
    </row>
    <row r="4" spans="1:74" s="312" customFormat="1" ht="12.75" customHeight="1" x14ac:dyDescent="0.25">
      <c r="G4" s="1"/>
      <c r="H4" s="4" t="s">
        <v>191</v>
      </c>
      <c r="I4" s="284"/>
      <c r="J4" s="284"/>
      <c r="K4" s="284"/>
      <c r="L4" s="284"/>
      <c r="M4" s="284"/>
      <c r="N4" s="284"/>
      <c r="O4" s="284"/>
      <c r="P4" s="284"/>
      <c r="Q4" s="284"/>
      <c r="R4" s="284"/>
      <c r="S4" s="284"/>
      <c r="T4" s="284"/>
      <c r="U4" s="284"/>
      <c r="V4" s="284"/>
      <c r="W4" s="284"/>
      <c r="X4" s="284"/>
      <c r="Y4" s="284"/>
      <c r="Z4" s="284"/>
      <c r="AA4" s="284"/>
      <c r="AB4" s="284"/>
      <c r="AC4" s="284"/>
      <c r="AD4" s="284"/>
      <c r="AE4" s="284"/>
      <c r="AF4" s="284"/>
      <c r="AG4" s="284"/>
      <c r="AH4" s="284"/>
      <c r="AI4" s="284"/>
      <c r="AJ4" s="284"/>
      <c r="AK4" s="284"/>
      <c r="AL4" s="284"/>
      <c r="AM4" s="284"/>
      <c r="AN4" s="284"/>
      <c r="AO4" s="284"/>
      <c r="AP4" s="284"/>
      <c r="AQ4" s="284"/>
      <c r="AR4" s="284"/>
      <c r="AS4" s="284"/>
      <c r="AT4" s="284"/>
      <c r="AU4" s="284"/>
      <c r="AV4" s="284"/>
      <c r="AW4" s="284"/>
      <c r="AX4" s="284"/>
      <c r="AY4" s="284"/>
      <c r="AZ4" s="284"/>
      <c r="BA4" s="284"/>
      <c r="BB4" s="284"/>
      <c r="BC4" s="284"/>
      <c r="BD4" s="284"/>
      <c r="BE4" s="284"/>
      <c r="BF4" s="284"/>
      <c r="BG4" s="284"/>
      <c r="BH4" s="284"/>
      <c r="BI4" s="284"/>
      <c r="BJ4" s="284"/>
      <c r="BK4" s="284"/>
      <c r="BL4" s="284"/>
      <c r="BM4" s="284"/>
      <c r="BN4" s="284"/>
      <c r="BO4" s="284"/>
      <c r="BP4" s="284"/>
      <c r="BQ4" s="284"/>
      <c r="BR4" s="284"/>
      <c r="BS4" s="284"/>
      <c r="BT4" s="284"/>
      <c r="BU4" s="284"/>
      <c r="BV4" s="284"/>
    </row>
    <row r="5" spans="1:74" s="312" customFormat="1" x14ac:dyDescent="0.25">
      <c r="H5" s="160"/>
      <c r="I5" s="284"/>
      <c r="J5" s="284"/>
      <c r="K5" s="284"/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4"/>
      <c r="X5" s="284"/>
      <c r="Y5" s="284"/>
      <c r="Z5" s="284"/>
      <c r="AA5" s="284"/>
      <c r="AB5" s="284"/>
      <c r="AC5" s="284"/>
      <c r="AD5" s="284"/>
      <c r="AE5" s="284"/>
      <c r="AF5" s="284"/>
      <c r="AG5" s="284"/>
      <c r="AH5" s="284"/>
      <c r="AI5" s="284"/>
      <c r="AJ5" s="284"/>
      <c r="AK5" s="284"/>
      <c r="AL5" s="284"/>
      <c r="AM5" s="284"/>
      <c r="AN5" s="284"/>
      <c r="AO5" s="284"/>
      <c r="AP5" s="284"/>
      <c r="AQ5" s="284"/>
      <c r="AR5" s="284"/>
      <c r="AS5" s="284"/>
      <c r="AT5" s="284"/>
      <c r="AU5" s="284"/>
      <c r="AV5" s="284"/>
      <c r="AW5" s="284"/>
      <c r="AX5" s="284"/>
      <c r="AY5" s="284"/>
      <c r="AZ5" s="284"/>
      <c r="BA5" s="284"/>
      <c r="BB5" s="284"/>
      <c r="BC5" s="284"/>
      <c r="BD5" s="284"/>
      <c r="BE5" s="284"/>
      <c r="BF5" s="284"/>
      <c r="BG5" s="284"/>
      <c r="BH5" s="284"/>
      <c r="BI5" s="284"/>
      <c r="BJ5" s="284"/>
      <c r="BK5" s="284"/>
      <c r="BL5" s="284"/>
      <c r="BM5" s="284"/>
      <c r="BN5" s="284"/>
      <c r="BO5" s="284"/>
      <c r="BP5" s="284"/>
      <c r="BQ5" s="284"/>
      <c r="BR5" s="284"/>
      <c r="BS5" s="284"/>
      <c r="BT5" s="284"/>
      <c r="BU5" s="284"/>
      <c r="BV5" s="284"/>
    </row>
    <row r="6" spans="1:74" s="312" customFormat="1" x14ac:dyDescent="0.25">
      <c r="H6" s="284"/>
      <c r="I6" s="284"/>
      <c r="J6" s="284"/>
      <c r="K6" s="284"/>
      <c r="L6" s="284"/>
      <c r="M6" s="284"/>
      <c r="N6" s="284"/>
      <c r="O6" s="284"/>
      <c r="P6" s="284"/>
      <c r="Q6" s="284"/>
      <c r="R6" s="284"/>
      <c r="S6" s="284"/>
      <c r="T6" s="284"/>
      <c r="U6" s="284"/>
      <c r="V6" s="284"/>
      <c r="W6" s="284"/>
      <c r="X6" s="284"/>
      <c r="Y6" s="284"/>
      <c r="Z6" s="284"/>
      <c r="AA6" s="284"/>
      <c r="AB6" s="284"/>
      <c r="AC6" s="284"/>
      <c r="AD6" s="284"/>
      <c r="AE6" s="284"/>
      <c r="AF6" s="284"/>
      <c r="AG6" s="284"/>
      <c r="AH6" s="284"/>
      <c r="AI6" s="284"/>
      <c r="AJ6" s="284"/>
      <c r="AK6" s="284"/>
      <c r="AL6" s="284"/>
      <c r="AM6" s="284"/>
      <c r="AN6" s="284"/>
      <c r="AO6" s="284"/>
      <c r="AP6" s="284"/>
      <c r="AQ6" s="284"/>
      <c r="AR6" s="284"/>
      <c r="AS6" s="284"/>
      <c r="AT6" s="284"/>
      <c r="AU6" s="284"/>
      <c r="AV6" s="284"/>
      <c r="AW6" s="284"/>
      <c r="AX6" s="284"/>
      <c r="AY6" s="284"/>
      <c r="AZ6" s="284"/>
      <c r="BA6" s="284"/>
      <c r="BB6" s="284"/>
      <c r="BC6" s="284"/>
      <c r="BD6" s="284"/>
      <c r="BE6" s="284"/>
      <c r="BF6" s="284"/>
      <c r="BG6" s="284"/>
      <c r="BH6" s="284"/>
      <c r="BI6" s="284"/>
      <c r="BJ6" s="284"/>
      <c r="BK6" s="284"/>
      <c r="BL6" s="284"/>
      <c r="BM6" s="284"/>
      <c r="BN6" s="284"/>
      <c r="BO6" s="284"/>
      <c r="BP6" s="284"/>
      <c r="BQ6" s="284"/>
      <c r="BR6" s="284"/>
      <c r="BS6" s="284"/>
      <c r="BT6" s="284"/>
      <c r="BU6" s="284"/>
      <c r="BV6" s="284"/>
    </row>
    <row r="7" spans="1:74" s="312" customFormat="1" ht="25.5" x14ac:dyDescent="0.25">
      <c r="A7" s="161" t="s">
        <v>201</v>
      </c>
      <c r="B7" s="161"/>
      <c r="C7" s="161"/>
      <c r="D7" s="161"/>
      <c r="E7" s="161"/>
      <c r="F7" s="161"/>
      <c r="G7" s="161"/>
      <c r="H7" s="161"/>
      <c r="I7" s="161"/>
      <c r="J7" s="284"/>
      <c r="K7" s="284"/>
      <c r="L7" s="284"/>
      <c r="M7" s="284"/>
      <c r="N7" s="284"/>
      <c r="O7" s="284"/>
      <c r="P7" s="284"/>
      <c r="Q7" s="284"/>
      <c r="R7" s="284"/>
      <c r="S7" s="284"/>
      <c r="T7" s="284"/>
      <c r="U7" s="284"/>
      <c r="V7" s="284"/>
      <c r="W7" s="284"/>
      <c r="X7" s="284"/>
      <c r="Y7" s="284"/>
      <c r="Z7" s="284"/>
      <c r="AA7" s="284"/>
      <c r="AB7" s="284"/>
      <c r="AC7" s="284"/>
      <c r="AD7" s="284"/>
      <c r="AE7" s="284"/>
      <c r="AF7" s="284"/>
      <c r="AG7" s="284"/>
      <c r="AH7" s="284"/>
      <c r="AI7" s="284"/>
      <c r="AJ7" s="284"/>
      <c r="AK7" s="284"/>
      <c r="AL7" s="284"/>
      <c r="AM7" s="284"/>
      <c r="AN7" s="284"/>
      <c r="AO7" s="284"/>
      <c r="AP7" s="284"/>
      <c r="AQ7" s="284"/>
      <c r="AR7" s="284"/>
      <c r="AS7" s="284"/>
      <c r="AT7" s="284"/>
      <c r="AU7" s="284"/>
      <c r="AV7" s="284"/>
      <c r="AW7" s="284"/>
      <c r="AX7" s="284"/>
      <c r="AY7" s="284"/>
      <c r="AZ7" s="284"/>
      <c r="BA7" s="284"/>
      <c r="BB7" s="284"/>
      <c r="BC7" s="284"/>
      <c r="BD7" s="284"/>
      <c r="BE7" s="284"/>
      <c r="BF7" s="284"/>
      <c r="BG7" s="284"/>
      <c r="BH7" s="284"/>
      <c r="BI7" s="284"/>
      <c r="BJ7" s="284"/>
      <c r="BK7" s="284"/>
      <c r="BL7" s="284"/>
      <c r="BM7" s="284"/>
      <c r="BN7" s="284"/>
      <c r="BO7" s="284"/>
      <c r="BP7" s="284"/>
      <c r="BQ7" s="284"/>
      <c r="BR7" s="284"/>
      <c r="BS7" s="284"/>
      <c r="BT7" s="284"/>
      <c r="BU7" s="284"/>
      <c r="BV7" s="284"/>
    </row>
    <row r="8" spans="1:74" s="312" customFormat="1" x14ac:dyDescent="0.25">
      <c r="A8" s="162"/>
      <c r="B8" s="162"/>
      <c r="C8" s="162"/>
      <c r="D8" s="162"/>
      <c r="E8" s="162"/>
      <c r="F8" s="162"/>
      <c r="G8" s="162"/>
      <c r="H8" s="162"/>
      <c r="I8" s="162"/>
      <c r="J8" s="284"/>
      <c r="K8" s="284"/>
      <c r="L8" s="284"/>
      <c r="M8" s="284"/>
      <c r="N8" s="284"/>
      <c r="O8" s="284"/>
      <c r="P8" s="284"/>
      <c r="Q8" s="284"/>
      <c r="R8" s="284"/>
      <c r="S8" s="284"/>
      <c r="T8" s="284"/>
      <c r="U8" s="284"/>
      <c r="V8" s="284"/>
      <c r="W8" s="284"/>
      <c r="X8" s="284"/>
      <c r="Y8" s="284"/>
      <c r="Z8" s="284"/>
      <c r="AA8" s="284"/>
      <c r="AB8" s="284"/>
      <c r="AC8" s="284"/>
      <c r="AD8" s="284"/>
      <c r="AE8" s="284"/>
      <c r="AF8" s="284"/>
      <c r="AG8" s="284"/>
      <c r="AH8" s="284"/>
      <c r="AI8" s="284"/>
      <c r="AJ8" s="284"/>
      <c r="AK8" s="284"/>
      <c r="AL8" s="284"/>
      <c r="AM8" s="284"/>
      <c r="AN8" s="284"/>
      <c r="AO8" s="284"/>
      <c r="AP8" s="284"/>
      <c r="AQ8" s="284"/>
      <c r="AR8" s="284"/>
      <c r="AS8" s="284"/>
      <c r="AT8" s="284"/>
      <c r="AU8" s="284"/>
      <c r="AV8" s="284"/>
      <c r="AW8" s="284"/>
      <c r="AX8" s="284"/>
      <c r="AY8" s="284"/>
      <c r="AZ8" s="284"/>
      <c r="BA8" s="284"/>
      <c r="BB8" s="284"/>
      <c r="BC8" s="284"/>
      <c r="BD8" s="284"/>
      <c r="BE8" s="284"/>
      <c r="BF8" s="284"/>
      <c r="BG8" s="284"/>
      <c r="BH8" s="284"/>
      <c r="BI8" s="284"/>
      <c r="BJ8" s="284"/>
      <c r="BK8" s="284"/>
      <c r="BL8" s="284"/>
      <c r="BM8" s="284"/>
      <c r="BN8" s="284"/>
      <c r="BO8" s="284"/>
      <c r="BP8" s="284"/>
      <c r="BQ8" s="284"/>
      <c r="BR8" s="284"/>
      <c r="BS8" s="284"/>
      <c r="BT8" s="284"/>
      <c r="BU8" s="284"/>
      <c r="BV8" s="284"/>
    </row>
    <row r="9" spans="1:74" s="312" customFormat="1" x14ac:dyDescent="0.25">
      <c r="H9" s="284"/>
      <c r="I9" s="163" t="s">
        <v>1</v>
      </c>
      <c r="J9" s="284"/>
      <c r="K9" s="284"/>
      <c r="L9" s="284"/>
      <c r="M9" s="284"/>
      <c r="N9" s="284"/>
      <c r="O9" s="284"/>
      <c r="P9" s="284"/>
      <c r="Q9" s="284"/>
      <c r="R9" s="284"/>
      <c r="S9" s="284"/>
      <c r="T9" s="284"/>
      <c r="U9" s="284"/>
      <c r="V9" s="284"/>
      <c r="W9" s="284"/>
      <c r="X9" s="284"/>
      <c r="Y9" s="284"/>
      <c r="Z9" s="284"/>
      <c r="AA9" s="284"/>
      <c r="AB9" s="284"/>
      <c r="AC9" s="284"/>
      <c r="AD9" s="284"/>
      <c r="AE9" s="284"/>
      <c r="AF9" s="284"/>
      <c r="AG9" s="284"/>
      <c r="AH9" s="284"/>
      <c r="AI9" s="284"/>
      <c r="AJ9" s="284"/>
      <c r="AK9" s="284"/>
      <c r="AL9" s="284"/>
      <c r="AM9" s="284"/>
      <c r="AN9" s="284"/>
      <c r="AO9" s="284"/>
      <c r="AP9" s="284"/>
      <c r="AQ9" s="284"/>
      <c r="AR9" s="284"/>
      <c r="AS9" s="284"/>
      <c r="AT9" s="284"/>
      <c r="AU9" s="284"/>
      <c r="AV9" s="284"/>
      <c r="AW9" s="284"/>
      <c r="AX9" s="284"/>
      <c r="AY9" s="284"/>
      <c r="AZ9" s="284"/>
      <c r="BA9" s="284"/>
      <c r="BB9" s="284"/>
      <c r="BC9" s="284"/>
      <c r="BD9" s="284"/>
      <c r="BE9" s="284"/>
      <c r="BF9" s="284"/>
      <c r="BG9" s="284"/>
      <c r="BH9" s="284"/>
      <c r="BI9" s="284"/>
      <c r="BJ9" s="284"/>
      <c r="BK9" s="284"/>
      <c r="BL9" s="284"/>
      <c r="BM9" s="284"/>
      <c r="BN9" s="284"/>
      <c r="BO9" s="284"/>
      <c r="BP9" s="284"/>
      <c r="BQ9" s="284"/>
      <c r="BR9" s="284"/>
      <c r="BS9" s="284"/>
      <c r="BT9" s="284"/>
      <c r="BU9" s="284"/>
      <c r="BV9" s="284"/>
    </row>
    <row r="10" spans="1:74" s="312" customFormat="1" x14ac:dyDescent="0.25">
      <c r="A10" s="164"/>
      <c r="B10" s="164"/>
      <c r="C10" s="164"/>
      <c r="D10" s="165"/>
      <c r="E10" s="165"/>
      <c r="F10" s="166" t="s">
        <v>202</v>
      </c>
      <c r="G10" s="167"/>
      <c r="H10" s="167"/>
      <c r="I10" s="168"/>
      <c r="J10" s="284"/>
      <c r="K10" s="284"/>
      <c r="L10" s="284"/>
      <c r="M10" s="284"/>
      <c r="N10" s="284"/>
      <c r="O10" s="284"/>
      <c r="P10" s="284"/>
      <c r="Q10" s="284"/>
      <c r="R10" s="284"/>
      <c r="S10" s="284"/>
      <c r="T10" s="284"/>
      <c r="U10" s="284"/>
      <c r="V10" s="284"/>
      <c r="W10" s="284"/>
      <c r="X10" s="284"/>
      <c r="Y10" s="284"/>
      <c r="Z10" s="284"/>
      <c r="AA10" s="284"/>
      <c r="AB10" s="284"/>
      <c r="AC10" s="284"/>
      <c r="AD10" s="284"/>
      <c r="AE10" s="284"/>
      <c r="AF10" s="284"/>
      <c r="AG10" s="284"/>
      <c r="AH10" s="284"/>
      <c r="AI10" s="284"/>
      <c r="AJ10" s="284"/>
      <c r="AK10" s="284"/>
      <c r="AL10" s="284"/>
      <c r="AM10" s="284"/>
      <c r="AN10" s="284"/>
      <c r="AO10" s="284"/>
      <c r="AP10" s="284"/>
      <c r="AQ10" s="284"/>
      <c r="AR10" s="284"/>
      <c r="AS10" s="284"/>
      <c r="AT10" s="284"/>
      <c r="AU10" s="284"/>
      <c r="AV10" s="284"/>
      <c r="AW10" s="284"/>
      <c r="AX10" s="284"/>
      <c r="AY10" s="284"/>
      <c r="AZ10" s="284"/>
      <c r="BA10" s="284"/>
      <c r="BB10" s="284"/>
      <c r="BC10" s="284"/>
      <c r="BD10" s="284"/>
      <c r="BE10" s="284"/>
      <c r="BF10" s="284"/>
      <c r="BG10" s="284"/>
      <c r="BH10" s="284"/>
      <c r="BI10" s="284"/>
      <c r="BJ10" s="284"/>
      <c r="BK10" s="284"/>
      <c r="BL10" s="284"/>
      <c r="BM10" s="284"/>
      <c r="BN10" s="284"/>
      <c r="BO10" s="284"/>
      <c r="BP10" s="284"/>
      <c r="BQ10" s="284"/>
      <c r="BR10" s="284"/>
      <c r="BS10" s="284"/>
      <c r="BT10" s="284"/>
      <c r="BU10" s="284"/>
      <c r="BV10" s="284"/>
    </row>
    <row r="11" spans="1:74" s="312" customFormat="1" ht="36" x14ac:dyDescent="0.25">
      <c r="A11" s="169" t="s">
        <v>45</v>
      </c>
      <c r="B11" s="169" t="s">
        <v>203</v>
      </c>
      <c r="C11" s="169" t="s">
        <v>5</v>
      </c>
      <c r="D11" s="170" t="s">
        <v>204</v>
      </c>
      <c r="E11" s="170" t="s">
        <v>205</v>
      </c>
      <c r="F11" s="165"/>
      <c r="G11" s="166" t="s">
        <v>30</v>
      </c>
      <c r="H11" s="168"/>
      <c r="I11" s="165"/>
      <c r="J11" s="284"/>
      <c r="K11" s="284"/>
      <c r="L11" s="284"/>
      <c r="M11" s="284"/>
      <c r="N11" s="284"/>
      <c r="O11" s="284"/>
      <c r="P11" s="284"/>
      <c r="Q11" s="284"/>
      <c r="R11" s="284"/>
      <c r="S11" s="284"/>
      <c r="T11" s="284"/>
      <c r="U11" s="284"/>
      <c r="V11" s="284"/>
      <c r="W11" s="284"/>
      <c r="X11" s="284"/>
      <c r="Y11" s="284"/>
      <c r="Z11" s="284"/>
      <c r="AA11" s="284"/>
      <c r="AB11" s="284"/>
      <c r="AC11" s="284"/>
      <c r="AD11" s="284"/>
      <c r="AE11" s="284"/>
      <c r="AF11" s="284"/>
      <c r="AG11" s="284"/>
      <c r="AH11" s="284"/>
      <c r="AI11" s="284"/>
      <c r="AJ11" s="284"/>
      <c r="AK11" s="284"/>
      <c r="AL11" s="284"/>
      <c r="AM11" s="284"/>
      <c r="AN11" s="284"/>
      <c r="AO11" s="284"/>
      <c r="AP11" s="284"/>
      <c r="AQ11" s="284"/>
      <c r="AR11" s="284"/>
      <c r="AS11" s="284"/>
      <c r="AT11" s="284"/>
      <c r="AU11" s="284"/>
      <c r="AV11" s="284"/>
      <c r="AW11" s="284"/>
      <c r="AX11" s="284"/>
      <c r="AY11" s="284"/>
      <c r="AZ11" s="284"/>
      <c r="BA11" s="284"/>
      <c r="BB11" s="284"/>
      <c r="BC11" s="284"/>
      <c r="BD11" s="284"/>
      <c r="BE11" s="284"/>
      <c r="BF11" s="284"/>
      <c r="BG11" s="284"/>
      <c r="BH11" s="284"/>
      <c r="BI11" s="284"/>
      <c r="BJ11" s="284"/>
      <c r="BK11" s="284"/>
      <c r="BL11" s="284"/>
      <c r="BM11" s="284"/>
      <c r="BN11" s="284"/>
      <c r="BO11" s="284"/>
      <c r="BP11" s="284"/>
      <c r="BQ11" s="284"/>
      <c r="BR11" s="284"/>
      <c r="BS11" s="284"/>
      <c r="BT11" s="284"/>
      <c r="BU11" s="284"/>
      <c r="BV11" s="284"/>
    </row>
    <row r="12" spans="1:74" s="312" customFormat="1" ht="36" x14ac:dyDescent="0.25">
      <c r="A12" s="171"/>
      <c r="B12" s="171"/>
      <c r="C12" s="171"/>
      <c r="D12" s="171"/>
      <c r="E12" s="172"/>
      <c r="F12" s="173" t="s">
        <v>206</v>
      </c>
      <c r="G12" s="174" t="s">
        <v>207</v>
      </c>
      <c r="H12" s="174" t="s">
        <v>208</v>
      </c>
      <c r="I12" s="173" t="s">
        <v>209</v>
      </c>
      <c r="J12" s="284"/>
      <c r="K12" s="284"/>
      <c r="L12" s="284"/>
      <c r="M12" s="284"/>
      <c r="N12" s="284"/>
      <c r="O12" s="284"/>
      <c r="P12" s="284"/>
      <c r="Q12" s="284"/>
      <c r="R12" s="284"/>
      <c r="S12" s="284"/>
      <c r="T12" s="284"/>
      <c r="U12" s="284"/>
      <c r="V12" s="284"/>
      <c r="W12" s="284"/>
      <c r="X12" s="284"/>
      <c r="Y12" s="284"/>
      <c r="Z12" s="284"/>
      <c r="AA12" s="284"/>
      <c r="AB12" s="284"/>
      <c r="AC12" s="284"/>
      <c r="AD12" s="284"/>
      <c r="AE12" s="284"/>
      <c r="AF12" s="284"/>
      <c r="AG12" s="284"/>
      <c r="AH12" s="284"/>
      <c r="AI12" s="284"/>
      <c r="AJ12" s="284"/>
      <c r="AK12" s="284"/>
      <c r="AL12" s="284"/>
      <c r="AM12" s="284"/>
      <c r="AN12" s="284"/>
      <c r="AO12" s="284"/>
      <c r="AP12" s="284"/>
      <c r="AQ12" s="284"/>
      <c r="AR12" s="284"/>
      <c r="AS12" s="284"/>
      <c r="AT12" s="284"/>
      <c r="AU12" s="284"/>
      <c r="AV12" s="284"/>
      <c r="AW12" s="284"/>
      <c r="AX12" s="284"/>
      <c r="AY12" s="284"/>
      <c r="AZ12" s="284"/>
      <c r="BA12" s="284"/>
      <c r="BB12" s="284"/>
      <c r="BC12" s="284"/>
      <c r="BD12" s="284"/>
      <c r="BE12" s="284"/>
      <c r="BF12" s="284"/>
      <c r="BG12" s="284"/>
      <c r="BH12" s="284"/>
      <c r="BI12" s="284"/>
      <c r="BJ12" s="284"/>
      <c r="BK12" s="284"/>
      <c r="BL12" s="284"/>
      <c r="BM12" s="284"/>
      <c r="BN12" s="284"/>
      <c r="BO12" s="284"/>
      <c r="BP12" s="284"/>
      <c r="BQ12" s="284"/>
      <c r="BR12" s="284"/>
      <c r="BS12" s="284"/>
      <c r="BT12" s="284"/>
      <c r="BU12" s="284"/>
      <c r="BV12" s="284"/>
    </row>
    <row r="13" spans="1:74" s="312" customFormat="1" ht="12" customHeight="1" x14ac:dyDescent="0.25">
      <c r="A13" s="175">
        <v>1</v>
      </c>
      <c r="B13" s="175">
        <v>2</v>
      </c>
      <c r="C13" s="175">
        <v>3</v>
      </c>
      <c r="D13" s="175">
        <v>4</v>
      </c>
      <c r="E13" s="175">
        <v>5</v>
      </c>
      <c r="F13" s="175">
        <v>6</v>
      </c>
      <c r="G13" s="175">
        <v>7</v>
      </c>
      <c r="H13" s="175">
        <v>8</v>
      </c>
      <c r="I13" s="175">
        <v>9</v>
      </c>
      <c r="J13" s="284"/>
      <c r="K13" s="284"/>
      <c r="L13" s="284"/>
      <c r="M13" s="284"/>
      <c r="N13" s="284"/>
      <c r="O13" s="284"/>
      <c r="P13" s="284"/>
      <c r="Q13" s="284"/>
      <c r="R13" s="284"/>
      <c r="S13" s="284"/>
      <c r="T13" s="284"/>
      <c r="U13" s="284"/>
      <c r="V13" s="284"/>
      <c r="W13" s="284"/>
      <c r="X13" s="284"/>
      <c r="Y13" s="284"/>
      <c r="Z13" s="284"/>
      <c r="AA13" s="284"/>
      <c r="AB13" s="284"/>
      <c r="AC13" s="284"/>
      <c r="AD13" s="284"/>
      <c r="AE13" s="284"/>
      <c r="AF13" s="284"/>
      <c r="AG13" s="284"/>
      <c r="AH13" s="284"/>
      <c r="AI13" s="284"/>
      <c r="AJ13" s="284"/>
      <c r="AK13" s="284"/>
      <c r="AL13" s="284"/>
      <c r="AM13" s="284"/>
      <c r="AN13" s="284"/>
      <c r="AO13" s="284"/>
      <c r="AP13" s="284"/>
      <c r="AQ13" s="284"/>
      <c r="AR13" s="284"/>
      <c r="AS13" s="284"/>
      <c r="AT13" s="284"/>
      <c r="AU13" s="284"/>
      <c r="AV13" s="284"/>
      <c r="AW13" s="284"/>
      <c r="AX13" s="284"/>
      <c r="AY13" s="284"/>
      <c r="AZ13" s="284"/>
      <c r="BA13" s="284"/>
      <c r="BB13" s="284"/>
      <c r="BC13" s="284"/>
      <c r="BD13" s="284"/>
      <c r="BE13" s="284"/>
      <c r="BF13" s="284"/>
      <c r="BG13" s="284"/>
      <c r="BH13" s="284"/>
      <c r="BI13" s="284"/>
      <c r="BJ13" s="284"/>
      <c r="BK13" s="284"/>
      <c r="BL13" s="284"/>
      <c r="BM13" s="284"/>
      <c r="BN13" s="284"/>
      <c r="BO13" s="284"/>
      <c r="BP13" s="284"/>
      <c r="BQ13" s="284"/>
      <c r="BR13" s="284"/>
      <c r="BS13" s="284"/>
      <c r="BT13" s="284"/>
      <c r="BU13" s="284"/>
      <c r="BV13" s="284"/>
    </row>
    <row r="14" spans="1:74" s="179" customFormat="1" ht="18" customHeight="1" x14ac:dyDescent="0.2">
      <c r="A14" s="176">
        <v>710</v>
      </c>
      <c r="B14" s="176">
        <v>71035</v>
      </c>
      <c r="C14" s="176">
        <v>2020</v>
      </c>
      <c r="D14" s="177">
        <v>9000</v>
      </c>
      <c r="E14" s="177">
        <f>SUM(F14,I14)</f>
        <v>9000</v>
      </c>
      <c r="F14" s="177">
        <v>9000</v>
      </c>
      <c r="G14" s="177">
        <v>0</v>
      </c>
      <c r="H14" s="177">
        <v>0</v>
      </c>
      <c r="I14" s="177">
        <v>0</v>
      </c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178"/>
      <c r="AL14" s="178"/>
      <c r="AM14" s="178"/>
      <c r="AN14" s="178"/>
      <c r="AO14" s="178"/>
      <c r="AP14" s="178"/>
      <c r="AQ14" s="178"/>
      <c r="AR14" s="178"/>
      <c r="AS14" s="178"/>
      <c r="AT14" s="178"/>
      <c r="AU14" s="178"/>
      <c r="AV14" s="178"/>
      <c r="AW14" s="178"/>
      <c r="AX14" s="178"/>
      <c r="AY14" s="178"/>
      <c r="AZ14" s="178"/>
      <c r="BA14" s="178"/>
      <c r="BB14" s="178"/>
      <c r="BC14" s="178"/>
      <c r="BD14" s="178"/>
      <c r="BE14" s="178"/>
      <c r="BF14" s="178"/>
      <c r="BG14" s="178"/>
      <c r="BH14" s="178"/>
      <c r="BI14" s="178"/>
      <c r="BJ14" s="178"/>
      <c r="BK14" s="178"/>
      <c r="BL14" s="178"/>
      <c r="BM14" s="178"/>
      <c r="BN14" s="178"/>
      <c r="BO14" s="178"/>
      <c r="BP14" s="178"/>
      <c r="BQ14" s="178"/>
      <c r="BR14" s="178"/>
      <c r="BS14" s="178"/>
      <c r="BT14" s="178"/>
      <c r="BU14" s="178"/>
      <c r="BV14" s="178"/>
    </row>
    <row r="15" spans="1:74" s="179" customFormat="1" ht="18" customHeight="1" x14ac:dyDescent="0.2">
      <c r="A15" s="176">
        <v>750</v>
      </c>
      <c r="B15" s="176">
        <v>75045</v>
      </c>
      <c r="C15" s="180">
        <v>2120</v>
      </c>
      <c r="D15" s="181">
        <v>21600</v>
      </c>
      <c r="E15" s="177">
        <f>SUM(F15,I15)</f>
        <v>21600</v>
      </c>
      <c r="F15" s="177">
        <v>21600</v>
      </c>
      <c r="G15" s="177">
        <v>21600</v>
      </c>
      <c r="H15" s="177">
        <v>0</v>
      </c>
      <c r="I15" s="177">
        <v>0</v>
      </c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  <c r="AE15" s="178"/>
      <c r="AF15" s="178"/>
      <c r="AG15" s="178"/>
      <c r="AH15" s="178"/>
      <c r="AI15" s="178"/>
      <c r="AJ15" s="178"/>
      <c r="AK15" s="178"/>
      <c r="AL15" s="178"/>
      <c r="AM15" s="178"/>
      <c r="AN15" s="178"/>
      <c r="AO15" s="178"/>
      <c r="AP15" s="178"/>
      <c r="AQ15" s="178"/>
      <c r="AR15" s="178"/>
      <c r="AS15" s="178"/>
      <c r="AT15" s="178"/>
      <c r="AU15" s="178"/>
      <c r="AV15" s="178"/>
      <c r="AW15" s="178"/>
      <c r="AX15" s="178"/>
      <c r="AY15" s="178"/>
      <c r="AZ15" s="178"/>
      <c r="BA15" s="178"/>
      <c r="BB15" s="178"/>
      <c r="BC15" s="178"/>
      <c r="BD15" s="178"/>
      <c r="BE15" s="178"/>
      <c r="BF15" s="178"/>
      <c r="BG15" s="178"/>
      <c r="BH15" s="178"/>
      <c r="BI15" s="178"/>
      <c r="BJ15" s="178"/>
      <c r="BK15" s="178"/>
      <c r="BL15" s="178"/>
      <c r="BM15" s="178"/>
      <c r="BN15" s="178"/>
      <c r="BO15" s="178"/>
      <c r="BP15" s="178"/>
      <c r="BQ15" s="178"/>
      <c r="BR15" s="178"/>
      <c r="BS15" s="178"/>
      <c r="BT15" s="178"/>
      <c r="BU15" s="178"/>
      <c r="BV15" s="178"/>
    </row>
    <row r="16" spans="1:74" s="179" customFormat="1" ht="18" customHeight="1" x14ac:dyDescent="0.2">
      <c r="A16" s="176">
        <v>801</v>
      </c>
      <c r="B16" s="176">
        <v>80146</v>
      </c>
      <c r="C16" s="180">
        <v>2020</v>
      </c>
      <c r="D16" s="181">
        <v>183077</v>
      </c>
      <c r="E16" s="177">
        <f>SUM(F16,I16)</f>
        <v>183077</v>
      </c>
      <c r="F16" s="177">
        <v>183077</v>
      </c>
      <c r="G16" s="177">
        <v>177475</v>
      </c>
      <c r="H16" s="177">
        <v>0</v>
      </c>
      <c r="I16" s="177">
        <v>0</v>
      </c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  <c r="AJ16" s="178"/>
      <c r="AK16" s="178"/>
      <c r="AL16" s="178"/>
      <c r="AM16" s="178"/>
      <c r="AN16" s="178"/>
      <c r="AO16" s="178"/>
      <c r="AP16" s="178"/>
      <c r="AQ16" s="178"/>
      <c r="AR16" s="178"/>
      <c r="AS16" s="178"/>
      <c r="AT16" s="178"/>
      <c r="AU16" s="178"/>
      <c r="AV16" s="178"/>
      <c r="AW16" s="178"/>
      <c r="AX16" s="178"/>
      <c r="AY16" s="178"/>
      <c r="AZ16" s="178"/>
      <c r="BA16" s="178"/>
      <c r="BB16" s="178"/>
      <c r="BC16" s="178"/>
      <c r="BD16" s="178"/>
      <c r="BE16" s="178"/>
      <c r="BF16" s="178"/>
      <c r="BG16" s="178"/>
      <c r="BH16" s="178"/>
      <c r="BI16" s="178"/>
      <c r="BJ16" s="178"/>
      <c r="BK16" s="178"/>
      <c r="BL16" s="178"/>
      <c r="BM16" s="178"/>
      <c r="BN16" s="178"/>
      <c r="BO16" s="178"/>
      <c r="BP16" s="178"/>
      <c r="BQ16" s="178"/>
      <c r="BR16" s="178"/>
      <c r="BS16" s="178"/>
      <c r="BT16" s="178"/>
      <c r="BU16" s="178"/>
      <c r="BV16" s="178"/>
    </row>
    <row r="17" spans="1:74" s="179" customFormat="1" ht="18" customHeight="1" x14ac:dyDescent="0.2">
      <c r="A17" s="176">
        <v>801</v>
      </c>
      <c r="B17" s="176">
        <v>80146</v>
      </c>
      <c r="C17" s="180">
        <v>2120</v>
      </c>
      <c r="D17" s="181">
        <v>192078</v>
      </c>
      <c r="E17" s="177">
        <f>SUM(F17,I17)</f>
        <v>192078</v>
      </c>
      <c r="F17" s="177">
        <v>192078</v>
      </c>
      <c r="G17" s="177">
        <v>185788</v>
      </c>
      <c r="H17" s="177">
        <v>0</v>
      </c>
      <c r="I17" s="177">
        <v>0</v>
      </c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78"/>
      <c r="AG17" s="178"/>
      <c r="AH17" s="178"/>
      <c r="AI17" s="178"/>
      <c r="AJ17" s="178"/>
      <c r="AK17" s="178"/>
      <c r="AL17" s="178"/>
      <c r="AM17" s="178"/>
      <c r="AN17" s="178"/>
      <c r="AO17" s="178"/>
      <c r="AP17" s="178"/>
      <c r="AQ17" s="178"/>
      <c r="AR17" s="178"/>
      <c r="AS17" s="178"/>
      <c r="AT17" s="178"/>
      <c r="AU17" s="178"/>
      <c r="AV17" s="178"/>
      <c r="AW17" s="178"/>
      <c r="AX17" s="178"/>
      <c r="AY17" s="178"/>
      <c r="AZ17" s="178"/>
      <c r="BA17" s="178"/>
      <c r="BB17" s="178"/>
      <c r="BC17" s="178"/>
      <c r="BD17" s="178"/>
      <c r="BE17" s="178"/>
      <c r="BF17" s="178"/>
      <c r="BG17" s="178"/>
      <c r="BH17" s="178"/>
      <c r="BI17" s="178"/>
      <c r="BJ17" s="178"/>
      <c r="BK17" s="178"/>
      <c r="BL17" s="178"/>
      <c r="BM17" s="178"/>
      <c r="BN17" s="178"/>
      <c r="BO17" s="178"/>
      <c r="BP17" s="178"/>
      <c r="BQ17" s="178"/>
      <c r="BR17" s="178"/>
      <c r="BS17" s="178"/>
      <c r="BT17" s="178"/>
      <c r="BU17" s="178"/>
      <c r="BV17" s="178"/>
    </row>
    <row r="18" spans="1:74" s="179" customFormat="1" ht="18" customHeight="1" x14ac:dyDescent="0.2">
      <c r="A18" s="176">
        <v>801</v>
      </c>
      <c r="B18" s="176">
        <v>80195</v>
      </c>
      <c r="C18" s="180">
        <v>2120</v>
      </c>
      <c r="D18" s="181">
        <v>218400</v>
      </c>
      <c r="E18" s="177">
        <f>SUM(F18,I18)</f>
        <v>218400</v>
      </c>
      <c r="F18" s="177">
        <v>218400</v>
      </c>
      <c r="G18" s="177">
        <v>218400</v>
      </c>
      <c r="H18" s="177">
        <v>0</v>
      </c>
      <c r="I18" s="177">
        <v>0</v>
      </c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8"/>
      <c r="AK18" s="178"/>
      <c r="AL18" s="178"/>
      <c r="AM18" s="178"/>
      <c r="AN18" s="178"/>
      <c r="AO18" s="178"/>
      <c r="AP18" s="178"/>
      <c r="AQ18" s="178"/>
      <c r="AR18" s="178"/>
      <c r="AS18" s="178"/>
      <c r="AT18" s="178"/>
      <c r="AU18" s="178"/>
      <c r="AV18" s="178"/>
      <c r="AW18" s="178"/>
      <c r="AX18" s="178"/>
      <c r="AY18" s="178"/>
      <c r="AZ18" s="178"/>
      <c r="BA18" s="178"/>
      <c r="BB18" s="178"/>
      <c r="BC18" s="178"/>
      <c r="BD18" s="178"/>
      <c r="BE18" s="178"/>
      <c r="BF18" s="178"/>
      <c r="BG18" s="178"/>
      <c r="BH18" s="178"/>
      <c r="BI18" s="178"/>
      <c r="BJ18" s="178"/>
      <c r="BK18" s="178"/>
      <c r="BL18" s="178"/>
      <c r="BM18" s="178"/>
      <c r="BN18" s="178"/>
      <c r="BO18" s="178"/>
      <c r="BP18" s="178"/>
      <c r="BQ18" s="178"/>
      <c r="BR18" s="178"/>
      <c r="BS18" s="178"/>
      <c r="BT18" s="178"/>
      <c r="BU18" s="178"/>
      <c r="BV18" s="178"/>
    </row>
    <row r="19" spans="1:74" s="179" customFormat="1" ht="24" customHeight="1" x14ac:dyDescent="0.2">
      <c r="A19" s="313" t="s">
        <v>210</v>
      </c>
      <c r="B19" s="314"/>
      <c r="C19" s="315"/>
      <c r="D19" s="316">
        <f t="shared" ref="D19:I19" si="0">SUM(D14:D18)</f>
        <v>624155</v>
      </c>
      <c r="E19" s="316">
        <f t="shared" si="0"/>
        <v>624155</v>
      </c>
      <c r="F19" s="316">
        <f t="shared" si="0"/>
        <v>624155</v>
      </c>
      <c r="G19" s="316">
        <f t="shared" si="0"/>
        <v>603263</v>
      </c>
      <c r="H19" s="316">
        <f t="shared" si="0"/>
        <v>0</v>
      </c>
      <c r="I19" s="316">
        <f t="shared" si="0"/>
        <v>0</v>
      </c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  <c r="AO19" s="178"/>
      <c r="AP19" s="178"/>
      <c r="AQ19" s="178"/>
      <c r="AR19" s="178"/>
      <c r="AS19" s="178"/>
      <c r="AT19" s="178"/>
      <c r="AU19" s="178"/>
      <c r="AV19" s="178"/>
      <c r="AW19" s="178"/>
      <c r="AX19" s="178"/>
      <c r="AY19" s="178"/>
      <c r="AZ19" s="178"/>
      <c r="BA19" s="178"/>
      <c r="BB19" s="178"/>
      <c r="BC19" s="178"/>
      <c r="BD19" s="178"/>
      <c r="BE19" s="178"/>
      <c r="BF19" s="178"/>
      <c r="BG19" s="178"/>
      <c r="BH19" s="178"/>
      <c r="BI19" s="178"/>
      <c r="BJ19" s="178"/>
      <c r="BK19" s="178"/>
      <c r="BL19" s="178"/>
      <c r="BM19" s="178"/>
      <c r="BN19" s="178"/>
      <c r="BO19" s="178"/>
      <c r="BP19" s="178"/>
      <c r="BQ19" s="178"/>
      <c r="BR19" s="178"/>
      <c r="BS19" s="178"/>
      <c r="BT19" s="178"/>
      <c r="BU19" s="178"/>
      <c r="BV19" s="178"/>
    </row>
    <row r="20" spans="1:74" s="312" customFormat="1" x14ac:dyDescent="0.25">
      <c r="H20" s="284"/>
      <c r="I20" s="284"/>
      <c r="J20" s="284"/>
      <c r="K20" s="284"/>
      <c r="L20" s="284"/>
      <c r="M20" s="284"/>
      <c r="N20" s="284"/>
      <c r="O20" s="284"/>
      <c r="P20" s="284"/>
      <c r="Q20" s="284"/>
      <c r="R20" s="284"/>
      <c r="S20" s="284"/>
      <c r="T20" s="284"/>
      <c r="U20" s="284"/>
      <c r="V20" s="284"/>
      <c r="W20" s="284"/>
      <c r="X20" s="284"/>
      <c r="Y20" s="284"/>
      <c r="Z20" s="284"/>
      <c r="AA20" s="284"/>
      <c r="AB20" s="284"/>
      <c r="AC20" s="284"/>
      <c r="AD20" s="284"/>
      <c r="AE20" s="284"/>
      <c r="AF20" s="284"/>
      <c r="AG20" s="284"/>
      <c r="AH20" s="284"/>
      <c r="AI20" s="284"/>
      <c r="AJ20" s="284"/>
      <c r="AK20" s="284"/>
      <c r="AL20" s="284"/>
      <c r="AM20" s="284"/>
      <c r="AN20" s="284"/>
      <c r="AO20" s="284"/>
      <c r="AP20" s="284"/>
      <c r="AQ20" s="284"/>
      <c r="AR20" s="284"/>
      <c r="AS20" s="284"/>
      <c r="AT20" s="284"/>
      <c r="AU20" s="284"/>
      <c r="AV20" s="284"/>
      <c r="AW20" s="284"/>
      <c r="AX20" s="284"/>
      <c r="AY20" s="284"/>
      <c r="AZ20" s="284"/>
      <c r="BA20" s="284"/>
      <c r="BB20" s="284"/>
      <c r="BC20" s="284"/>
      <c r="BD20" s="284"/>
      <c r="BE20" s="284"/>
      <c r="BF20" s="284"/>
      <c r="BG20" s="284"/>
      <c r="BH20" s="284"/>
      <c r="BI20" s="284"/>
      <c r="BJ20" s="284"/>
      <c r="BK20" s="284"/>
      <c r="BL20" s="284"/>
      <c r="BM20" s="284"/>
      <c r="BN20" s="284"/>
      <c r="BO20" s="284"/>
      <c r="BP20" s="284"/>
      <c r="BQ20" s="284"/>
      <c r="BR20" s="284"/>
      <c r="BS20" s="284"/>
      <c r="BT20" s="284"/>
      <c r="BU20" s="284"/>
      <c r="BV20" s="284"/>
    </row>
    <row r="21" spans="1:74" s="312" customFormat="1" x14ac:dyDescent="0.25">
      <c r="H21" s="284"/>
      <c r="I21" s="284"/>
      <c r="J21" s="284"/>
      <c r="K21" s="284"/>
      <c r="L21" s="284"/>
      <c r="M21" s="284"/>
      <c r="N21" s="284"/>
      <c r="O21" s="284"/>
      <c r="P21" s="284"/>
      <c r="Q21" s="284"/>
      <c r="R21" s="284"/>
      <c r="S21" s="284"/>
      <c r="T21" s="284"/>
      <c r="U21" s="284"/>
      <c r="V21" s="284"/>
      <c r="W21" s="284"/>
      <c r="X21" s="284"/>
      <c r="Y21" s="284"/>
      <c r="Z21" s="284"/>
      <c r="AA21" s="284"/>
      <c r="AB21" s="284"/>
      <c r="AC21" s="284"/>
      <c r="AD21" s="284"/>
      <c r="AE21" s="284"/>
      <c r="AF21" s="284"/>
      <c r="AG21" s="284"/>
      <c r="AH21" s="284"/>
      <c r="AI21" s="284"/>
      <c r="AJ21" s="284"/>
      <c r="AK21" s="284"/>
      <c r="AL21" s="284"/>
      <c r="AM21" s="284"/>
      <c r="AN21" s="284"/>
      <c r="AO21" s="284"/>
      <c r="AP21" s="284"/>
      <c r="AQ21" s="284"/>
      <c r="AR21" s="284"/>
      <c r="AS21" s="284"/>
      <c r="AT21" s="284"/>
      <c r="AU21" s="284"/>
      <c r="AV21" s="284"/>
      <c r="AW21" s="284"/>
      <c r="AX21" s="284"/>
      <c r="AY21" s="284"/>
      <c r="AZ21" s="284"/>
      <c r="BA21" s="284"/>
      <c r="BB21" s="284"/>
      <c r="BC21" s="284"/>
      <c r="BD21" s="284"/>
      <c r="BE21" s="284"/>
      <c r="BF21" s="284"/>
      <c r="BG21" s="284"/>
      <c r="BH21" s="284"/>
      <c r="BI21" s="284"/>
      <c r="BJ21" s="284"/>
      <c r="BK21" s="284"/>
      <c r="BL21" s="284"/>
      <c r="BM21" s="284"/>
      <c r="BN21" s="284"/>
      <c r="BO21" s="284"/>
      <c r="BP21" s="284"/>
      <c r="BQ21" s="284"/>
      <c r="BR21" s="284"/>
      <c r="BS21" s="284"/>
      <c r="BT21" s="284"/>
      <c r="BU21" s="284"/>
      <c r="BV21" s="284"/>
    </row>
  </sheetData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AA7FB-9771-440B-A68E-3CDD0DF09E6C}">
  <dimension ref="A1:F137"/>
  <sheetViews>
    <sheetView zoomScale="120" zoomScaleNormal="120" workbookViewId="0"/>
  </sheetViews>
  <sheetFormatPr defaultColWidth="4" defaultRowHeight="15" x14ac:dyDescent="0.25"/>
  <cols>
    <col min="2" max="2" width="5.7109375" customWidth="1"/>
    <col min="3" max="3" width="8.42578125" customWidth="1"/>
    <col min="4" max="4" width="49.140625" customWidth="1"/>
    <col min="5" max="5" width="21.42578125" style="34" customWidth="1"/>
    <col min="6" max="6" width="9.140625" style="182" customWidth="1"/>
    <col min="7" max="255" width="9.140625" customWidth="1"/>
    <col min="258" max="258" width="5.7109375" customWidth="1"/>
    <col min="259" max="259" width="8.42578125" customWidth="1"/>
    <col min="260" max="260" width="49.140625" customWidth="1"/>
    <col min="261" max="261" width="21.42578125" customWidth="1"/>
    <col min="262" max="511" width="9.140625" customWidth="1"/>
    <col min="514" max="514" width="5.7109375" customWidth="1"/>
    <col min="515" max="515" width="8.42578125" customWidth="1"/>
    <col min="516" max="516" width="49.140625" customWidth="1"/>
    <col min="517" max="517" width="21.42578125" customWidth="1"/>
    <col min="518" max="767" width="9.140625" customWidth="1"/>
    <col min="770" max="770" width="5.7109375" customWidth="1"/>
    <col min="771" max="771" width="8.42578125" customWidth="1"/>
    <col min="772" max="772" width="49.140625" customWidth="1"/>
    <col min="773" max="773" width="21.42578125" customWidth="1"/>
    <col min="774" max="1023" width="9.140625" customWidth="1"/>
    <col min="1026" max="1026" width="5.7109375" customWidth="1"/>
    <col min="1027" max="1027" width="8.42578125" customWidth="1"/>
    <col min="1028" max="1028" width="49.140625" customWidth="1"/>
    <col min="1029" max="1029" width="21.42578125" customWidth="1"/>
    <col min="1030" max="1279" width="9.140625" customWidth="1"/>
    <col min="1282" max="1282" width="5.7109375" customWidth="1"/>
    <col min="1283" max="1283" width="8.42578125" customWidth="1"/>
    <col min="1284" max="1284" width="49.140625" customWidth="1"/>
    <col min="1285" max="1285" width="21.42578125" customWidth="1"/>
    <col min="1286" max="1535" width="9.140625" customWidth="1"/>
    <col min="1538" max="1538" width="5.7109375" customWidth="1"/>
    <col min="1539" max="1539" width="8.42578125" customWidth="1"/>
    <col min="1540" max="1540" width="49.140625" customWidth="1"/>
    <col min="1541" max="1541" width="21.42578125" customWidth="1"/>
    <col min="1542" max="1791" width="9.140625" customWidth="1"/>
    <col min="1794" max="1794" width="5.7109375" customWidth="1"/>
    <col min="1795" max="1795" width="8.42578125" customWidth="1"/>
    <col min="1796" max="1796" width="49.140625" customWidth="1"/>
    <col min="1797" max="1797" width="21.42578125" customWidth="1"/>
    <col min="1798" max="2047" width="9.140625" customWidth="1"/>
    <col min="2050" max="2050" width="5.7109375" customWidth="1"/>
    <col min="2051" max="2051" width="8.42578125" customWidth="1"/>
    <col min="2052" max="2052" width="49.140625" customWidth="1"/>
    <col min="2053" max="2053" width="21.42578125" customWidth="1"/>
    <col min="2054" max="2303" width="9.140625" customWidth="1"/>
    <col min="2306" max="2306" width="5.7109375" customWidth="1"/>
    <col min="2307" max="2307" width="8.42578125" customWidth="1"/>
    <col min="2308" max="2308" width="49.140625" customWidth="1"/>
    <col min="2309" max="2309" width="21.42578125" customWidth="1"/>
    <col min="2310" max="2559" width="9.140625" customWidth="1"/>
    <col min="2562" max="2562" width="5.7109375" customWidth="1"/>
    <col min="2563" max="2563" width="8.42578125" customWidth="1"/>
    <col min="2564" max="2564" width="49.140625" customWidth="1"/>
    <col min="2565" max="2565" width="21.42578125" customWidth="1"/>
    <col min="2566" max="2815" width="9.140625" customWidth="1"/>
    <col min="2818" max="2818" width="5.7109375" customWidth="1"/>
    <col min="2819" max="2819" width="8.42578125" customWidth="1"/>
    <col min="2820" max="2820" width="49.140625" customWidth="1"/>
    <col min="2821" max="2821" width="21.42578125" customWidth="1"/>
    <col min="2822" max="3071" width="9.140625" customWidth="1"/>
    <col min="3074" max="3074" width="5.7109375" customWidth="1"/>
    <col min="3075" max="3075" width="8.42578125" customWidth="1"/>
    <col min="3076" max="3076" width="49.140625" customWidth="1"/>
    <col min="3077" max="3077" width="21.42578125" customWidth="1"/>
    <col min="3078" max="3327" width="9.140625" customWidth="1"/>
    <col min="3330" max="3330" width="5.7109375" customWidth="1"/>
    <col min="3331" max="3331" width="8.42578125" customWidth="1"/>
    <col min="3332" max="3332" width="49.140625" customWidth="1"/>
    <col min="3333" max="3333" width="21.42578125" customWidth="1"/>
    <col min="3334" max="3583" width="9.140625" customWidth="1"/>
    <col min="3586" max="3586" width="5.7109375" customWidth="1"/>
    <col min="3587" max="3587" width="8.42578125" customWidth="1"/>
    <col min="3588" max="3588" width="49.140625" customWidth="1"/>
    <col min="3589" max="3589" width="21.42578125" customWidth="1"/>
    <col min="3590" max="3839" width="9.140625" customWidth="1"/>
    <col min="3842" max="3842" width="5.7109375" customWidth="1"/>
    <col min="3843" max="3843" width="8.42578125" customWidth="1"/>
    <col min="3844" max="3844" width="49.140625" customWidth="1"/>
    <col min="3845" max="3845" width="21.42578125" customWidth="1"/>
    <col min="3846" max="4095" width="9.140625" customWidth="1"/>
    <col min="4098" max="4098" width="5.7109375" customWidth="1"/>
    <col min="4099" max="4099" width="8.42578125" customWidth="1"/>
    <col min="4100" max="4100" width="49.140625" customWidth="1"/>
    <col min="4101" max="4101" width="21.42578125" customWidth="1"/>
    <col min="4102" max="4351" width="9.140625" customWidth="1"/>
    <col min="4354" max="4354" width="5.7109375" customWidth="1"/>
    <col min="4355" max="4355" width="8.42578125" customWidth="1"/>
    <col min="4356" max="4356" width="49.140625" customWidth="1"/>
    <col min="4357" max="4357" width="21.42578125" customWidth="1"/>
    <col min="4358" max="4607" width="9.140625" customWidth="1"/>
    <col min="4610" max="4610" width="5.7109375" customWidth="1"/>
    <col min="4611" max="4611" width="8.42578125" customWidth="1"/>
    <col min="4612" max="4612" width="49.140625" customWidth="1"/>
    <col min="4613" max="4613" width="21.42578125" customWidth="1"/>
    <col min="4614" max="4863" width="9.140625" customWidth="1"/>
    <col min="4866" max="4866" width="5.7109375" customWidth="1"/>
    <col min="4867" max="4867" width="8.42578125" customWidth="1"/>
    <col min="4868" max="4868" width="49.140625" customWidth="1"/>
    <col min="4869" max="4869" width="21.42578125" customWidth="1"/>
    <col min="4870" max="5119" width="9.140625" customWidth="1"/>
    <col min="5122" max="5122" width="5.7109375" customWidth="1"/>
    <col min="5123" max="5123" width="8.42578125" customWidth="1"/>
    <col min="5124" max="5124" width="49.140625" customWidth="1"/>
    <col min="5125" max="5125" width="21.42578125" customWidth="1"/>
    <col min="5126" max="5375" width="9.140625" customWidth="1"/>
    <col min="5378" max="5378" width="5.7109375" customWidth="1"/>
    <col min="5379" max="5379" width="8.42578125" customWidth="1"/>
    <col min="5380" max="5380" width="49.140625" customWidth="1"/>
    <col min="5381" max="5381" width="21.42578125" customWidth="1"/>
    <col min="5382" max="5631" width="9.140625" customWidth="1"/>
    <col min="5634" max="5634" width="5.7109375" customWidth="1"/>
    <col min="5635" max="5635" width="8.42578125" customWidth="1"/>
    <col min="5636" max="5636" width="49.140625" customWidth="1"/>
    <col min="5637" max="5637" width="21.42578125" customWidth="1"/>
    <col min="5638" max="5887" width="9.140625" customWidth="1"/>
    <col min="5890" max="5890" width="5.7109375" customWidth="1"/>
    <col min="5891" max="5891" width="8.42578125" customWidth="1"/>
    <col min="5892" max="5892" width="49.140625" customWidth="1"/>
    <col min="5893" max="5893" width="21.42578125" customWidth="1"/>
    <col min="5894" max="6143" width="9.140625" customWidth="1"/>
    <col min="6146" max="6146" width="5.7109375" customWidth="1"/>
    <col min="6147" max="6147" width="8.42578125" customWidth="1"/>
    <col min="6148" max="6148" width="49.140625" customWidth="1"/>
    <col min="6149" max="6149" width="21.42578125" customWidth="1"/>
    <col min="6150" max="6399" width="9.140625" customWidth="1"/>
    <col min="6402" max="6402" width="5.7109375" customWidth="1"/>
    <col min="6403" max="6403" width="8.42578125" customWidth="1"/>
    <col min="6404" max="6404" width="49.140625" customWidth="1"/>
    <col min="6405" max="6405" width="21.42578125" customWidth="1"/>
    <col min="6406" max="6655" width="9.140625" customWidth="1"/>
    <col min="6658" max="6658" width="5.7109375" customWidth="1"/>
    <col min="6659" max="6659" width="8.42578125" customWidth="1"/>
    <col min="6660" max="6660" width="49.140625" customWidth="1"/>
    <col min="6661" max="6661" width="21.42578125" customWidth="1"/>
    <col min="6662" max="6911" width="9.140625" customWidth="1"/>
    <col min="6914" max="6914" width="5.7109375" customWidth="1"/>
    <col min="6915" max="6915" width="8.42578125" customWidth="1"/>
    <col min="6916" max="6916" width="49.140625" customWidth="1"/>
    <col min="6917" max="6917" width="21.42578125" customWidth="1"/>
    <col min="6918" max="7167" width="9.140625" customWidth="1"/>
    <col min="7170" max="7170" width="5.7109375" customWidth="1"/>
    <col min="7171" max="7171" width="8.42578125" customWidth="1"/>
    <col min="7172" max="7172" width="49.140625" customWidth="1"/>
    <col min="7173" max="7173" width="21.42578125" customWidth="1"/>
    <col min="7174" max="7423" width="9.140625" customWidth="1"/>
    <col min="7426" max="7426" width="5.7109375" customWidth="1"/>
    <col min="7427" max="7427" width="8.42578125" customWidth="1"/>
    <col min="7428" max="7428" width="49.140625" customWidth="1"/>
    <col min="7429" max="7429" width="21.42578125" customWidth="1"/>
    <col min="7430" max="7679" width="9.140625" customWidth="1"/>
    <col min="7682" max="7682" width="5.7109375" customWidth="1"/>
    <col min="7683" max="7683" width="8.42578125" customWidth="1"/>
    <col min="7684" max="7684" width="49.140625" customWidth="1"/>
    <col min="7685" max="7685" width="21.42578125" customWidth="1"/>
    <col min="7686" max="7935" width="9.140625" customWidth="1"/>
    <col min="7938" max="7938" width="5.7109375" customWidth="1"/>
    <col min="7939" max="7939" width="8.42578125" customWidth="1"/>
    <col min="7940" max="7940" width="49.140625" customWidth="1"/>
    <col min="7941" max="7941" width="21.42578125" customWidth="1"/>
    <col min="7942" max="8191" width="9.140625" customWidth="1"/>
    <col min="8194" max="8194" width="5.7109375" customWidth="1"/>
    <col min="8195" max="8195" width="8.42578125" customWidth="1"/>
    <col min="8196" max="8196" width="49.140625" customWidth="1"/>
    <col min="8197" max="8197" width="21.42578125" customWidth="1"/>
    <col min="8198" max="8447" width="9.140625" customWidth="1"/>
    <col min="8450" max="8450" width="5.7109375" customWidth="1"/>
    <col min="8451" max="8451" width="8.42578125" customWidth="1"/>
    <col min="8452" max="8452" width="49.140625" customWidth="1"/>
    <col min="8453" max="8453" width="21.42578125" customWidth="1"/>
    <col min="8454" max="8703" width="9.140625" customWidth="1"/>
    <col min="8706" max="8706" width="5.7109375" customWidth="1"/>
    <col min="8707" max="8707" width="8.42578125" customWidth="1"/>
    <col min="8708" max="8708" width="49.140625" customWidth="1"/>
    <col min="8709" max="8709" width="21.42578125" customWidth="1"/>
    <col min="8710" max="8959" width="9.140625" customWidth="1"/>
    <col min="8962" max="8962" width="5.7109375" customWidth="1"/>
    <col min="8963" max="8963" width="8.42578125" customWidth="1"/>
    <col min="8964" max="8964" width="49.140625" customWidth="1"/>
    <col min="8965" max="8965" width="21.42578125" customWidth="1"/>
    <col min="8966" max="9215" width="9.140625" customWidth="1"/>
    <col min="9218" max="9218" width="5.7109375" customWidth="1"/>
    <col min="9219" max="9219" width="8.42578125" customWidth="1"/>
    <col min="9220" max="9220" width="49.140625" customWidth="1"/>
    <col min="9221" max="9221" width="21.42578125" customWidth="1"/>
    <col min="9222" max="9471" width="9.140625" customWidth="1"/>
    <col min="9474" max="9474" width="5.7109375" customWidth="1"/>
    <col min="9475" max="9475" width="8.42578125" customWidth="1"/>
    <col min="9476" max="9476" width="49.140625" customWidth="1"/>
    <col min="9477" max="9477" width="21.42578125" customWidth="1"/>
    <col min="9478" max="9727" width="9.140625" customWidth="1"/>
    <col min="9730" max="9730" width="5.7109375" customWidth="1"/>
    <col min="9731" max="9731" width="8.42578125" customWidth="1"/>
    <col min="9732" max="9732" width="49.140625" customWidth="1"/>
    <col min="9733" max="9733" width="21.42578125" customWidth="1"/>
    <col min="9734" max="9983" width="9.140625" customWidth="1"/>
    <col min="9986" max="9986" width="5.7109375" customWidth="1"/>
    <col min="9987" max="9987" width="8.42578125" customWidth="1"/>
    <col min="9988" max="9988" width="49.140625" customWidth="1"/>
    <col min="9989" max="9989" width="21.42578125" customWidth="1"/>
    <col min="9990" max="10239" width="9.140625" customWidth="1"/>
    <col min="10242" max="10242" width="5.7109375" customWidth="1"/>
    <col min="10243" max="10243" width="8.42578125" customWidth="1"/>
    <col min="10244" max="10244" width="49.140625" customWidth="1"/>
    <col min="10245" max="10245" width="21.42578125" customWidth="1"/>
    <col min="10246" max="10495" width="9.140625" customWidth="1"/>
    <col min="10498" max="10498" width="5.7109375" customWidth="1"/>
    <col min="10499" max="10499" width="8.42578125" customWidth="1"/>
    <col min="10500" max="10500" width="49.140625" customWidth="1"/>
    <col min="10501" max="10501" width="21.42578125" customWidth="1"/>
    <col min="10502" max="10751" width="9.140625" customWidth="1"/>
    <col min="10754" max="10754" width="5.7109375" customWidth="1"/>
    <col min="10755" max="10755" width="8.42578125" customWidth="1"/>
    <col min="10756" max="10756" width="49.140625" customWidth="1"/>
    <col min="10757" max="10757" width="21.42578125" customWidth="1"/>
    <col min="10758" max="11007" width="9.140625" customWidth="1"/>
    <col min="11010" max="11010" width="5.7109375" customWidth="1"/>
    <col min="11011" max="11011" width="8.42578125" customWidth="1"/>
    <col min="11012" max="11012" width="49.140625" customWidth="1"/>
    <col min="11013" max="11013" width="21.42578125" customWidth="1"/>
    <col min="11014" max="11263" width="9.140625" customWidth="1"/>
    <col min="11266" max="11266" width="5.7109375" customWidth="1"/>
    <col min="11267" max="11267" width="8.42578125" customWidth="1"/>
    <col min="11268" max="11268" width="49.140625" customWidth="1"/>
    <col min="11269" max="11269" width="21.42578125" customWidth="1"/>
    <col min="11270" max="11519" width="9.140625" customWidth="1"/>
    <col min="11522" max="11522" width="5.7109375" customWidth="1"/>
    <col min="11523" max="11523" width="8.42578125" customWidth="1"/>
    <col min="11524" max="11524" width="49.140625" customWidth="1"/>
    <col min="11525" max="11525" width="21.42578125" customWidth="1"/>
    <col min="11526" max="11775" width="9.140625" customWidth="1"/>
    <col min="11778" max="11778" width="5.7109375" customWidth="1"/>
    <col min="11779" max="11779" width="8.42578125" customWidth="1"/>
    <col min="11780" max="11780" width="49.140625" customWidth="1"/>
    <col min="11781" max="11781" width="21.42578125" customWidth="1"/>
    <col min="11782" max="12031" width="9.140625" customWidth="1"/>
    <col min="12034" max="12034" width="5.7109375" customWidth="1"/>
    <col min="12035" max="12035" width="8.42578125" customWidth="1"/>
    <col min="12036" max="12036" width="49.140625" customWidth="1"/>
    <col min="12037" max="12037" width="21.42578125" customWidth="1"/>
    <col min="12038" max="12287" width="9.140625" customWidth="1"/>
    <col min="12290" max="12290" width="5.7109375" customWidth="1"/>
    <col min="12291" max="12291" width="8.42578125" customWidth="1"/>
    <col min="12292" max="12292" width="49.140625" customWidth="1"/>
    <col min="12293" max="12293" width="21.42578125" customWidth="1"/>
    <col min="12294" max="12543" width="9.140625" customWidth="1"/>
    <col min="12546" max="12546" width="5.7109375" customWidth="1"/>
    <col min="12547" max="12547" width="8.42578125" customWidth="1"/>
    <col min="12548" max="12548" width="49.140625" customWidth="1"/>
    <col min="12549" max="12549" width="21.42578125" customWidth="1"/>
    <col min="12550" max="12799" width="9.140625" customWidth="1"/>
    <col min="12802" max="12802" width="5.7109375" customWidth="1"/>
    <col min="12803" max="12803" width="8.42578125" customWidth="1"/>
    <col min="12804" max="12804" width="49.140625" customWidth="1"/>
    <col min="12805" max="12805" width="21.42578125" customWidth="1"/>
    <col min="12806" max="13055" width="9.140625" customWidth="1"/>
    <col min="13058" max="13058" width="5.7109375" customWidth="1"/>
    <col min="13059" max="13059" width="8.42578125" customWidth="1"/>
    <col min="13060" max="13060" width="49.140625" customWidth="1"/>
    <col min="13061" max="13061" width="21.42578125" customWidth="1"/>
    <col min="13062" max="13311" width="9.140625" customWidth="1"/>
    <col min="13314" max="13314" width="5.7109375" customWidth="1"/>
    <col min="13315" max="13315" width="8.42578125" customWidth="1"/>
    <col min="13316" max="13316" width="49.140625" customWidth="1"/>
    <col min="13317" max="13317" width="21.42578125" customWidth="1"/>
    <col min="13318" max="13567" width="9.140625" customWidth="1"/>
    <col min="13570" max="13570" width="5.7109375" customWidth="1"/>
    <col min="13571" max="13571" width="8.42578125" customWidth="1"/>
    <col min="13572" max="13572" width="49.140625" customWidth="1"/>
    <col min="13573" max="13573" width="21.42578125" customWidth="1"/>
    <col min="13574" max="13823" width="9.140625" customWidth="1"/>
    <col min="13826" max="13826" width="5.7109375" customWidth="1"/>
    <col min="13827" max="13827" width="8.42578125" customWidth="1"/>
    <col min="13828" max="13828" width="49.140625" customWidth="1"/>
    <col min="13829" max="13829" width="21.42578125" customWidth="1"/>
    <col min="13830" max="14079" width="9.140625" customWidth="1"/>
    <col min="14082" max="14082" width="5.7109375" customWidth="1"/>
    <col min="14083" max="14083" width="8.42578125" customWidth="1"/>
    <col min="14084" max="14084" width="49.140625" customWidth="1"/>
    <col min="14085" max="14085" width="21.42578125" customWidth="1"/>
    <col min="14086" max="14335" width="9.140625" customWidth="1"/>
    <col min="14338" max="14338" width="5.7109375" customWidth="1"/>
    <col min="14339" max="14339" width="8.42578125" customWidth="1"/>
    <col min="14340" max="14340" width="49.140625" customWidth="1"/>
    <col min="14341" max="14341" width="21.42578125" customWidth="1"/>
    <col min="14342" max="14591" width="9.140625" customWidth="1"/>
    <col min="14594" max="14594" width="5.7109375" customWidth="1"/>
    <col min="14595" max="14595" width="8.42578125" customWidth="1"/>
    <col min="14596" max="14596" width="49.140625" customWidth="1"/>
    <col min="14597" max="14597" width="21.42578125" customWidth="1"/>
    <col min="14598" max="14847" width="9.140625" customWidth="1"/>
    <col min="14850" max="14850" width="5.7109375" customWidth="1"/>
    <col min="14851" max="14851" width="8.42578125" customWidth="1"/>
    <col min="14852" max="14852" width="49.140625" customWidth="1"/>
    <col min="14853" max="14853" width="21.42578125" customWidth="1"/>
    <col min="14854" max="15103" width="9.140625" customWidth="1"/>
    <col min="15106" max="15106" width="5.7109375" customWidth="1"/>
    <col min="15107" max="15107" width="8.42578125" customWidth="1"/>
    <col min="15108" max="15108" width="49.140625" customWidth="1"/>
    <col min="15109" max="15109" width="21.42578125" customWidth="1"/>
    <col min="15110" max="15359" width="9.140625" customWidth="1"/>
    <col min="15362" max="15362" width="5.7109375" customWidth="1"/>
    <col min="15363" max="15363" width="8.42578125" customWidth="1"/>
    <col min="15364" max="15364" width="49.140625" customWidth="1"/>
    <col min="15365" max="15365" width="21.42578125" customWidth="1"/>
    <col min="15366" max="15615" width="9.140625" customWidth="1"/>
    <col min="15618" max="15618" width="5.7109375" customWidth="1"/>
    <col min="15619" max="15619" width="8.42578125" customWidth="1"/>
    <col min="15620" max="15620" width="49.140625" customWidth="1"/>
    <col min="15621" max="15621" width="21.42578125" customWidth="1"/>
    <col min="15622" max="15871" width="9.140625" customWidth="1"/>
    <col min="15874" max="15874" width="5.7109375" customWidth="1"/>
    <col min="15875" max="15875" width="8.42578125" customWidth="1"/>
    <col min="15876" max="15876" width="49.140625" customWidth="1"/>
    <col min="15877" max="15877" width="21.42578125" customWidth="1"/>
    <col min="15878" max="16127" width="9.140625" customWidth="1"/>
    <col min="16130" max="16130" width="5.7109375" customWidth="1"/>
    <col min="16131" max="16131" width="8.42578125" customWidth="1"/>
    <col min="16132" max="16132" width="49.140625" customWidth="1"/>
    <col min="16133" max="16133" width="21.42578125" customWidth="1"/>
    <col min="16134" max="16383" width="9.140625" customWidth="1"/>
  </cols>
  <sheetData>
    <row r="1" spans="1:6" s="284" customFormat="1" ht="12.75" customHeight="1" x14ac:dyDescent="0.25">
      <c r="A1" s="182"/>
      <c r="D1" s="1"/>
      <c r="E1" s="4" t="s">
        <v>211</v>
      </c>
      <c r="F1" s="182"/>
    </row>
    <row r="2" spans="1:6" s="284" customFormat="1" ht="12.75" customHeight="1" x14ac:dyDescent="0.25">
      <c r="D2" s="1"/>
      <c r="E2" s="4" t="s">
        <v>190</v>
      </c>
      <c r="F2" s="182"/>
    </row>
    <row r="3" spans="1:6" s="284" customFormat="1" ht="12.75" customHeight="1" x14ac:dyDescent="0.25">
      <c r="D3" s="1"/>
      <c r="E3" s="4" t="s">
        <v>46</v>
      </c>
      <c r="F3" s="182"/>
    </row>
    <row r="4" spans="1:6" s="284" customFormat="1" ht="12.75" customHeight="1" x14ac:dyDescent="0.25">
      <c r="D4" s="1"/>
      <c r="E4" s="4" t="s">
        <v>191</v>
      </c>
      <c r="F4" s="182"/>
    </row>
    <row r="5" spans="1:6" s="284" customFormat="1" x14ac:dyDescent="0.25">
      <c r="D5" s="4"/>
      <c r="E5" s="183"/>
      <c r="F5" s="182"/>
    </row>
    <row r="6" spans="1:6" s="284" customFormat="1" ht="15.75" customHeight="1" x14ac:dyDescent="0.25">
      <c r="A6" s="161" t="s">
        <v>212</v>
      </c>
      <c r="B6" s="161"/>
      <c r="C6" s="161"/>
      <c r="D6" s="161"/>
      <c r="E6" s="184"/>
      <c r="F6" s="182"/>
    </row>
    <row r="7" spans="1:6" s="284" customFormat="1" ht="15.75" customHeight="1" x14ac:dyDescent="0.25">
      <c r="A7" s="161" t="s">
        <v>213</v>
      </c>
      <c r="B7" s="161"/>
      <c r="C7" s="161"/>
      <c r="D7" s="161"/>
      <c r="E7" s="184"/>
      <c r="F7" s="182"/>
    </row>
    <row r="8" spans="1:6" s="284" customFormat="1" ht="9.75" customHeight="1" x14ac:dyDescent="0.25">
      <c r="E8" s="185"/>
      <c r="F8" s="182"/>
    </row>
    <row r="9" spans="1:6" s="284" customFormat="1" ht="9.75" customHeight="1" x14ac:dyDescent="0.25">
      <c r="E9" s="186" t="s">
        <v>1</v>
      </c>
      <c r="F9" s="182"/>
    </row>
    <row r="10" spans="1:6" s="284" customFormat="1" ht="20.25" customHeight="1" x14ac:dyDescent="0.25">
      <c r="A10" s="187" t="s">
        <v>33</v>
      </c>
      <c r="B10" s="187" t="s">
        <v>45</v>
      </c>
      <c r="C10" s="187" t="s">
        <v>203</v>
      </c>
      <c r="D10" s="188" t="s">
        <v>214</v>
      </c>
      <c r="E10" s="189" t="s">
        <v>215</v>
      </c>
      <c r="F10" s="182"/>
    </row>
    <row r="11" spans="1:6" s="192" customFormat="1" ht="10.5" customHeight="1" x14ac:dyDescent="0.2">
      <c r="A11" s="175">
        <v>1</v>
      </c>
      <c r="B11" s="175">
        <v>2</v>
      </c>
      <c r="C11" s="175">
        <v>3</v>
      </c>
      <c r="D11" s="190">
        <v>4</v>
      </c>
      <c r="E11" s="191">
        <v>5</v>
      </c>
      <c r="F11" s="1"/>
    </row>
    <row r="12" spans="1:6" s="284" customFormat="1" ht="17.25" customHeight="1" x14ac:dyDescent="0.25">
      <c r="A12" s="317" t="s">
        <v>216</v>
      </c>
      <c r="B12" s="318"/>
      <c r="C12" s="318"/>
      <c r="D12" s="318"/>
      <c r="E12" s="319"/>
      <c r="F12" s="182"/>
    </row>
    <row r="13" spans="1:6" s="178" customFormat="1" ht="17.25" customHeight="1" x14ac:dyDescent="0.2">
      <c r="A13" s="193">
        <v>1</v>
      </c>
      <c r="B13" s="193">
        <v>700</v>
      </c>
      <c r="C13" s="193">
        <v>70095</v>
      </c>
      <c r="D13" s="194" t="s">
        <v>217</v>
      </c>
      <c r="E13" s="195">
        <v>1500000</v>
      </c>
      <c r="F13" s="196"/>
    </row>
    <row r="14" spans="1:6" s="284" customFormat="1" ht="28.5" customHeight="1" x14ac:dyDescent="0.25">
      <c r="A14" s="197">
        <v>2</v>
      </c>
      <c r="B14" s="197">
        <v>750</v>
      </c>
      <c r="C14" s="197">
        <v>75095</v>
      </c>
      <c r="D14" s="198" t="s">
        <v>218</v>
      </c>
      <c r="E14" s="195">
        <v>80000</v>
      </c>
      <c r="F14" s="182"/>
    </row>
    <row r="15" spans="1:6" s="284" customFormat="1" ht="14.25" customHeight="1" x14ac:dyDescent="0.25">
      <c r="A15" s="197">
        <v>3</v>
      </c>
      <c r="B15" s="197">
        <v>755</v>
      </c>
      <c r="C15" s="197">
        <v>75515</v>
      </c>
      <c r="D15" s="198" t="s">
        <v>219</v>
      </c>
      <c r="E15" s="195">
        <v>128040</v>
      </c>
      <c r="F15" s="182"/>
    </row>
    <row r="16" spans="1:6" s="284" customFormat="1" ht="12" customHeight="1" x14ac:dyDescent="0.25">
      <c r="A16" s="199">
        <v>4</v>
      </c>
      <c r="B16" s="199">
        <v>851</v>
      </c>
      <c r="C16" s="199">
        <v>85153</v>
      </c>
      <c r="D16" s="200" t="s">
        <v>220</v>
      </c>
      <c r="E16" s="201">
        <v>45000</v>
      </c>
      <c r="F16" s="182"/>
    </row>
    <row r="17" spans="1:6" s="284" customFormat="1" ht="39.75" customHeight="1" x14ac:dyDescent="0.25">
      <c r="A17" s="197">
        <v>5</v>
      </c>
      <c r="B17" s="197">
        <v>851</v>
      </c>
      <c r="C17" s="197">
        <v>85154</v>
      </c>
      <c r="D17" s="198" t="s">
        <v>221</v>
      </c>
      <c r="E17" s="195">
        <v>700000</v>
      </c>
      <c r="F17" s="182"/>
    </row>
    <row r="18" spans="1:6" s="284" customFormat="1" ht="25.5" customHeight="1" x14ac:dyDescent="0.25">
      <c r="A18" s="202">
        <v>6</v>
      </c>
      <c r="B18" s="202">
        <v>852</v>
      </c>
      <c r="C18" s="203">
        <v>85228</v>
      </c>
      <c r="D18" s="204" t="s">
        <v>222</v>
      </c>
      <c r="E18" s="195">
        <v>6275835</v>
      </c>
      <c r="F18" s="182"/>
    </row>
    <row r="19" spans="1:6" s="284" customFormat="1" ht="25.5" customHeight="1" x14ac:dyDescent="0.25">
      <c r="A19" s="205"/>
      <c r="B19" s="205"/>
      <c r="C19" s="206"/>
      <c r="D19" s="207" t="s">
        <v>223</v>
      </c>
      <c r="E19" s="201">
        <v>1606500</v>
      </c>
      <c r="F19" s="182"/>
    </row>
    <row r="20" spans="1:6" s="284" customFormat="1" ht="25.5" customHeight="1" x14ac:dyDescent="0.25">
      <c r="A20" s="197">
        <v>7</v>
      </c>
      <c r="B20" s="197">
        <v>852</v>
      </c>
      <c r="C20" s="197">
        <v>85295</v>
      </c>
      <c r="D20" s="198" t="s">
        <v>224</v>
      </c>
      <c r="E20" s="195">
        <v>1218240</v>
      </c>
      <c r="F20" s="182"/>
    </row>
    <row r="21" spans="1:6" s="284" customFormat="1" ht="26.25" customHeight="1" x14ac:dyDescent="0.25">
      <c r="A21" s="197">
        <v>8</v>
      </c>
      <c r="B21" s="197">
        <v>852</v>
      </c>
      <c r="C21" s="197">
        <v>85295</v>
      </c>
      <c r="D21" s="198" t="s">
        <v>225</v>
      </c>
      <c r="E21" s="195">
        <v>279560</v>
      </c>
      <c r="F21" s="182"/>
    </row>
    <row r="22" spans="1:6" s="284" customFormat="1" ht="15.75" customHeight="1" x14ac:dyDescent="0.25">
      <c r="A22" s="197">
        <v>9</v>
      </c>
      <c r="B22" s="197">
        <v>852</v>
      </c>
      <c r="C22" s="197">
        <v>85295</v>
      </c>
      <c r="D22" s="198" t="s">
        <v>226</v>
      </c>
      <c r="E22" s="195">
        <v>67792.5</v>
      </c>
      <c r="F22" s="182"/>
    </row>
    <row r="23" spans="1:6" s="284" customFormat="1" ht="15.75" customHeight="1" x14ac:dyDescent="0.25">
      <c r="A23" s="199">
        <v>10</v>
      </c>
      <c r="B23" s="199">
        <v>855</v>
      </c>
      <c r="C23" s="199">
        <v>85510</v>
      </c>
      <c r="D23" s="204" t="s">
        <v>227</v>
      </c>
      <c r="E23" s="195">
        <v>1572480</v>
      </c>
      <c r="F23" s="182"/>
    </row>
    <row r="24" spans="1:6" s="284" customFormat="1" ht="28.5" customHeight="1" x14ac:dyDescent="0.25">
      <c r="A24" s="197">
        <v>11</v>
      </c>
      <c r="B24" s="197">
        <v>900</v>
      </c>
      <c r="C24" s="197">
        <v>90095</v>
      </c>
      <c r="D24" s="198" t="s">
        <v>228</v>
      </c>
      <c r="E24" s="208">
        <v>100000</v>
      </c>
      <c r="F24" s="196"/>
    </row>
    <row r="25" spans="1:6" s="284" customFormat="1" ht="26.25" customHeight="1" x14ac:dyDescent="0.25">
      <c r="A25" s="197">
        <v>12</v>
      </c>
      <c r="B25" s="197">
        <v>900</v>
      </c>
      <c r="C25" s="197">
        <v>90095</v>
      </c>
      <c r="D25" s="198" t="s">
        <v>229</v>
      </c>
      <c r="E25" s="195">
        <v>400000</v>
      </c>
      <c r="F25" s="196"/>
    </row>
    <row r="26" spans="1:6" s="284" customFormat="1" ht="26.25" customHeight="1" x14ac:dyDescent="0.25">
      <c r="A26" s="197">
        <v>13</v>
      </c>
      <c r="B26" s="197">
        <v>900</v>
      </c>
      <c r="C26" s="197">
        <v>90095</v>
      </c>
      <c r="D26" s="198" t="s">
        <v>230</v>
      </c>
      <c r="E26" s="195">
        <v>462686.13</v>
      </c>
      <c r="F26" s="196"/>
    </row>
    <row r="27" spans="1:6" s="284" customFormat="1" ht="16.5" customHeight="1" x14ac:dyDescent="0.25">
      <c r="A27" s="199">
        <v>14</v>
      </c>
      <c r="B27" s="199">
        <v>921</v>
      </c>
      <c r="C27" s="199">
        <v>92120</v>
      </c>
      <c r="D27" s="209" t="s">
        <v>231</v>
      </c>
      <c r="E27" s="195">
        <v>400000</v>
      </c>
      <c r="F27" s="182"/>
    </row>
    <row r="28" spans="1:6" s="284" customFormat="1" ht="39.75" customHeight="1" x14ac:dyDescent="0.25">
      <c r="A28" s="197">
        <v>15</v>
      </c>
      <c r="B28" s="197">
        <v>921</v>
      </c>
      <c r="C28" s="197">
        <v>92195</v>
      </c>
      <c r="D28" s="198" t="s">
        <v>232</v>
      </c>
      <c r="E28" s="195">
        <v>265300</v>
      </c>
      <c r="F28" s="182"/>
    </row>
    <row r="29" spans="1:6" s="284" customFormat="1" ht="15.75" customHeight="1" x14ac:dyDescent="0.25">
      <c r="A29" s="199">
        <v>16</v>
      </c>
      <c r="B29" s="199">
        <v>926</v>
      </c>
      <c r="C29" s="199">
        <v>92605</v>
      </c>
      <c r="D29" s="204" t="s">
        <v>233</v>
      </c>
      <c r="E29" s="195">
        <v>1350000</v>
      </c>
      <c r="F29" s="182"/>
    </row>
    <row r="30" spans="1:6" s="284" customFormat="1" ht="26.25" customHeight="1" x14ac:dyDescent="0.25">
      <c r="A30" s="197">
        <v>17</v>
      </c>
      <c r="B30" s="197">
        <v>926</v>
      </c>
      <c r="C30" s="197">
        <v>92695</v>
      </c>
      <c r="D30" s="198" t="s">
        <v>234</v>
      </c>
      <c r="E30" s="195">
        <v>79500</v>
      </c>
      <c r="F30" s="182"/>
    </row>
    <row r="31" spans="1:6" s="284" customFormat="1" ht="15" customHeight="1" x14ac:dyDescent="0.25">
      <c r="A31" s="320"/>
      <c r="B31" s="321"/>
      <c r="C31" s="321"/>
      <c r="D31" s="321" t="s">
        <v>235</v>
      </c>
      <c r="E31" s="322">
        <f>SUM(E13:E30)</f>
        <v>16530933.630000001</v>
      </c>
      <c r="F31" s="182"/>
    </row>
    <row r="32" spans="1:6" s="284" customFormat="1" ht="15.75" customHeight="1" x14ac:dyDescent="0.25">
      <c r="A32" s="317" t="s">
        <v>236</v>
      </c>
      <c r="B32" s="318"/>
      <c r="C32" s="318"/>
      <c r="D32" s="318"/>
      <c r="E32" s="319"/>
      <c r="F32" s="182"/>
    </row>
    <row r="33" spans="1:6" s="284" customFormat="1" ht="17.25" customHeight="1" x14ac:dyDescent="0.25">
      <c r="A33" s="187" t="s">
        <v>33</v>
      </c>
      <c r="B33" s="187" t="s">
        <v>45</v>
      </c>
      <c r="C33" s="187" t="s">
        <v>203</v>
      </c>
      <c r="D33" s="188" t="s">
        <v>237</v>
      </c>
      <c r="E33" s="189" t="s">
        <v>215</v>
      </c>
      <c r="F33" s="182"/>
    </row>
    <row r="34" spans="1:6" s="284" customFormat="1" ht="15.75" customHeight="1" x14ac:dyDescent="0.25">
      <c r="A34" s="199">
        <v>1</v>
      </c>
      <c r="B34" s="199">
        <v>801</v>
      </c>
      <c r="C34" s="199">
        <v>80101</v>
      </c>
      <c r="D34" s="209" t="s">
        <v>12</v>
      </c>
      <c r="E34" s="195">
        <v>6900681</v>
      </c>
      <c r="F34" s="182"/>
    </row>
    <row r="35" spans="1:6" s="284" customFormat="1" ht="15" customHeight="1" x14ac:dyDescent="0.25">
      <c r="A35" s="210"/>
      <c r="B35" s="211"/>
      <c r="C35" s="212"/>
      <c r="D35" s="213" t="s">
        <v>238</v>
      </c>
      <c r="E35" s="214"/>
      <c r="F35" s="182"/>
    </row>
    <row r="36" spans="1:6" s="284" customFormat="1" ht="13.5" customHeight="1" x14ac:dyDescent="0.25">
      <c r="A36" s="215"/>
      <c r="B36" s="128"/>
      <c r="C36" s="216"/>
      <c r="D36" s="217" t="s">
        <v>239</v>
      </c>
      <c r="E36" s="218"/>
      <c r="F36" s="219"/>
    </row>
    <row r="37" spans="1:6" s="284" customFormat="1" ht="15" customHeight="1" x14ac:dyDescent="0.25">
      <c r="A37" s="215"/>
      <c r="B37" s="128"/>
      <c r="C37" s="216"/>
      <c r="D37" s="217" t="s">
        <v>240</v>
      </c>
      <c r="E37" s="218"/>
      <c r="F37" s="182"/>
    </row>
    <row r="38" spans="1:6" s="284" customFormat="1" ht="26.25" customHeight="1" x14ac:dyDescent="0.25">
      <c r="A38" s="215"/>
      <c r="B38" s="128"/>
      <c r="C38" s="216"/>
      <c r="D38" s="220" t="s">
        <v>241</v>
      </c>
      <c r="E38" s="218"/>
      <c r="F38" s="182"/>
    </row>
    <row r="39" spans="1:6" s="284" customFormat="1" ht="27" customHeight="1" x14ac:dyDescent="0.25">
      <c r="A39" s="200"/>
      <c r="B39" s="221"/>
      <c r="C39" s="222"/>
      <c r="D39" s="223" t="s">
        <v>242</v>
      </c>
      <c r="E39" s="224"/>
      <c r="F39" s="182"/>
    </row>
    <row r="40" spans="1:6" s="284" customFormat="1" ht="24.75" customHeight="1" x14ac:dyDescent="0.25">
      <c r="A40" s="215"/>
      <c r="B40" s="128"/>
      <c r="C40" s="216"/>
      <c r="D40" s="225" t="s">
        <v>243</v>
      </c>
      <c r="E40" s="226"/>
      <c r="F40" s="182"/>
    </row>
    <row r="41" spans="1:6" s="284" customFormat="1" ht="25.5" customHeight="1" x14ac:dyDescent="0.25">
      <c r="A41" s="215"/>
      <c r="B41" s="128"/>
      <c r="C41" s="216"/>
      <c r="D41" s="227" t="s">
        <v>244</v>
      </c>
      <c r="E41" s="226"/>
      <c r="F41" s="182"/>
    </row>
    <row r="42" spans="1:6" s="284" customFormat="1" ht="14.25" customHeight="1" x14ac:dyDescent="0.25">
      <c r="A42" s="215"/>
      <c r="B42" s="128"/>
      <c r="C42" s="216"/>
      <c r="D42" s="228" t="s">
        <v>245</v>
      </c>
      <c r="E42" s="218"/>
      <c r="F42" s="182"/>
    </row>
    <row r="43" spans="1:6" s="284" customFormat="1" ht="24" customHeight="1" x14ac:dyDescent="0.25">
      <c r="A43" s="200"/>
      <c r="B43" s="221"/>
      <c r="C43" s="222"/>
      <c r="D43" s="229" t="s">
        <v>246</v>
      </c>
      <c r="E43" s="201"/>
      <c r="F43" s="182"/>
    </row>
    <row r="44" spans="1:6" s="284" customFormat="1" ht="13.5" customHeight="1" x14ac:dyDescent="0.25">
      <c r="A44" s="199">
        <v>2</v>
      </c>
      <c r="B44" s="199">
        <v>801</v>
      </c>
      <c r="C44" s="199">
        <v>80103</v>
      </c>
      <c r="D44" s="209" t="s">
        <v>69</v>
      </c>
      <c r="E44" s="195">
        <v>123326</v>
      </c>
      <c r="F44" s="182"/>
    </row>
    <row r="45" spans="1:6" s="284" customFormat="1" ht="24" customHeight="1" x14ac:dyDescent="0.25">
      <c r="A45" s="215"/>
      <c r="B45" s="128"/>
      <c r="C45" s="216"/>
      <c r="D45" s="230" t="s">
        <v>241</v>
      </c>
      <c r="E45" s="214"/>
      <c r="F45" s="182"/>
    </row>
    <row r="46" spans="1:6" s="284" customFormat="1" ht="13.5" customHeight="1" x14ac:dyDescent="0.25">
      <c r="A46" s="200"/>
      <c r="B46" s="221"/>
      <c r="C46" s="222"/>
      <c r="D46" s="231" t="s">
        <v>245</v>
      </c>
      <c r="E46" s="201"/>
      <c r="F46" s="182"/>
    </row>
    <row r="47" spans="1:6" s="284" customFormat="1" ht="15.75" customHeight="1" x14ac:dyDescent="0.25">
      <c r="A47" s="199">
        <v>3</v>
      </c>
      <c r="B47" s="199">
        <v>801</v>
      </c>
      <c r="C47" s="199">
        <v>80104</v>
      </c>
      <c r="D47" s="209" t="s">
        <v>14</v>
      </c>
      <c r="E47" s="195">
        <v>8192033</v>
      </c>
      <c r="F47" s="182"/>
    </row>
    <row r="48" spans="1:6" s="284" customFormat="1" ht="14.25" customHeight="1" x14ac:dyDescent="0.25">
      <c r="A48" s="210"/>
      <c r="B48" s="211"/>
      <c r="C48" s="212"/>
      <c r="D48" s="213" t="s">
        <v>247</v>
      </c>
      <c r="E48" s="214"/>
      <c r="F48" s="182"/>
    </row>
    <row r="49" spans="1:6" s="284" customFormat="1" ht="14.25" customHeight="1" x14ac:dyDescent="0.25">
      <c r="A49" s="215"/>
      <c r="B49" s="128"/>
      <c r="C49" s="216"/>
      <c r="D49" s="232" t="s">
        <v>248</v>
      </c>
      <c r="E49" s="218"/>
      <c r="F49" s="182"/>
    </row>
    <row r="50" spans="1:6" s="284" customFormat="1" ht="13.5" customHeight="1" x14ac:dyDescent="0.25">
      <c r="A50" s="215"/>
      <c r="B50" s="128"/>
      <c r="C50" s="216"/>
      <c r="D50" s="232" t="s">
        <v>249</v>
      </c>
      <c r="E50" s="218"/>
      <c r="F50" s="182"/>
    </row>
    <row r="51" spans="1:6" s="284" customFormat="1" ht="23.25" customHeight="1" x14ac:dyDescent="0.25">
      <c r="A51" s="215"/>
      <c r="B51" s="128"/>
      <c r="C51" s="216"/>
      <c r="D51" s="220" t="s">
        <v>250</v>
      </c>
      <c r="E51" s="218"/>
      <c r="F51" s="182"/>
    </row>
    <row r="52" spans="1:6" s="284" customFormat="1" ht="13.5" customHeight="1" x14ac:dyDescent="0.25">
      <c r="A52" s="215"/>
      <c r="B52" s="128"/>
      <c r="C52" s="216"/>
      <c r="D52" s="232" t="s">
        <v>251</v>
      </c>
      <c r="E52" s="218"/>
      <c r="F52" s="182"/>
    </row>
    <row r="53" spans="1:6" s="284" customFormat="1" ht="13.5" customHeight="1" x14ac:dyDescent="0.25">
      <c r="A53" s="215"/>
      <c r="B53" s="128"/>
      <c r="C53" s="216"/>
      <c r="D53" s="220" t="s">
        <v>252</v>
      </c>
      <c r="E53" s="218"/>
      <c r="F53" s="182"/>
    </row>
    <row r="54" spans="1:6" s="284" customFormat="1" ht="13.5" customHeight="1" x14ac:dyDescent="0.25">
      <c r="A54" s="215"/>
      <c r="B54" s="128"/>
      <c r="C54" s="216"/>
      <c r="D54" s="220" t="s">
        <v>253</v>
      </c>
      <c r="E54" s="218"/>
      <c r="F54" s="182"/>
    </row>
    <row r="55" spans="1:6" s="284" customFormat="1" ht="13.5" customHeight="1" x14ac:dyDescent="0.25">
      <c r="A55" s="215"/>
      <c r="B55" s="128"/>
      <c r="C55" s="216"/>
      <c r="D55" s="232" t="s">
        <v>254</v>
      </c>
      <c r="E55" s="218"/>
      <c r="F55" s="182"/>
    </row>
    <row r="56" spans="1:6" s="284" customFormat="1" ht="13.5" customHeight="1" x14ac:dyDescent="0.25">
      <c r="A56" s="215"/>
      <c r="B56" s="128"/>
      <c r="C56" s="216"/>
      <c r="D56" s="232" t="s">
        <v>255</v>
      </c>
      <c r="E56" s="218"/>
      <c r="F56" s="182"/>
    </row>
    <row r="57" spans="1:6" s="284" customFormat="1" ht="13.5" customHeight="1" x14ac:dyDescent="0.25">
      <c r="A57" s="215"/>
      <c r="B57" s="128"/>
      <c r="C57" s="216"/>
      <c r="D57" s="220" t="s">
        <v>256</v>
      </c>
      <c r="E57" s="218"/>
      <c r="F57" s="182"/>
    </row>
    <row r="58" spans="1:6" s="284" customFormat="1" ht="13.5" customHeight="1" x14ac:dyDescent="0.25">
      <c r="A58" s="215"/>
      <c r="B58" s="128"/>
      <c r="C58" s="216"/>
      <c r="D58" s="228" t="s">
        <v>257</v>
      </c>
      <c r="E58" s="218"/>
      <c r="F58" s="182"/>
    </row>
    <row r="59" spans="1:6" s="284" customFormat="1" ht="13.5" customHeight="1" x14ac:dyDescent="0.25">
      <c r="A59" s="215"/>
      <c r="B59" s="128"/>
      <c r="C59" s="216"/>
      <c r="D59" s="228" t="s">
        <v>258</v>
      </c>
      <c r="E59" s="218"/>
      <c r="F59" s="182"/>
    </row>
    <row r="60" spans="1:6" s="284" customFormat="1" ht="13.5" customHeight="1" x14ac:dyDescent="0.25">
      <c r="A60" s="215"/>
      <c r="B60" s="128"/>
      <c r="C60" s="216"/>
      <c r="D60" s="228" t="s">
        <v>259</v>
      </c>
      <c r="E60" s="218"/>
      <c r="F60" s="182"/>
    </row>
    <row r="61" spans="1:6" s="284" customFormat="1" ht="13.5" customHeight="1" x14ac:dyDescent="0.25">
      <c r="A61" s="215"/>
      <c r="B61" s="128"/>
      <c r="C61" s="216"/>
      <c r="D61" s="228" t="s">
        <v>260</v>
      </c>
      <c r="E61" s="218"/>
      <c r="F61" s="182"/>
    </row>
    <row r="62" spans="1:6" s="284" customFormat="1" ht="13.5" customHeight="1" x14ac:dyDescent="0.25">
      <c r="A62" s="200"/>
      <c r="B62" s="221"/>
      <c r="C62" s="222"/>
      <c r="D62" s="233" t="s">
        <v>261</v>
      </c>
      <c r="E62" s="201"/>
      <c r="F62" s="182"/>
    </row>
    <row r="63" spans="1:6" s="284" customFormat="1" ht="12.75" customHeight="1" x14ac:dyDescent="0.25">
      <c r="A63" s="199">
        <v>4</v>
      </c>
      <c r="B63" s="199">
        <v>801</v>
      </c>
      <c r="C63" s="199">
        <v>80106</v>
      </c>
      <c r="D63" s="209" t="s">
        <v>262</v>
      </c>
      <c r="E63" s="195">
        <v>79807</v>
      </c>
      <c r="F63" s="182"/>
    </row>
    <row r="64" spans="1:6" s="284" customFormat="1" ht="13.5" customHeight="1" x14ac:dyDescent="0.25">
      <c r="A64" s="215"/>
      <c r="B64" s="128"/>
      <c r="C64" s="216"/>
      <c r="D64" s="234" t="s">
        <v>263</v>
      </c>
      <c r="E64" s="235"/>
      <c r="F64" s="182"/>
    </row>
    <row r="65" spans="1:6" s="284" customFormat="1" ht="13.5" customHeight="1" x14ac:dyDescent="0.25">
      <c r="A65" s="199">
        <v>5</v>
      </c>
      <c r="B65" s="199">
        <v>801</v>
      </c>
      <c r="C65" s="199">
        <v>80115</v>
      </c>
      <c r="D65" s="236" t="s">
        <v>59</v>
      </c>
      <c r="E65" s="195">
        <v>2085889</v>
      </c>
      <c r="F65" s="182"/>
    </row>
    <row r="66" spans="1:6" s="284" customFormat="1" ht="23.25" customHeight="1" x14ac:dyDescent="0.25">
      <c r="A66" s="209"/>
      <c r="B66" s="236"/>
      <c r="C66" s="237"/>
      <c r="D66" s="238" t="s">
        <v>264</v>
      </c>
      <c r="E66" s="195"/>
      <c r="F66" s="182"/>
    </row>
    <row r="67" spans="1:6" s="284" customFormat="1" ht="13.5" customHeight="1" x14ac:dyDescent="0.25">
      <c r="A67" s="199">
        <v>6</v>
      </c>
      <c r="B67" s="199">
        <v>801</v>
      </c>
      <c r="C67" s="199">
        <v>80116</v>
      </c>
      <c r="D67" s="236" t="s">
        <v>265</v>
      </c>
      <c r="E67" s="195">
        <v>6055499</v>
      </c>
      <c r="F67" s="182"/>
    </row>
    <row r="68" spans="1:6" s="284" customFormat="1" ht="13.5" customHeight="1" x14ac:dyDescent="0.25">
      <c r="A68" s="210"/>
      <c r="B68" s="211"/>
      <c r="C68" s="212"/>
      <c r="D68" s="239" t="s">
        <v>266</v>
      </c>
      <c r="E68" s="214"/>
      <c r="F68" s="182"/>
    </row>
    <row r="69" spans="1:6" s="284" customFormat="1" ht="25.5" customHeight="1" x14ac:dyDescent="0.25">
      <c r="A69" s="215"/>
      <c r="B69" s="128"/>
      <c r="C69" s="216"/>
      <c r="D69" s="217" t="s">
        <v>267</v>
      </c>
      <c r="E69" s="218"/>
      <c r="F69" s="182"/>
    </row>
    <row r="70" spans="1:6" s="284" customFormat="1" ht="22.5" customHeight="1" x14ac:dyDescent="0.25">
      <c r="A70" s="215"/>
      <c r="B70" s="128"/>
      <c r="C70" s="216"/>
      <c r="D70" s="227" t="s">
        <v>268</v>
      </c>
      <c r="E70" s="226"/>
      <c r="F70" s="182"/>
    </row>
    <row r="71" spans="1:6" s="284" customFormat="1" ht="13.5" customHeight="1" x14ac:dyDescent="0.25">
      <c r="A71" s="215"/>
      <c r="B71" s="128"/>
      <c r="C71" s="216"/>
      <c r="D71" s="228" t="s">
        <v>269</v>
      </c>
      <c r="E71" s="218"/>
      <c r="F71" s="182"/>
    </row>
    <row r="72" spans="1:6" s="284" customFormat="1" ht="13.5" customHeight="1" x14ac:dyDescent="0.25">
      <c r="A72" s="215"/>
      <c r="B72" s="128"/>
      <c r="C72" s="216"/>
      <c r="D72" s="228" t="s">
        <v>270</v>
      </c>
      <c r="E72" s="218"/>
      <c r="F72" s="182"/>
    </row>
    <row r="73" spans="1:6" s="284" customFormat="1" ht="25.5" customHeight="1" x14ac:dyDescent="0.25">
      <c r="A73" s="215"/>
      <c r="B73" s="128"/>
      <c r="C73" s="216"/>
      <c r="D73" s="217" t="s">
        <v>271</v>
      </c>
      <c r="E73" s="218"/>
      <c r="F73" s="182"/>
    </row>
    <row r="74" spans="1:6" s="284" customFormat="1" ht="13.5" customHeight="1" x14ac:dyDescent="0.25">
      <c r="A74" s="215"/>
      <c r="B74" s="128"/>
      <c r="C74" s="216"/>
      <c r="D74" s="217" t="s">
        <v>272</v>
      </c>
      <c r="E74" s="218"/>
      <c r="F74" s="182"/>
    </row>
    <row r="75" spans="1:6" s="284" customFormat="1" ht="13.5" customHeight="1" x14ac:dyDescent="0.25">
      <c r="A75" s="215"/>
      <c r="B75" s="128"/>
      <c r="C75" s="216"/>
      <c r="D75" s="217" t="s">
        <v>273</v>
      </c>
      <c r="E75" s="218"/>
      <c r="F75" s="182"/>
    </row>
    <row r="76" spans="1:6" s="284" customFormat="1" ht="12.75" customHeight="1" x14ac:dyDescent="0.25">
      <c r="A76" s="215"/>
      <c r="B76" s="128"/>
      <c r="C76" s="216"/>
      <c r="D76" s="220" t="s">
        <v>274</v>
      </c>
      <c r="E76" s="218"/>
      <c r="F76" s="182"/>
    </row>
    <row r="77" spans="1:6" s="284" customFormat="1" ht="13.5" customHeight="1" x14ac:dyDescent="0.25">
      <c r="A77" s="215"/>
      <c r="B77" s="128"/>
      <c r="C77" s="216"/>
      <c r="D77" s="228" t="s">
        <v>275</v>
      </c>
      <c r="E77" s="218"/>
      <c r="F77" s="182"/>
    </row>
    <row r="78" spans="1:6" s="284" customFormat="1" ht="13.5" customHeight="1" x14ac:dyDescent="0.25">
      <c r="A78" s="215"/>
      <c r="B78" s="128"/>
      <c r="C78" s="216"/>
      <c r="D78" s="240" t="s">
        <v>276</v>
      </c>
      <c r="E78" s="226"/>
      <c r="F78" s="182"/>
    </row>
    <row r="79" spans="1:6" s="284" customFormat="1" ht="13.5" customHeight="1" x14ac:dyDescent="0.25">
      <c r="A79" s="215"/>
      <c r="B79" s="128"/>
      <c r="C79" s="216"/>
      <c r="D79" s="241" t="s">
        <v>277</v>
      </c>
      <c r="E79" s="218"/>
      <c r="F79" s="182"/>
    </row>
    <row r="80" spans="1:6" s="284" customFormat="1" ht="13.5" customHeight="1" x14ac:dyDescent="0.25">
      <c r="A80" s="215"/>
      <c r="B80" s="128"/>
      <c r="C80" s="216"/>
      <c r="D80" s="228" t="s">
        <v>278</v>
      </c>
      <c r="E80" s="218"/>
      <c r="F80" s="182"/>
    </row>
    <row r="81" spans="1:6" s="284" customFormat="1" ht="25.5" customHeight="1" x14ac:dyDescent="0.25">
      <c r="A81" s="200"/>
      <c r="B81" s="221"/>
      <c r="C81" s="222"/>
      <c r="D81" s="229" t="s">
        <v>279</v>
      </c>
      <c r="E81" s="201"/>
      <c r="F81" s="182"/>
    </row>
    <row r="82" spans="1:6" s="284" customFormat="1" ht="13.5" customHeight="1" x14ac:dyDescent="0.25">
      <c r="A82" s="199">
        <v>7</v>
      </c>
      <c r="B82" s="199">
        <v>801</v>
      </c>
      <c r="C82" s="199">
        <v>80117</v>
      </c>
      <c r="D82" s="209" t="s">
        <v>70</v>
      </c>
      <c r="E82" s="195">
        <v>2432743</v>
      </c>
      <c r="F82" s="182"/>
    </row>
    <row r="83" spans="1:6" s="284" customFormat="1" ht="15" customHeight="1" x14ac:dyDescent="0.25">
      <c r="A83" s="210"/>
      <c r="B83" s="211"/>
      <c r="C83" s="212"/>
      <c r="D83" s="242" t="s">
        <v>280</v>
      </c>
      <c r="E83" s="214"/>
      <c r="F83" s="182"/>
    </row>
    <row r="84" spans="1:6" s="284" customFormat="1" ht="15" customHeight="1" x14ac:dyDescent="0.25">
      <c r="A84" s="200"/>
      <c r="B84" s="221"/>
      <c r="C84" s="222"/>
      <c r="D84" s="229" t="s">
        <v>281</v>
      </c>
      <c r="E84" s="201"/>
      <c r="F84" s="182"/>
    </row>
    <row r="85" spans="1:6" s="284" customFormat="1" ht="24.75" customHeight="1" x14ac:dyDescent="0.25">
      <c r="A85" s="210"/>
      <c r="B85" s="211"/>
      <c r="C85" s="212"/>
      <c r="D85" s="243" t="s">
        <v>282</v>
      </c>
      <c r="E85" s="214"/>
      <c r="F85" s="182"/>
    </row>
    <row r="86" spans="1:6" s="284" customFormat="1" ht="25.5" customHeight="1" x14ac:dyDescent="0.25">
      <c r="A86" s="215"/>
      <c r="B86" s="128"/>
      <c r="C86" s="216"/>
      <c r="D86" s="229" t="s">
        <v>283</v>
      </c>
      <c r="E86" s="235"/>
      <c r="F86" s="182"/>
    </row>
    <row r="87" spans="1:6" s="284" customFormat="1" ht="15.75" customHeight="1" x14ac:dyDescent="0.25">
      <c r="A87" s="199">
        <v>8</v>
      </c>
      <c r="B87" s="199">
        <v>801</v>
      </c>
      <c r="C87" s="199">
        <v>80120</v>
      </c>
      <c r="D87" s="209" t="s">
        <v>148</v>
      </c>
      <c r="E87" s="195">
        <v>6481945</v>
      </c>
      <c r="F87" s="182"/>
    </row>
    <row r="88" spans="1:6" s="284" customFormat="1" ht="13.5" customHeight="1" x14ac:dyDescent="0.25">
      <c r="A88" s="215"/>
      <c r="B88" s="128"/>
      <c r="C88" s="216"/>
      <c r="D88" s="217" t="s">
        <v>284</v>
      </c>
      <c r="E88" s="218"/>
      <c r="F88" s="182"/>
    </row>
    <row r="89" spans="1:6" s="284" customFormat="1" ht="13.5" customHeight="1" x14ac:dyDescent="0.25">
      <c r="A89" s="215"/>
      <c r="B89" s="128"/>
      <c r="C89" s="216"/>
      <c r="D89" s="217" t="s">
        <v>285</v>
      </c>
      <c r="E89" s="218"/>
      <c r="F89" s="182"/>
    </row>
    <row r="90" spans="1:6" s="284" customFormat="1" ht="13.5" customHeight="1" x14ac:dyDescent="0.25">
      <c r="A90" s="215"/>
      <c r="B90" s="128"/>
      <c r="C90" s="216"/>
      <c r="D90" s="228" t="s">
        <v>286</v>
      </c>
      <c r="E90" s="218"/>
      <c r="F90" s="182"/>
    </row>
    <row r="91" spans="1:6" s="284" customFormat="1" ht="24.75" customHeight="1" x14ac:dyDescent="0.25">
      <c r="A91" s="215"/>
      <c r="B91" s="128"/>
      <c r="C91" s="216"/>
      <c r="D91" s="217" t="s">
        <v>287</v>
      </c>
      <c r="E91" s="218"/>
      <c r="F91" s="182"/>
    </row>
    <row r="92" spans="1:6" s="284" customFormat="1" ht="13.5" customHeight="1" x14ac:dyDescent="0.25">
      <c r="A92" s="215"/>
      <c r="B92" s="128"/>
      <c r="C92" s="216"/>
      <c r="D92" s="228" t="s">
        <v>288</v>
      </c>
      <c r="E92" s="218"/>
      <c r="F92" s="182"/>
    </row>
    <row r="93" spans="1:6" s="284" customFormat="1" ht="15" customHeight="1" x14ac:dyDescent="0.25">
      <c r="A93" s="215"/>
      <c r="B93" s="128"/>
      <c r="C93" s="216"/>
      <c r="D93" s="217" t="s">
        <v>289</v>
      </c>
      <c r="E93" s="218"/>
      <c r="F93" s="182"/>
    </row>
    <row r="94" spans="1:6" s="284" customFormat="1" ht="25.5" customHeight="1" x14ac:dyDescent="0.25">
      <c r="A94" s="215"/>
      <c r="B94" s="128"/>
      <c r="C94" s="216"/>
      <c r="D94" s="232" t="s">
        <v>290</v>
      </c>
      <c r="E94" s="218"/>
      <c r="F94" s="182"/>
    </row>
    <row r="95" spans="1:6" s="284" customFormat="1" ht="25.5" customHeight="1" x14ac:dyDescent="0.25">
      <c r="A95" s="215"/>
      <c r="B95" s="128"/>
      <c r="C95" s="216"/>
      <c r="D95" s="220" t="s">
        <v>291</v>
      </c>
      <c r="E95" s="218"/>
      <c r="F95" s="182"/>
    </row>
    <row r="96" spans="1:6" s="284" customFormat="1" ht="25.5" customHeight="1" x14ac:dyDescent="0.25">
      <c r="A96" s="215"/>
      <c r="B96" s="128"/>
      <c r="C96" s="216"/>
      <c r="D96" s="220" t="s">
        <v>292</v>
      </c>
      <c r="E96" s="218"/>
      <c r="F96" s="182"/>
    </row>
    <row r="97" spans="1:6" s="284" customFormat="1" ht="13.5" customHeight="1" x14ac:dyDescent="0.25">
      <c r="A97" s="215"/>
      <c r="B97" s="128"/>
      <c r="C97" s="216"/>
      <c r="D97" s="228" t="s">
        <v>293</v>
      </c>
      <c r="E97" s="218"/>
      <c r="F97" s="182"/>
    </row>
    <row r="98" spans="1:6" s="284" customFormat="1" ht="13.5" customHeight="1" x14ac:dyDescent="0.25">
      <c r="A98" s="200"/>
      <c r="B98" s="221"/>
      <c r="C98" s="222"/>
      <c r="D98" s="233" t="s">
        <v>294</v>
      </c>
      <c r="E98" s="201"/>
      <c r="F98" s="182"/>
    </row>
    <row r="99" spans="1:6" s="284" customFormat="1" ht="51" customHeight="1" x14ac:dyDescent="0.25">
      <c r="A99" s="197">
        <v>9</v>
      </c>
      <c r="B99" s="197">
        <v>801</v>
      </c>
      <c r="C99" s="197">
        <v>80149</v>
      </c>
      <c r="D99" s="198" t="s">
        <v>295</v>
      </c>
      <c r="E99" s="208">
        <v>2140907</v>
      </c>
      <c r="F99" s="182"/>
    </row>
    <row r="100" spans="1:6" s="284" customFormat="1" ht="25.5" customHeight="1" x14ac:dyDescent="0.25">
      <c r="A100" s="210"/>
      <c r="B100" s="211"/>
      <c r="C100" s="212"/>
      <c r="D100" s="230" t="s">
        <v>250</v>
      </c>
      <c r="E100" s="214"/>
      <c r="F100" s="182"/>
    </row>
    <row r="101" spans="1:6" s="284" customFormat="1" ht="13.5" customHeight="1" x14ac:dyDescent="0.25">
      <c r="A101" s="215"/>
      <c r="B101" s="128"/>
      <c r="C101" s="216"/>
      <c r="D101" s="220" t="s">
        <v>257</v>
      </c>
      <c r="E101" s="218"/>
      <c r="F101" s="182"/>
    </row>
    <row r="102" spans="1:6" s="284" customFormat="1" ht="13.5" customHeight="1" x14ac:dyDescent="0.25">
      <c r="A102" s="215"/>
      <c r="B102" s="128"/>
      <c r="C102" s="216"/>
      <c r="D102" s="220" t="s">
        <v>296</v>
      </c>
      <c r="E102" s="218"/>
      <c r="F102" s="182"/>
    </row>
    <row r="103" spans="1:6" s="284" customFormat="1" ht="13.5" customHeight="1" x14ac:dyDescent="0.25">
      <c r="A103" s="215"/>
      <c r="B103" s="128"/>
      <c r="C103" s="216"/>
      <c r="D103" s="244" t="s">
        <v>247</v>
      </c>
      <c r="E103" s="226"/>
      <c r="F103" s="182"/>
    </row>
    <row r="104" spans="1:6" s="284" customFormat="1" ht="13.5" customHeight="1" x14ac:dyDescent="0.25">
      <c r="A104" s="215"/>
      <c r="B104" s="128"/>
      <c r="C104" s="216"/>
      <c r="D104" s="232" t="s">
        <v>249</v>
      </c>
      <c r="E104" s="218"/>
      <c r="F104" s="182"/>
    </row>
    <row r="105" spans="1:6" s="284" customFormat="1" ht="13.5" customHeight="1" x14ac:dyDescent="0.25">
      <c r="A105" s="215"/>
      <c r="B105" s="128"/>
      <c r="C105" s="216"/>
      <c r="D105" s="220" t="s">
        <v>297</v>
      </c>
      <c r="E105" s="218"/>
      <c r="F105" s="182"/>
    </row>
    <row r="106" spans="1:6" s="284" customFormat="1" ht="13.5" customHeight="1" x14ac:dyDescent="0.25">
      <c r="A106" s="215"/>
      <c r="B106" s="128"/>
      <c r="C106" s="216"/>
      <c r="D106" s="220" t="s">
        <v>298</v>
      </c>
      <c r="E106" s="218"/>
      <c r="F106" s="182"/>
    </row>
    <row r="107" spans="1:6" s="284" customFormat="1" ht="13.5" customHeight="1" x14ac:dyDescent="0.25">
      <c r="A107" s="215"/>
      <c r="B107" s="128"/>
      <c r="C107" s="216"/>
      <c r="D107" s="220" t="s">
        <v>245</v>
      </c>
      <c r="E107" s="218"/>
      <c r="F107" s="182"/>
    </row>
    <row r="108" spans="1:6" s="284" customFormat="1" ht="13.5" customHeight="1" x14ac:dyDescent="0.25">
      <c r="A108" s="200"/>
      <c r="B108" s="221"/>
      <c r="C108" s="222"/>
      <c r="D108" s="245" t="s">
        <v>259</v>
      </c>
      <c r="E108" s="201"/>
      <c r="F108" s="182"/>
    </row>
    <row r="109" spans="1:6" s="284" customFormat="1" ht="39" customHeight="1" x14ac:dyDescent="0.25">
      <c r="A109" s="197">
        <v>10</v>
      </c>
      <c r="B109" s="197">
        <v>801</v>
      </c>
      <c r="C109" s="197">
        <v>80150</v>
      </c>
      <c r="D109" s="198" t="s">
        <v>299</v>
      </c>
      <c r="E109" s="208">
        <v>257139</v>
      </c>
      <c r="F109" s="182"/>
    </row>
    <row r="110" spans="1:6" s="284" customFormat="1" ht="13.5" customHeight="1" x14ac:dyDescent="0.25">
      <c r="A110" s="210"/>
      <c r="B110" s="211"/>
      <c r="C110" s="212"/>
      <c r="D110" s="230" t="s">
        <v>238</v>
      </c>
      <c r="E110" s="214"/>
      <c r="F110" s="182"/>
    </row>
    <row r="111" spans="1:6" s="284" customFormat="1" ht="25.5" customHeight="1" x14ac:dyDescent="0.25">
      <c r="A111" s="215"/>
      <c r="B111" s="128"/>
      <c r="C111" s="216"/>
      <c r="D111" s="217" t="s">
        <v>300</v>
      </c>
      <c r="E111" s="218"/>
      <c r="F111" s="182"/>
    </row>
    <row r="112" spans="1:6" s="284" customFormat="1" ht="15.75" customHeight="1" x14ac:dyDescent="0.25">
      <c r="A112" s="200"/>
      <c r="B112" s="221"/>
      <c r="C112" s="222"/>
      <c r="D112" s="229" t="s">
        <v>239</v>
      </c>
      <c r="E112" s="201"/>
      <c r="F112" s="219"/>
    </row>
    <row r="113" spans="1:6" s="284" customFormat="1" ht="13.5" customHeight="1" x14ac:dyDescent="0.25">
      <c r="A113" s="199">
        <v>11</v>
      </c>
      <c r="B113" s="199">
        <v>801</v>
      </c>
      <c r="C113" s="199">
        <v>80151</v>
      </c>
      <c r="D113" s="236" t="s">
        <v>301</v>
      </c>
      <c r="E113" s="195">
        <v>67210</v>
      </c>
      <c r="F113" s="182"/>
    </row>
    <row r="114" spans="1:6" s="284" customFormat="1" ht="13.5" customHeight="1" x14ac:dyDescent="0.25">
      <c r="A114" s="210"/>
      <c r="B114" s="211"/>
      <c r="C114" s="212"/>
      <c r="D114" s="239" t="s">
        <v>302</v>
      </c>
      <c r="E114" s="214"/>
      <c r="F114" s="182"/>
    </row>
    <row r="115" spans="1:6" s="284" customFormat="1" ht="13.5" customHeight="1" x14ac:dyDescent="0.25">
      <c r="A115" s="200"/>
      <c r="B115" s="221"/>
      <c r="C115" s="222"/>
      <c r="D115" s="246" t="s">
        <v>275</v>
      </c>
      <c r="E115" s="201"/>
      <c r="F115" s="182"/>
    </row>
    <row r="116" spans="1:6" s="284" customFormat="1" ht="114" customHeight="1" x14ac:dyDescent="0.25">
      <c r="A116" s="197">
        <v>12</v>
      </c>
      <c r="B116" s="197">
        <v>801</v>
      </c>
      <c r="C116" s="197">
        <v>80152</v>
      </c>
      <c r="D116" s="198" t="s">
        <v>303</v>
      </c>
      <c r="E116" s="208">
        <v>309821</v>
      </c>
      <c r="F116" s="182"/>
    </row>
    <row r="117" spans="1:6" s="284" customFormat="1" ht="12.75" customHeight="1" x14ac:dyDescent="0.25">
      <c r="A117" s="210"/>
      <c r="B117" s="211"/>
      <c r="C117" s="212"/>
      <c r="D117" s="247" t="s">
        <v>280</v>
      </c>
      <c r="E117" s="214"/>
      <c r="F117" s="182"/>
    </row>
    <row r="118" spans="1:6" s="284" customFormat="1" ht="15" customHeight="1" x14ac:dyDescent="0.25">
      <c r="A118" s="200"/>
      <c r="B118" s="221"/>
      <c r="C118" s="222"/>
      <c r="D118" s="248" t="s">
        <v>294</v>
      </c>
      <c r="E118" s="224"/>
      <c r="F118" s="182"/>
    </row>
    <row r="119" spans="1:6" s="284" customFormat="1" ht="22.9" customHeight="1" x14ac:dyDescent="0.25">
      <c r="A119" s="210"/>
      <c r="B119" s="211"/>
      <c r="C119" s="212"/>
      <c r="D119" s="249" t="s">
        <v>264</v>
      </c>
      <c r="E119" s="214"/>
      <c r="F119" s="182"/>
    </row>
    <row r="120" spans="1:6" s="284" customFormat="1" ht="23.25" customHeight="1" x14ac:dyDescent="0.25">
      <c r="A120" s="200"/>
      <c r="B120" s="221"/>
      <c r="C120" s="222"/>
      <c r="D120" s="245" t="s">
        <v>292</v>
      </c>
      <c r="E120" s="201"/>
      <c r="F120" s="182"/>
    </row>
    <row r="121" spans="1:6" s="284" customFormat="1" ht="15.75" customHeight="1" x14ac:dyDescent="0.25">
      <c r="A121" s="250">
        <v>13</v>
      </c>
      <c r="B121" s="250">
        <v>853</v>
      </c>
      <c r="C121" s="250">
        <v>85311</v>
      </c>
      <c r="D121" s="221" t="s">
        <v>304</v>
      </c>
      <c r="E121" s="201">
        <v>180803</v>
      </c>
      <c r="F121" s="182"/>
    </row>
    <row r="122" spans="1:6" s="284" customFormat="1" ht="15.75" customHeight="1" x14ac:dyDescent="0.25">
      <c r="A122" s="199">
        <v>14</v>
      </c>
      <c r="B122" s="199">
        <v>854</v>
      </c>
      <c r="C122" s="199">
        <v>85403</v>
      </c>
      <c r="D122" s="236" t="s">
        <v>305</v>
      </c>
      <c r="E122" s="195">
        <v>676538</v>
      </c>
      <c r="F122" s="182"/>
    </row>
    <row r="123" spans="1:6" s="284" customFormat="1" ht="13.5" customHeight="1" x14ac:dyDescent="0.25">
      <c r="A123" s="209"/>
      <c r="B123" s="236"/>
      <c r="C123" s="237"/>
      <c r="D123" s="251" t="s">
        <v>306</v>
      </c>
      <c r="E123" s="195"/>
      <c r="F123" s="182"/>
    </row>
    <row r="124" spans="1:6" s="284" customFormat="1" ht="13.5" customHeight="1" x14ac:dyDescent="0.25">
      <c r="A124" s="199">
        <v>15</v>
      </c>
      <c r="B124" s="199">
        <v>854</v>
      </c>
      <c r="C124" s="199">
        <v>85404</v>
      </c>
      <c r="D124" s="236" t="s">
        <v>71</v>
      </c>
      <c r="E124" s="195">
        <v>431406</v>
      </c>
      <c r="F124" s="182"/>
    </row>
    <row r="125" spans="1:6" s="284" customFormat="1" ht="13.5" customHeight="1" x14ac:dyDescent="0.25">
      <c r="A125" s="215"/>
      <c r="B125" s="128"/>
      <c r="C125" s="216"/>
      <c r="D125" s="228" t="s">
        <v>259</v>
      </c>
      <c r="E125" s="226"/>
      <c r="F125" s="182"/>
    </row>
    <row r="126" spans="1:6" s="284" customFormat="1" ht="24.75" customHeight="1" x14ac:dyDescent="0.25">
      <c r="A126" s="215"/>
      <c r="B126" s="128"/>
      <c r="C126" s="216"/>
      <c r="D126" s="220" t="s">
        <v>250</v>
      </c>
      <c r="E126" s="218"/>
      <c r="F126" s="182"/>
    </row>
    <row r="127" spans="1:6" s="284" customFormat="1" ht="13.5" customHeight="1" x14ac:dyDescent="0.25">
      <c r="A127" s="215"/>
      <c r="B127" s="128"/>
      <c r="C127" s="216"/>
      <c r="D127" s="220" t="s">
        <v>296</v>
      </c>
      <c r="E127" s="218"/>
      <c r="F127" s="182"/>
    </row>
    <row r="128" spans="1:6" s="284" customFormat="1" ht="13.5" customHeight="1" x14ac:dyDescent="0.25">
      <c r="A128" s="215"/>
      <c r="B128" s="128"/>
      <c r="C128" s="216"/>
      <c r="D128" s="220" t="s">
        <v>297</v>
      </c>
      <c r="E128" s="218"/>
      <c r="F128" s="182"/>
    </row>
    <row r="129" spans="1:6" s="284" customFormat="1" ht="14.25" customHeight="1" x14ac:dyDescent="0.25">
      <c r="A129" s="200"/>
      <c r="B129" s="221"/>
      <c r="C129" s="222"/>
      <c r="D129" s="245" t="s">
        <v>298</v>
      </c>
      <c r="E129" s="201"/>
      <c r="F129" s="182"/>
    </row>
    <row r="130" spans="1:6" s="284" customFormat="1" ht="25.5" customHeight="1" x14ac:dyDescent="0.25">
      <c r="A130" s="197">
        <v>16</v>
      </c>
      <c r="B130" s="197">
        <v>854</v>
      </c>
      <c r="C130" s="197">
        <v>85406</v>
      </c>
      <c r="D130" s="252" t="s">
        <v>307</v>
      </c>
      <c r="E130" s="195">
        <v>221486</v>
      </c>
      <c r="F130" s="182"/>
    </row>
    <row r="131" spans="1:6" s="284" customFormat="1" ht="12.75" customHeight="1" x14ac:dyDescent="0.25">
      <c r="A131" s="200"/>
      <c r="B131" s="221"/>
      <c r="C131" s="222"/>
      <c r="D131" s="253" t="s">
        <v>308</v>
      </c>
      <c r="E131" s="201"/>
      <c r="F131" s="182"/>
    </row>
    <row r="132" spans="1:6" s="284" customFormat="1" ht="13.5" customHeight="1" x14ac:dyDescent="0.25">
      <c r="A132" s="199">
        <v>17</v>
      </c>
      <c r="B132" s="199">
        <v>854</v>
      </c>
      <c r="C132" s="199">
        <v>85410</v>
      </c>
      <c r="D132" s="236" t="s">
        <v>309</v>
      </c>
      <c r="E132" s="195">
        <v>894625</v>
      </c>
      <c r="F132" s="182"/>
    </row>
    <row r="133" spans="1:6" s="284" customFormat="1" ht="12.75" customHeight="1" x14ac:dyDescent="0.25">
      <c r="A133" s="209"/>
      <c r="B133" s="236"/>
      <c r="C133" s="237"/>
      <c r="D133" s="231" t="s">
        <v>310</v>
      </c>
      <c r="E133" s="195"/>
      <c r="F133" s="182"/>
    </row>
    <row r="134" spans="1:6" s="284" customFormat="1" ht="14.25" customHeight="1" x14ac:dyDescent="0.25">
      <c r="A134" s="320"/>
      <c r="B134" s="321"/>
      <c r="C134" s="321"/>
      <c r="D134" s="321" t="s">
        <v>235</v>
      </c>
      <c r="E134" s="322">
        <f>SUM(E34:E133)</f>
        <v>37531858</v>
      </c>
      <c r="F134" s="182"/>
    </row>
    <row r="135" spans="1:6" s="284" customFormat="1" ht="15.75" customHeight="1" x14ac:dyDescent="0.25">
      <c r="A135" s="254"/>
      <c r="B135" s="255"/>
      <c r="C135" s="255"/>
      <c r="D135" s="255" t="s">
        <v>210</v>
      </c>
      <c r="E135" s="256">
        <f>SUM(E31,E134)</f>
        <v>54062791.630000003</v>
      </c>
      <c r="F135" s="182"/>
    </row>
    <row r="137" spans="1:6" ht="12.6" customHeight="1" x14ac:dyDescent="0.25">
      <c r="A137" s="257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&amp;C&amp;"Arial,Pogrubiony"&amp;8&amp;P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27A90-24B7-43D0-9603-14551542CAF5}">
  <dimension ref="A1:G33"/>
  <sheetViews>
    <sheetView zoomScale="120" zoomScaleNormal="120" workbookViewId="0"/>
  </sheetViews>
  <sheetFormatPr defaultRowHeight="15" x14ac:dyDescent="0.25"/>
  <cols>
    <col min="1" max="1" width="4.42578125" customWidth="1"/>
    <col min="2" max="2" width="7.5703125" customWidth="1"/>
    <col min="3" max="3" width="47.42578125" customWidth="1"/>
    <col min="4" max="4" width="14.85546875" customWidth="1"/>
    <col min="5" max="5" width="14" customWidth="1"/>
    <col min="6" max="6" width="14.140625" customWidth="1"/>
    <col min="7" max="7" width="14.7109375" customWidth="1"/>
    <col min="257" max="257" width="4.42578125" customWidth="1"/>
    <col min="258" max="258" width="7.5703125" customWidth="1"/>
    <col min="259" max="259" width="47.42578125" customWidth="1"/>
    <col min="260" max="260" width="14.85546875" customWidth="1"/>
    <col min="261" max="261" width="14" customWidth="1"/>
    <col min="262" max="262" width="14.140625" customWidth="1"/>
    <col min="263" max="263" width="14.7109375" customWidth="1"/>
    <col min="513" max="513" width="4.42578125" customWidth="1"/>
    <col min="514" max="514" width="7.5703125" customWidth="1"/>
    <col min="515" max="515" width="47.42578125" customWidth="1"/>
    <col min="516" max="516" width="14.85546875" customWidth="1"/>
    <col min="517" max="517" width="14" customWidth="1"/>
    <col min="518" max="518" width="14.140625" customWidth="1"/>
    <col min="519" max="519" width="14.7109375" customWidth="1"/>
    <col min="769" max="769" width="4.42578125" customWidth="1"/>
    <col min="770" max="770" width="7.5703125" customWidth="1"/>
    <col min="771" max="771" width="47.42578125" customWidth="1"/>
    <col min="772" max="772" width="14.85546875" customWidth="1"/>
    <col min="773" max="773" width="14" customWidth="1"/>
    <col min="774" max="774" width="14.140625" customWidth="1"/>
    <col min="775" max="775" width="14.7109375" customWidth="1"/>
    <col min="1025" max="1025" width="4.42578125" customWidth="1"/>
    <col min="1026" max="1026" width="7.5703125" customWidth="1"/>
    <col min="1027" max="1027" width="47.42578125" customWidth="1"/>
    <col min="1028" max="1028" width="14.85546875" customWidth="1"/>
    <col min="1029" max="1029" width="14" customWidth="1"/>
    <col min="1030" max="1030" width="14.140625" customWidth="1"/>
    <col min="1031" max="1031" width="14.7109375" customWidth="1"/>
    <col min="1281" max="1281" width="4.42578125" customWidth="1"/>
    <col min="1282" max="1282" width="7.5703125" customWidth="1"/>
    <col min="1283" max="1283" width="47.42578125" customWidth="1"/>
    <col min="1284" max="1284" width="14.85546875" customWidth="1"/>
    <col min="1285" max="1285" width="14" customWidth="1"/>
    <col min="1286" max="1286" width="14.140625" customWidth="1"/>
    <col min="1287" max="1287" width="14.7109375" customWidth="1"/>
    <col min="1537" max="1537" width="4.42578125" customWidth="1"/>
    <col min="1538" max="1538" width="7.5703125" customWidth="1"/>
    <col min="1539" max="1539" width="47.42578125" customWidth="1"/>
    <col min="1540" max="1540" width="14.85546875" customWidth="1"/>
    <col min="1541" max="1541" width="14" customWidth="1"/>
    <col min="1542" max="1542" width="14.140625" customWidth="1"/>
    <col min="1543" max="1543" width="14.7109375" customWidth="1"/>
    <col min="1793" max="1793" width="4.42578125" customWidth="1"/>
    <col min="1794" max="1794" width="7.5703125" customWidth="1"/>
    <col min="1795" max="1795" width="47.42578125" customWidth="1"/>
    <col min="1796" max="1796" width="14.85546875" customWidth="1"/>
    <col min="1797" max="1797" width="14" customWidth="1"/>
    <col min="1798" max="1798" width="14.140625" customWidth="1"/>
    <col min="1799" max="1799" width="14.7109375" customWidth="1"/>
    <col min="2049" max="2049" width="4.42578125" customWidth="1"/>
    <col min="2050" max="2050" width="7.5703125" customWidth="1"/>
    <col min="2051" max="2051" width="47.42578125" customWidth="1"/>
    <col min="2052" max="2052" width="14.85546875" customWidth="1"/>
    <col min="2053" max="2053" width="14" customWidth="1"/>
    <col min="2054" max="2054" width="14.140625" customWidth="1"/>
    <col min="2055" max="2055" width="14.7109375" customWidth="1"/>
    <col min="2305" max="2305" width="4.42578125" customWidth="1"/>
    <col min="2306" max="2306" width="7.5703125" customWidth="1"/>
    <col min="2307" max="2307" width="47.42578125" customWidth="1"/>
    <col min="2308" max="2308" width="14.85546875" customWidth="1"/>
    <col min="2309" max="2309" width="14" customWidth="1"/>
    <col min="2310" max="2310" width="14.140625" customWidth="1"/>
    <col min="2311" max="2311" width="14.7109375" customWidth="1"/>
    <col min="2561" max="2561" width="4.42578125" customWidth="1"/>
    <col min="2562" max="2562" width="7.5703125" customWidth="1"/>
    <col min="2563" max="2563" width="47.42578125" customWidth="1"/>
    <col min="2564" max="2564" width="14.85546875" customWidth="1"/>
    <col min="2565" max="2565" width="14" customWidth="1"/>
    <col min="2566" max="2566" width="14.140625" customWidth="1"/>
    <col min="2567" max="2567" width="14.7109375" customWidth="1"/>
    <col min="2817" max="2817" width="4.42578125" customWidth="1"/>
    <col min="2818" max="2818" width="7.5703125" customWidth="1"/>
    <col min="2819" max="2819" width="47.42578125" customWidth="1"/>
    <col min="2820" max="2820" width="14.85546875" customWidth="1"/>
    <col min="2821" max="2821" width="14" customWidth="1"/>
    <col min="2822" max="2822" width="14.140625" customWidth="1"/>
    <col min="2823" max="2823" width="14.7109375" customWidth="1"/>
    <col min="3073" max="3073" width="4.42578125" customWidth="1"/>
    <col min="3074" max="3074" width="7.5703125" customWidth="1"/>
    <col min="3075" max="3075" width="47.42578125" customWidth="1"/>
    <col min="3076" max="3076" width="14.85546875" customWidth="1"/>
    <col min="3077" max="3077" width="14" customWidth="1"/>
    <col min="3078" max="3078" width="14.140625" customWidth="1"/>
    <col min="3079" max="3079" width="14.7109375" customWidth="1"/>
    <col min="3329" max="3329" width="4.42578125" customWidth="1"/>
    <col min="3330" max="3330" width="7.5703125" customWidth="1"/>
    <col min="3331" max="3331" width="47.42578125" customWidth="1"/>
    <col min="3332" max="3332" width="14.85546875" customWidth="1"/>
    <col min="3333" max="3333" width="14" customWidth="1"/>
    <col min="3334" max="3334" width="14.140625" customWidth="1"/>
    <col min="3335" max="3335" width="14.7109375" customWidth="1"/>
    <col min="3585" max="3585" width="4.42578125" customWidth="1"/>
    <col min="3586" max="3586" width="7.5703125" customWidth="1"/>
    <col min="3587" max="3587" width="47.42578125" customWidth="1"/>
    <col min="3588" max="3588" width="14.85546875" customWidth="1"/>
    <col min="3589" max="3589" width="14" customWidth="1"/>
    <col min="3590" max="3590" width="14.140625" customWidth="1"/>
    <col min="3591" max="3591" width="14.7109375" customWidth="1"/>
    <col min="3841" max="3841" width="4.42578125" customWidth="1"/>
    <col min="3842" max="3842" width="7.5703125" customWidth="1"/>
    <col min="3843" max="3843" width="47.42578125" customWidth="1"/>
    <col min="3844" max="3844" width="14.85546875" customWidth="1"/>
    <col min="3845" max="3845" width="14" customWidth="1"/>
    <col min="3846" max="3846" width="14.140625" customWidth="1"/>
    <col min="3847" max="3847" width="14.7109375" customWidth="1"/>
    <col min="4097" max="4097" width="4.42578125" customWidth="1"/>
    <col min="4098" max="4098" width="7.5703125" customWidth="1"/>
    <col min="4099" max="4099" width="47.42578125" customWidth="1"/>
    <col min="4100" max="4100" width="14.85546875" customWidth="1"/>
    <col min="4101" max="4101" width="14" customWidth="1"/>
    <col min="4102" max="4102" width="14.140625" customWidth="1"/>
    <col min="4103" max="4103" width="14.7109375" customWidth="1"/>
    <col min="4353" max="4353" width="4.42578125" customWidth="1"/>
    <col min="4354" max="4354" width="7.5703125" customWidth="1"/>
    <col min="4355" max="4355" width="47.42578125" customWidth="1"/>
    <col min="4356" max="4356" width="14.85546875" customWidth="1"/>
    <col min="4357" max="4357" width="14" customWidth="1"/>
    <col min="4358" max="4358" width="14.140625" customWidth="1"/>
    <col min="4359" max="4359" width="14.7109375" customWidth="1"/>
    <col min="4609" max="4609" width="4.42578125" customWidth="1"/>
    <col min="4610" max="4610" width="7.5703125" customWidth="1"/>
    <col min="4611" max="4611" width="47.42578125" customWidth="1"/>
    <col min="4612" max="4612" width="14.85546875" customWidth="1"/>
    <col min="4613" max="4613" width="14" customWidth="1"/>
    <col min="4614" max="4614" width="14.140625" customWidth="1"/>
    <col min="4615" max="4615" width="14.7109375" customWidth="1"/>
    <col min="4865" max="4865" width="4.42578125" customWidth="1"/>
    <col min="4866" max="4866" width="7.5703125" customWidth="1"/>
    <col min="4867" max="4867" width="47.42578125" customWidth="1"/>
    <col min="4868" max="4868" width="14.85546875" customWidth="1"/>
    <col min="4869" max="4869" width="14" customWidth="1"/>
    <col min="4870" max="4870" width="14.140625" customWidth="1"/>
    <col min="4871" max="4871" width="14.7109375" customWidth="1"/>
    <col min="5121" max="5121" width="4.42578125" customWidth="1"/>
    <col min="5122" max="5122" width="7.5703125" customWidth="1"/>
    <col min="5123" max="5123" width="47.42578125" customWidth="1"/>
    <col min="5124" max="5124" width="14.85546875" customWidth="1"/>
    <col min="5125" max="5125" width="14" customWidth="1"/>
    <col min="5126" max="5126" width="14.140625" customWidth="1"/>
    <col min="5127" max="5127" width="14.7109375" customWidth="1"/>
    <col min="5377" max="5377" width="4.42578125" customWidth="1"/>
    <col min="5378" max="5378" width="7.5703125" customWidth="1"/>
    <col min="5379" max="5379" width="47.42578125" customWidth="1"/>
    <col min="5380" max="5380" width="14.85546875" customWidth="1"/>
    <col min="5381" max="5381" width="14" customWidth="1"/>
    <col min="5382" max="5382" width="14.140625" customWidth="1"/>
    <col min="5383" max="5383" width="14.7109375" customWidth="1"/>
    <col min="5633" max="5633" width="4.42578125" customWidth="1"/>
    <col min="5634" max="5634" width="7.5703125" customWidth="1"/>
    <col min="5635" max="5635" width="47.42578125" customWidth="1"/>
    <col min="5636" max="5636" width="14.85546875" customWidth="1"/>
    <col min="5637" max="5637" width="14" customWidth="1"/>
    <col min="5638" max="5638" width="14.140625" customWidth="1"/>
    <col min="5639" max="5639" width="14.7109375" customWidth="1"/>
    <col min="5889" max="5889" width="4.42578125" customWidth="1"/>
    <col min="5890" max="5890" width="7.5703125" customWidth="1"/>
    <col min="5891" max="5891" width="47.42578125" customWidth="1"/>
    <col min="5892" max="5892" width="14.85546875" customWidth="1"/>
    <col min="5893" max="5893" width="14" customWidth="1"/>
    <col min="5894" max="5894" width="14.140625" customWidth="1"/>
    <col min="5895" max="5895" width="14.7109375" customWidth="1"/>
    <col min="6145" max="6145" width="4.42578125" customWidth="1"/>
    <col min="6146" max="6146" width="7.5703125" customWidth="1"/>
    <col min="6147" max="6147" width="47.42578125" customWidth="1"/>
    <col min="6148" max="6148" width="14.85546875" customWidth="1"/>
    <col min="6149" max="6149" width="14" customWidth="1"/>
    <col min="6150" max="6150" width="14.140625" customWidth="1"/>
    <col min="6151" max="6151" width="14.7109375" customWidth="1"/>
    <col min="6401" max="6401" width="4.42578125" customWidth="1"/>
    <col min="6402" max="6402" width="7.5703125" customWidth="1"/>
    <col min="6403" max="6403" width="47.42578125" customWidth="1"/>
    <col min="6404" max="6404" width="14.85546875" customWidth="1"/>
    <col min="6405" max="6405" width="14" customWidth="1"/>
    <col min="6406" max="6406" width="14.140625" customWidth="1"/>
    <col min="6407" max="6407" width="14.7109375" customWidth="1"/>
    <col min="6657" max="6657" width="4.42578125" customWidth="1"/>
    <col min="6658" max="6658" width="7.5703125" customWidth="1"/>
    <col min="6659" max="6659" width="47.42578125" customWidth="1"/>
    <col min="6660" max="6660" width="14.85546875" customWidth="1"/>
    <col min="6661" max="6661" width="14" customWidth="1"/>
    <col min="6662" max="6662" width="14.140625" customWidth="1"/>
    <col min="6663" max="6663" width="14.7109375" customWidth="1"/>
    <col min="6913" max="6913" width="4.42578125" customWidth="1"/>
    <col min="6914" max="6914" width="7.5703125" customWidth="1"/>
    <col min="6915" max="6915" width="47.42578125" customWidth="1"/>
    <col min="6916" max="6916" width="14.85546875" customWidth="1"/>
    <col min="6917" max="6917" width="14" customWidth="1"/>
    <col min="6918" max="6918" width="14.140625" customWidth="1"/>
    <col min="6919" max="6919" width="14.7109375" customWidth="1"/>
    <col min="7169" max="7169" width="4.42578125" customWidth="1"/>
    <col min="7170" max="7170" width="7.5703125" customWidth="1"/>
    <col min="7171" max="7171" width="47.42578125" customWidth="1"/>
    <col min="7172" max="7172" width="14.85546875" customWidth="1"/>
    <col min="7173" max="7173" width="14" customWidth="1"/>
    <col min="7174" max="7174" width="14.140625" customWidth="1"/>
    <col min="7175" max="7175" width="14.7109375" customWidth="1"/>
    <col min="7425" max="7425" width="4.42578125" customWidth="1"/>
    <col min="7426" max="7426" width="7.5703125" customWidth="1"/>
    <col min="7427" max="7427" width="47.42578125" customWidth="1"/>
    <col min="7428" max="7428" width="14.85546875" customWidth="1"/>
    <col min="7429" max="7429" width="14" customWidth="1"/>
    <col min="7430" max="7430" width="14.140625" customWidth="1"/>
    <col min="7431" max="7431" width="14.7109375" customWidth="1"/>
    <col min="7681" max="7681" width="4.42578125" customWidth="1"/>
    <col min="7682" max="7682" width="7.5703125" customWidth="1"/>
    <col min="7683" max="7683" width="47.42578125" customWidth="1"/>
    <col min="7684" max="7684" width="14.85546875" customWidth="1"/>
    <col min="7685" max="7685" width="14" customWidth="1"/>
    <col min="7686" max="7686" width="14.140625" customWidth="1"/>
    <col min="7687" max="7687" width="14.7109375" customWidth="1"/>
    <col min="7937" max="7937" width="4.42578125" customWidth="1"/>
    <col min="7938" max="7938" width="7.5703125" customWidth="1"/>
    <col min="7939" max="7939" width="47.42578125" customWidth="1"/>
    <col min="7940" max="7940" width="14.85546875" customWidth="1"/>
    <col min="7941" max="7941" width="14" customWidth="1"/>
    <col min="7942" max="7942" width="14.140625" customWidth="1"/>
    <col min="7943" max="7943" width="14.7109375" customWidth="1"/>
    <col min="8193" max="8193" width="4.42578125" customWidth="1"/>
    <col min="8194" max="8194" width="7.5703125" customWidth="1"/>
    <col min="8195" max="8195" width="47.42578125" customWidth="1"/>
    <col min="8196" max="8196" width="14.85546875" customWidth="1"/>
    <col min="8197" max="8197" width="14" customWidth="1"/>
    <col min="8198" max="8198" width="14.140625" customWidth="1"/>
    <col min="8199" max="8199" width="14.7109375" customWidth="1"/>
    <col min="8449" max="8449" width="4.42578125" customWidth="1"/>
    <col min="8450" max="8450" width="7.5703125" customWidth="1"/>
    <col min="8451" max="8451" width="47.42578125" customWidth="1"/>
    <col min="8452" max="8452" width="14.85546875" customWidth="1"/>
    <col min="8453" max="8453" width="14" customWidth="1"/>
    <col min="8454" max="8454" width="14.140625" customWidth="1"/>
    <col min="8455" max="8455" width="14.7109375" customWidth="1"/>
    <col min="8705" max="8705" width="4.42578125" customWidth="1"/>
    <col min="8706" max="8706" width="7.5703125" customWidth="1"/>
    <col min="8707" max="8707" width="47.42578125" customWidth="1"/>
    <col min="8708" max="8708" width="14.85546875" customWidth="1"/>
    <col min="8709" max="8709" width="14" customWidth="1"/>
    <col min="8710" max="8710" width="14.140625" customWidth="1"/>
    <col min="8711" max="8711" width="14.7109375" customWidth="1"/>
    <col min="8961" max="8961" width="4.42578125" customWidth="1"/>
    <col min="8962" max="8962" width="7.5703125" customWidth="1"/>
    <col min="8963" max="8963" width="47.42578125" customWidth="1"/>
    <col min="8964" max="8964" width="14.85546875" customWidth="1"/>
    <col min="8965" max="8965" width="14" customWidth="1"/>
    <col min="8966" max="8966" width="14.140625" customWidth="1"/>
    <col min="8967" max="8967" width="14.7109375" customWidth="1"/>
    <col min="9217" max="9217" width="4.42578125" customWidth="1"/>
    <col min="9218" max="9218" width="7.5703125" customWidth="1"/>
    <col min="9219" max="9219" width="47.42578125" customWidth="1"/>
    <col min="9220" max="9220" width="14.85546875" customWidth="1"/>
    <col min="9221" max="9221" width="14" customWidth="1"/>
    <col min="9222" max="9222" width="14.140625" customWidth="1"/>
    <col min="9223" max="9223" width="14.7109375" customWidth="1"/>
    <col min="9473" max="9473" width="4.42578125" customWidth="1"/>
    <col min="9474" max="9474" width="7.5703125" customWidth="1"/>
    <col min="9475" max="9475" width="47.42578125" customWidth="1"/>
    <col min="9476" max="9476" width="14.85546875" customWidth="1"/>
    <col min="9477" max="9477" width="14" customWidth="1"/>
    <col min="9478" max="9478" width="14.140625" customWidth="1"/>
    <col min="9479" max="9479" width="14.7109375" customWidth="1"/>
    <col min="9729" max="9729" width="4.42578125" customWidth="1"/>
    <col min="9730" max="9730" width="7.5703125" customWidth="1"/>
    <col min="9731" max="9731" width="47.42578125" customWidth="1"/>
    <col min="9732" max="9732" width="14.85546875" customWidth="1"/>
    <col min="9733" max="9733" width="14" customWidth="1"/>
    <col min="9734" max="9734" width="14.140625" customWidth="1"/>
    <col min="9735" max="9735" width="14.7109375" customWidth="1"/>
    <col min="9985" max="9985" width="4.42578125" customWidth="1"/>
    <col min="9986" max="9986" width="7.5703125" customWidth="1"/>
    <col min="9987" max="9987" width="47.42578125" customWidth="1"/>
    <col min="9988" max="9988" width="14.85546875" customWidth="1"/>
    <col min="9989" max="9989" width="14" customWidth="1"/>
    <col min="9990" max="9990" width="14.140625" customWidth="1"/>
    <col min="9991" max="9991" width="14.7109375" customWidth="1"/>
    <col min="10241" max="10241" width="4.42578125" customWidth="1"/>
    <col min="10242" max="10242" width="7.5703125" customWidth="1"/>
    <col min="10243" max="10243" width="47.42578125" customWidth="1"/>
    <col min="10244" max="10244" width="14.85546875" customWidth="1"/>
    <col min="10245" max="10245" width="14" customWidth="1"/>
    <col min="10246" max="10246" width="14.140625" customWidth="1"/>
    <col min="10247" max="10247" width="14.7109375" customWidth="1"/>
    <col min="10497" max="10497" width="4.42578125" customWidth="1"/>
    <col min="10498" max="10498" width="7.5703125" customWidth="1"/>
    <col min="10499" max="10499" width="47.42578125" customWidth="1"/>
    <col min="10500" max="10500" width="14.85546875" customWidth="1"/>
    <col min="10501" max="10501" width="14" customWidth="1"/>
    <col min="10502" max="10502" width="14.140625" customWidth="1"/>
    <col min="10503" max="10503" width="14.7109375" customWidth="1"/>
    <col min="10753" max="10753" width="4.42578125" customWidth="1"/>
    <col min="10754" max="10754" width="7.5703125" customWidth="1"/>
    <col min="10755" max="10755" width="47.42578125" customWidth="1"/>
    <col min="10756" max="10756" width="14.85546875" customWidth="1"/>
    <col min="10757" max="10757" width="14" customWidth="1"/>
    <col min="10758" max="10758" width="14.140625" customWidth="1"/>
    <col min="10759" max="10759" width="14.7109375" customWidth="1"/>
    <col min="11009" max="11009" width="4.42578125" customWidth="1"/>
    <col min="11010" max="11010" width="7.5703125" customWidth="1"/>
    <col min="11011" max="11011" width="47.42578125" customWidth="1"/>
    <col min="11012" max="11012" width="14.85546875" customWidth="1"/>
    <col min="11013" max="11013" width="14" customWidth="1"/>
    <col min="11014" max="11014" width="14.140625" customWidth="1"/>
    <col min="11015" max="11015" width="14.7109375" customWidth="1"/>
    <col min="11265" max="11265" width="4.42578125" customWidth="1"/>
    <col min="11266" max="11266" width="7.5703125" customWidth="1"/>
    <col min="11267" max="11267" width="47.42578125" customWidth="1"/>
    <col min="11268" max="11268" width="14.85546875" customWidth="1"/>
    <col min="11269" max="11269" width="14" customWidth="1"/>
    <col min="11270" max="11270" width="14.140625" customWidth="1"/>
    <col min="11271" max="11271" width="14.7109375" customWidth="1"/>
    <col min="11521" max="11521" width="4.42578125" customWidth="1"/>
    <col min="11522" max="11522" width="7.5703125" customWidth="1"/>
    <col min="11523" max="11523" width="47.42578125" customWidth="1"/>
    <col min="11524" max="11524" width="14.85546875" customWidth="1"/>
    <col min="11525" max="11525" width="14" customWidth="1"/>
    <col min="11526" max="11526" width="14.140625" customWidth="1"/>
    <col min="11527" max="11527" width="14.7109375" customWidth="1"/>
    <col min="11777" max="11777" width="4.42578125" customWidth="1"/>
    <col min="11778" max="11778" width="7.5703125" customWidth="1"/>
    <col min="11779" max="11779" width="47.42578125" customWidth="1"/>
    <col min="11780" max="11780" width="14.85546875" customWidth="1"/>
    <col min="11781" max="11781" width="14" customWidth="1"/>
    <col min="11782" max="11782" width="14.140625" customWidth="1"/>
    <col min="11783" max="11783" width="14.7109375" customWidth="1"/>
    <col min="12033" max="12033" width="4.42578125" customWidth="1"/>
    <col min="12034" max="12034" width="7.5703125" customWidth="1"/>
    <col min="12035" max="12035" width="47.42578125" customWidth="1"/>
    <col min="12036" max="12036" width="14.85546875" customWidth="1"/>
    <col min="12037" max="12037" width="14" customWidth="1"/>
    <col min="12038" max="12038" width="14.140625" customWidth="1"/>
    <col min="12039" max="12039" width="14.7109375" customWidth="1"/>
    <col min="12289" max="12289" width="4.42578125" customWidth="1"/>
    <col min="12290" max="12290" width="7.5703125" customWidth="1"/>
    <col min="12291" max="12291" width="47.42578125" customWidth="1"/>
    <col min="12292" max="12292" width="14.85546875" customWidth="1"/>
    <col min="12293" max="12293" width="14" customWidth="1"/>
    <col min="12294" max="12294" width="14.140625" customWidth="1"/>
    <col min="12295" max="12295" width="14.7109375" customWidth="1"/>
    <col min="12545" max="12545" width="4.42578125" customWidth="1"/>
    <col min="12546" max="12546" width="7.5703125" customWidth="1"/>
    <col min="12547" max="12547" width="47.42578125" customWidth="1"/>
    <col min="12548" max="12548" width="14.85546875" customWidth="1"/>
    <col min="12549" max="12549" width="14" customWidth="1"/>
    <col min="12550" max="12550" width="14.140625" customWidth="1"/>
    <col min="12551" max="12551" width="14.7109375" customWidth="1"/>
    <col min="12801" max="12801" width="4.42578125" customWidth="1"/>
    <col min="12802" max="12802" width="7.5703125" customWidth="1"/>
    <col min="12803" max="12803" width="47.42578125" customWidth="1"/>
    <col min="12804" max="12804" width="14.85546875" customWidth="1"/>
    <col min="12805" max="12805" width="14" customWidth="1"/>
    <col min="12806" max="12806" width="14.140625" customWidth="1"/>
    <col min="12807" max="12807" width="14.7109375" customWidth="1"/>
    <col min="13057" max="13057" width="4.42578125" customWidth="1"/>
    <col min="13058" max="13058" width="7.5703125" customWidth="1"/>
    <col min="13059" max="13059" width="47.42578125" customWidth="1"/>
    <col min="13060" max="13060" width="14.85546875" customWidth="1"/>
    <col min="13061" max="13061" width="14" customWidth="1"/>
    <col min="13062" max="13062" width="14.140625" customWidth="1"/>
    <col min="13063" max="13063" width="14.7109375" customWidth="1"/>
    <col min="13313" max="13313" width="4.42578125" customWidth="1"/>
    <col min="13314" max="13314" width="7.5703125" customWidth="1"/>
    <col min="13315" max="13315" width="47.42578125" customWidth="1"/>
    <col min="13316" max="13316" width="14.85546875" customWidth="1"/>
    <col min="13317" max="13317" width="14" customWidth="1"/>
    <col min="13318" max="13318" width="14.140625" customWidth="1"/>
    <col min="13319" max="13319" width="14.7109375" customWidth="1"/>
    <col min="13569" max="13569" width="4.42578125" customWidth="1"/>
    <col min="13570" max="13570" width="7.5703125" customWidth="1"/>
    <col min="13571" max="13571" width="47.42578125" customWidth="1"/>
    <col min="13572" max="13572" width="14.85546875" customWidth="1"/>
    <col min="13573" max="13573" width="14" customWidth="1"/>
    <col min="13574" max="13574" width="14.140625" customWidth="1"/>
    <col min="13575" max="13575" width="14.7109375" customWidth="1"/>
    <col min="13825" max="13825" width="4.42578125" customWidth="1"/>
    <col min="13826" max="13826" width="7.5703125" customWidth="1"/>
    <col min="13827" max="13827" width="47.42578125" customWidth="1"/>
    <col min="13828" max="13828" width="14.85546875" customWidth="1"/>
    <col min="13829" max="13829" width="14" customWidth="1"/>
    <col min="13830" max="13830" width="14.140625" customWidth="1"/>
    <col min="13831" max="13831" width="14.7109375" customWidth="1"/>
    <col min="14081" max="14081" width="4.42578125" customWidth="1"/>
    <col min="14082" max="14082" width="7.5703125" customWidth="1"/>
    <col min="14083" max="14083" width="47.42578125" customWidth="1"/>
    <col min="14084" max="14084" width="14.85546875" customWidth="1"/>
    <col min="14085" max="14085" width="14" customWidth="1"/>
    <col min="14086" max="14086" width="14.140625" customWidth="1"/>
    <col min="14087" max="14087" width="14.7109375" customWidth="1"/>
    <col min="14337" max="14337" width="4.42578125" customWidth="1"/>
    <col min="14338" max="14338" width="7.5703125" customWidth="1"/>
    <col min="14339" max="14339" width="47.42578125" customWidth="1"/>
    <col min="14340" max="14340" width="14.85546875" customWidth="1"/>
    <col min="14341" max="14341" width="14" customWidth="1"/>
    <col min="14342" max="14342" width="14.140625" customWidth="1"/>
    <col min="14343" max="14343" width="14.7109375" customWidth="1"/>
    <col min="14593" max="14593" width="4.42578125" customWidth="1"/>
    <col min="14594" max="14594" width="7.5703125" customWidth="1"/>
    <col min="14595" max="14595" width="47.42578125" customWidth="1"/>
    <col min="14596" max="14596" width="14.85546875" customWidth="1"/>
    <col min="14597" max="14597" width="14" customWidth="1"/>
    <col min="14598" max="14598" width="14.140625" customWidth="1"/>
    <col min="14599" max="14599" width="14.7109375" customWidth="1"/>
    <col min="14849" max="14849" width="4.42578125" customWidth="1"/>
    <col min="14850" max="14850" width="7.5703125" customWidth="1"/>
    <col min="14851" max="14851" width="47.42578125" customWidth="1"/>
    <col min="14852" max="14852" width="14.85546875" customWidth="1"/>
    <col min="14853" max="14853" width="14" customWidth="1"/>
    <col min="14854" max="14854" width="14.140625" customWidth="1"/>
    <col min="14855" max="14855" width="14.7109375" customWidth="1"/>
    <col min="15105" max="15105" width="4.42578125" customWidth="1"/>
    <col min="15106" max="15106" width="7.5703125" customWidth="1"/>
    <col min="15107" max="15107" width="47.42578125" customWidth="1"/>
    <col min="15108" max="15108" width="14.85546875" customWidth="1"/>
    <col min="15109" max="15109" width="14" customWidth="1"/>
    <col min="15110" max="15110" width="14.140625" customWidth="1"/>
    <col min="15111" max="15111" width="14.7109375" customWidth="1"/>
    <col min="15361" max="15361" width="4.42578125" customWidth="1"/>
    <col min="15362" max="15362" width="7.5703125" customWidth="1"/>
    <col min="15363" max="15363" width="47.42578125" customWidth="1"/>
    <col min="15364" max="15364" width="14.85546875" customWidth="1"/>
    <col min="15365" max="15365" width="14" customWidth="1"/>
    <col min="15366" max="15366" width="14.140625" customWidth="1"/>
    <col min="15367" max="15367" width="14.7109375" customWidth="1"/>
    <col min="15617" max="15617" width="4.42578125" customWidth="1"/>
    <col min="15618" max="15618" width="7.5703125" customWidth="1"/>
    <col min="15619" max="15619" width="47.42578125" customWidth="1"/>
    <col min="15620" max="15620" width="14.85546875" customWidth="1"/>
    <col min="15621" max="15621" width="14" customWidth="1"/>
    <col min="15622" max="15622" width="14.140625" customWidth="1"/>
    <col min="15623" max="15623" width="14.7109375" customWidth="1"/>
    <col min="15873" max="15873" width="4.42578125" customWidth="1"/>
    <col min="15874" max="15874" width="7.5703125" customWidth="1"/>
    <col min="15875" max="15875" width="47.42578125" customWidth="1"/>
    <col min="15876" max="15876" width="14.85546875" customWidth="1"/>
    <col min="15877" max="15877" width="14" customWidth="1"/>
    <col min="15878" max="15878" width="14.140625" customWidth="1"/>
    <col min="15879" max="15879" width="14.7109375" customWidth="1"/>
    <col min="16129" max="16129" width="4.42578125" customWidth="1"/>
    <col min="16130" max="16130" width="7.5703125" customWidth="1"/>
    <col min="16131" max="16131" width="47.42578125" customWidth="1"/>
    <col min="16132" max="16132" width="14.85546875" customWidth="1"/>
    <col min="16133" max="16133" width="14" customWidth="1"/>
    <col min="16134" max="16134" width="14.140625" customWidth="1"/>
    <col min="16135" max="16135" width="14.7109375" customWidth="1"/>
  </cols>
  <sheetData>
    <row r="1" spans="1:7" s="284" customFormat="1" ht="12.75" customHeight="1" x14ac:dyDescent="0.25">
      <c r="F1" s="4" t="s">
        <v>311</v>
      </c>
    </row>
    <row r="2" spans="1:7" s="284" customFormat="1" ht="12.75" customHeight="1" x14ac:dyDescent="0.25">
      <c r="F2" s="4" t="s">
        <v>190</v>
      </c>
    </row>
    <row r="3" spans="1:7" s="284" customFormat="1" ht="12.75" customHeight="1" x14ac:dyDescent="0.25">
      <c r="F3" s="4" t="s">
        <v>46</v>
      </c>
    </row>
    <row r="4" spans="1:7" s="284" customFormat="1" ht="12.75" customHeight="1" x14ac:dyDescent="0.25">
      <c r="F4" s="4" t="s">
        <v>191</v>
      </c>
    </row>
    <row r="5" spans="1:7" s="284" customFormat="1" x14ac:dyDescent="0.25"/>
    <row r="6" spans="1:7" s="178" customFormat="1" ht="12.75" x14ac:dyDescent="0.2">
      <c r="A6" s="258" t="s">
        <v>312</v>
      </c>
      <c r="B6" s="258"/>
      <c r="C6" s="258"/>
      <c r="D6" s="258"/>
      <c r="E6" s="258"/>
      <c r="F6" s="258"/>
      <c r="G6" s="258"/>
    </row>
    <row r="7" spans="1:7" s="178" customFormat="1" ht="12.75" x14ac:dyDescent="0.2">
      <c r="A7" s="258" t="s">
        <v>313</v>
      </c>
      <c r="B7" s="258"/>
      <c r="C7" s="258"/>
      <c r="D7" s="258"/>
      <c r="E7" s="258"/>
      <c r="F7" s="258"/>
      <c r="G7" s="258"/>
    </row>
    <row r="8" spans="1:7" s="284" customFormat="1" x14ac:dyDescent="0.25">
      <c r="A8" s="259" t="s">
        <v>314</v>
      </c>
      <c r="B8" s="259"/>
      <c r="C8" s="259"/>
      <c r="D8" s="259"/>
      <c r="E8" s="259"/>
      <c r="F8" s="259"/>
      <c r="G8" s="259"/>
    </row>
    <row r="9" spans="1:7" s="284" customFormat="1" x14ac:dyDescent="0.25">
      <c r="A9" s="312"/>
      <c r="B9" s="312"/>
      <c r="C9" s="312"/>
      <c r="D9" s="312"/>
      <c r="E9" s="312"/>
      <c r="F9" s="312"/>
      <c r="G9" s="260" t="s">
        <v>1</v>
      </c>
    </row>
    <row r="10" spans="1:7" s="284" customFormat="1" x14ac:dyDescent="0.25">
      <c r="A10" s="261"/>
      <c r="B10" s="261"/>
      <c r="C10" s="261"/>
      <c r="D10" s="262" t="s">
        <v>315</v>
      </c>
      <c r="E10" s="263"/>
      <c r="F10" s="264"/>
      <c r="G10" s="262" t="s">
        <v>315</v>
      </c>
    </row>
    <row r="11" spans="1:7" s="284" customFormat="1" x14ac:dyDescent="0.25">
      <c r="A11" s="265"/>
      <c r="B11" s="265" t="s">
        <v>3</v>
      </c>
      <c r="C11" s="265"/>
      <c r="D11" s="266" t="s">
        <v>316</v>
      </c>
      <c r="E11" s="266"/>
      <c r="F11" s="266"/>
      <c r="G11" s="266" t="s">
        <v>317</v>
      </c>
    </row>
    <row r="12" spans="1:7" s="284" customFormat="1" x14ac:dyDescent="0.25">
      <c r="A12" s="265" t="s">
        <v>33</v>
      </c>
      <c r="B12" s="267"/>
      <c r="C12" s="265" t="s">
        <v>318</v>
      </c>
      <c r="D12" s="266" t="s">
        <v>319</v>
      </c>
      <c r="E12" s="266" t="s">
        <v>320</v>
      </c>
      <c r="F12" s="266" t="s">
        <v>321</v>
      </c>
      <c r="G12" s="266" t="s">
        <v>322</v>
      </c>
    </row>
    <row r="13" spans="1:7" s="284" customFormat="1" x14ac:dyDescent="0.25">
      <c r="A13" s="267"/>
      <c r="B13" s="267" t="s">
        <v>4</v>
      </c>
      <c r="C13" s="267"/>
      <c r="D13" s="268" t="s">
        <v>323</v>
      </c>
      <c r="E13" s="268"/>
      <c r="F13" s="268"/>
      <c r="G13" s="268" t="s">
        <v>323</v>
      </c>
    </row>
    <row r="14" spans="1:7" s="284" customFormat="1" ht="10.5" customHeight="1" x14ac:dyDescent="0.25">
      <c r="A14" s="269">
        <v>1</v>
      </c>
      <c r="B14" s="269">
        <v>2</v>
      </c>
      <c r="C14" s="269">
        <v>3</v>
      </c>
      <c r="D14" s="269">
        <v>4</v>
      </c>
      <c r="E14" s="269">
        <v>5</v>
      </c>
      <c r="F14" s="269">
        <v>6</v>
      </c>
      <c r="G14" s="269">
        <v>7</v>
      </c>
    </row>
    <row r="15" spans="1:7" s="312" customFormat="1" x14ac:dyDescent="0.25">
      <c r="A15" s="270"/>
      <c r="B15" s="271">
        <v>801</v>
      </c>
      <c r="C15" s="323"/>
      <c r="D15" s="324"/>
      <c r="E15" s="324"/>
      <c r="F15" s="324"/>
      <c r="G15" s="324"/>
    </row>
    <row r="16" spans="1:7" s="284" customFormat="1" x14ac:dyDescent="0.25">
      <c r="A16" s="272" t="s">
        <v>324</v>
      </c>
      <c r="B16" s="325">
        <v>80101</v>
      </c>
      <c r="C16" s="273" t="s">
        <v>12</v>
      </c>
      <c r="D16" s="326">
        <v>3352.28</v>
      </c>
      <c r="E16" s="326">
        <v>640103</v>
      </c>
      <c r="F16" s="326">
        <v>643455.28</v>
      </c>
      <c r="G16" s="327">
        <v>0</v>
      </c>
    </row>
    <row r="17" spans="1:7" s="284" customFormat="1" x14ac:dyDescent="0.25">
      <c r="A17" s="272" t="s">
        <v>325</v>
      </c>
      <c r="B17" s="325">
        <v>80102</v>
      </c>
      <c r="C17" s="274" t="s">
        <v>326</v>
      </c>
      <c r="D17" s="328">
        <v>0</v>
      </c>
      <c r="E17" s="328">
        <v>2600</v>
      </c>
      <c r="F17" s="328">
        <v>2600</v>
      </c>
      <c r="G17" s="329">
        <v>0</v>
      </c>
    </row>
    <row r="18" spans="1:7" s="284" customFormat="1" x14ac:dyDescent="0.25">
      <c r="A18" s="272" t="s">
        <v>327</v>
      </c>
      <c r="B18" s="325">
        <v>80104</v>
      </c>
      <c r="C18" s="274" t="s">
        <v>14</v>
      </c>
      <c r="D18" s="328">
        <v>13190.3</v>
      </c>
      <c r="E18" s="328">
        <v>2891782</v>
      </c>
      <c r="F18" s="328">
        <v>2904972.3</v>
      </c>
      <c r="G18" s="329">
        <v>0</v>
      </c>
    </row>
    <row r="19" spans="1:7" s="284" customFormat="1" x14ac:dyDescent="0.25">
      <c r="A19" s="272" t="s">
        <v>328</v>
      </c>
      <c r="B19" s="325">
        <v>80115</v>
      </c>
      <c r="C19" s="274" t="s">
        <v>59</v>
      </c>
      <c r="D19" s="328">
        <v>170.74</v>
      </c>
      <c r="E19" s="328">
        <v>1144017</v>
      </c>
      <c r="F19" s="328">
        <v>1144187.74</v>
      </c>
      <c r="G19" s="329">
        <v>0</v>
      </c>
    </row>
    <row r="20" spans="1:7" s="284" customFormat="1" x14ac:dyDescent="0.25">
      <c r="A20" s="272" t="s">
        <v>329</v>
      </c>
      <c r="B20" s="325">
        <v>80120</v>
      </c>
      <c r="C20" s="274" t="s">
        <v>148</v>
      </c>
      <c r="D20" s="330">
        <v>4486.2</v>
      </c>
      <c r="E20" s="328">
        <v>225650</v>
      </c>
      <c r="F20" s="328">
        <v>230136.2</v>
      </c>
      <c r="G20" s="329">
        <v>0</v>
      </c>
    </row>
    <row r="21" spans="1:7" s="284" customFormat="1" x14ac:dyDescent="0.25">
      <c r="A21" s="272" t="s">
        <v>330</v>
      </c>
      <c r="B21" s="325">
        <v>80132</v>
      </c>
      <c r="C21" s="274" t="s">
        <v>331</v>
      </c>
      <c r="D21" s="328">
        <v>0</v>
      </c>
      <c r="E21" s="328">
        <v>34000</v>
      </c>
      <c r="F21" s="328">
        <v>34000</v>
      </c>
      <c r="G21" s="331">
        <v>0</v>
      </c>
    </row>
    <row r="22" spans="1:7" s="284" customFormat="1" x14ac:dyDescent="0.25">
      <c r="A22" s="272" t="s">
        <v>332</v>
      </c>
      <c r="B22" s="325">
        <v>80134</v>
      </c>
      <c r="C22" s="274" t="s">
        <v>60</v>
      </c>
      <c r="D22" s="328">
        <v>0</v>
      </c>
      <c r="E22" s="328">
        <v>3200</v>
      </c>
      <c r="F22" s="328">
        <v>3200</v>
      </c>
      <c r="G22" s="329">
        <v>0</v>
      </c>
    </row>
    <row r="23" spans="1:7" s="284" customFormat="1" ht="25.5" x14ac:dyDescent="0.25">
      <c r="A23" s="275" t="s">
        <v>333</v>
      </c>
      <c r="B23" s="332">
        <v>80140</v>
      </c>
      <c r="C23" s="276" t="s">
        <v>334</v>
      </c>
      <c r="D23" s="328">
        <v>0</v>
      </c>
      <c r="E23" s="328">
        <v>445610</v>
      </c>
      <c r="F23" s="328">
        <v>445610</v>
      </c>
      <c r="G23" s="329">
        <v>0</v>
      </c>
    </row>
    <row r="24" spans="1:7" s="284" customFormat="1" x14ac:dyDescent="0.25">
      <c r="A24" s="277" t="s">
        <v>335</v>
      </c>
      <c r="B24" s="333">
        <v>80148</v>
      </c>
      <c r="C24" s="274" t="s">
        <v>336</v>
      </c>
      <c r="D24" s="334">
        <v>279.5</v>
      </c>
      <c r="E24" s="334">
        <v>2715079</v>
      </c>
      <c r="F24" s="334">
        <v>2715358.5</v>
      </c>
      <c r="G24" s="335">
        <v>0</v>
      </c>
    </row>
    <row r="25" spans="1:7" s="284" customFormat="1" x14ac:dyDescent="0.25">
      <c r="A25" s="336"/>
      <c r="B25" s="278">
        <v>854</v>
      </c>
      <c r="C25" s="279"/>
      <c r="D25" s="337"/>
      <c r="E25" s="337"/>
      <c r="F25" s="337"/>
      <c r="G25" s="337"/>
    </row>
    <row r="26" spans="1:7" s="284" customFormat="1" x14ac:dyDescent="0.25">
      <c r="A26" s="272" t="s">
        <v>324</v>
      </c>
      <c r="B26" s="325">
        <v>85410</v>
      </c>
      <c r="C26" s="274" t="s">
        <v>309</v>
      </c>
      <c r="D26" s="328">
        <v>0</v>
      </c>
      <c r="E26" s="328">
        <v>491700</v>
      </c>
      <c r="F26" s="328">
        <v>491700</v>
      </c>
      <c r="G26" s="329">
        <v>0</v>
      </c>
    </row>
    <row r="27" spans="1:7" s="284" customFormat="1" x14ac:dyDescent="0.25">
      <c r="A27" s="272" t="s">
        <v>325</v>
      </c>
      <c r="B27" s="325">
        <v>85417</v>
      </c>
      <c r="C27" s="280" t="s">
        <v>337</v>
      </c>
      <c r="D27" s="328">
        <v>0</v>
      </c>
      <c r="E27" s="328">
        <v>80400</v>
      </c>
      <c r="F27" s="328">
        <v>80400</v>
      </c>
      <c r="G27" s="329">
        <v>0</v>
      </c>
    </row>
    <row r="28" spans="1:7" s="284" customFormat="1" x14ac:dyDescent="0.25">
      <c r="A28" s="281" t="s">
        <v>327</v>
      </c>
      <c r="B28" s="338">
        <v>85420</v>
      </c>
      <c r="C28" s="282" t="s">
        <v>338</v>
      </c>
      <c r="D28" s="339">
        <v>0</v>
      </c>
      <c r="E28" s="339">
        <v>17008</v>
      </c>
      <c r="F28" s="339">
        <v>17008</v>
      </c>
      <c r="G28" s="340">
        <v>0</v>
      </c>
    </row>
    <row r="29" spans="1:7" s="345" customFormat="1" ht="18.75" customHeight="1" x14ac:dyDescent="0.25">
      <c r="A29" s="341"/>
      <c r="B29" s="341"/>
      <c r="C29" s="342" t="s">
        <v>339</v>
      </c>
      <c r="D29" s="343">
        <f>SUM(D16:D28)</f>
        <v>21479.02</v>
      </c>
      <c r="E29" s="343">
        <f>SUM(E16:E28)</f>
        <v>8691149</v>
      </c>
      <c r="F29" s="343">
        <f>SUM(F16:F28)</f>
        <v>8712628.0199999996</v>
      </c>
      <c r="G29" s="344">
        <f>SUM(G16:G28)</f>
        <v>0</v>
      </c>
    </row>
    <row r="31" spans="1:7" x14ac:dyDescent="0.25">
      <c r="A31" s="283"/>
      <c r="B31" s="283"/>
      <c r="C31" s="182"/>
    </row>
    <row r="32" spans="1:7" x14ac:dyDescent="0.25">
      <c r="A32" s="283"/>
      <c r="B32" s="283"/>
      <c r="C32" s="182"/>
    </row>
    <row r="33" spans="1:3" x14ac:dyDescent="0.25">
      <c r="A33" s="283"/>
      <c r="B33" s="283"/>
      <c r="C33" s="18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2</vt:i4>
      </vt:variant>
    </vt:vector>
  </HeadingPairs>
  <TitlesOfParts>
    <vt:vector size="7" baseType="lpstr">
      <vt:lpstr>Zał.Nr1</vt:lpstr>
      <vt:lpstr>Zał.Nr2</vt:lpstr>
      <vt:lpstr>Zał.Nr3</vt:lpstr>
      <vt:lpstr>Zał.Nr4</vt:lpstr>
      <vt:lpstr>Zał.Nr5</vt:lpstr>
      <vt:lpstr>Zał.Nr1!Tytuły_wydruku</vt:lpstr>
      <vt:lpstr>Zał.Nr4!Tytuły_wydruku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Duszeńska</dc:creator>
  <cp:lastModifiedBy>Beata Duszeńska</cp:lastModifiedBy>
  <cp:lastPrinted>2021-03-09T08:19:20Z</cp:lastPrinted>
  <dcterms:created xsi:type="dcterms:W3CDTF">2014-03-20T12:20:20Z</dcterms:created>
  <dcterms:modified xsi:type="dcterms:W3CDTF">2021-03-09T08:20:23Z</dcterms:modified>
</cp:coreProperties>
</file>