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dymkowska\Desktop\ZARZADZENIA PMW na BIP\163\"/>
    </mc:Choice>
  </mc:AlternateContent>
  <xr:revisionPtr revIDLastSave="0" documentId="13_ncr:1_{0882B269-5879-4619-828F-764971D43835}" xr6:coauthVersionLast="45" xr6:coauthVersionMax="46" xr10:uidLastSave="{00000000-0000-0000-0000-000000000000}"/>
  <bookViews>
    <workbookView xWindow="-120" yWindow="-120" windowWidth="29040" windowHeight="15840" activeTab="3" xr2:uid="{00000000-000D-0000-FFFF-FFFF00000000}"/>
  </bookViews>
  <sheets>
    <sheet name="Zał.Nr1" sheetId="9" r:id="rId1"/>
    <sheet name="Zał.Nr2" sheetId="17" r:id="rId2"/>
    <sheet name="Zał.Nr3" sheetId="18" r:id="rId3"/>
    <sheet name="Zał.Nr4" sheetId="19" r:id="rId4"/>
  </sheets>
  <definedNames>
    <definedName name="_xlnm.Print_Titles" localSheetId="0">Zał.Nr1!$7:$9</definedName>
    <definedName name="_xlnm.Print_Titles" localSheetId="3">Zał.Nr4!#REF!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1" i="19" l="1"/>
  <c r="I19" i="18"/>
  <c r="H19" i="18"/>
  <c r="G19" i="18"/>
  <c r="F19" i="18"/>
  <c r="D19" i="18"/>
  <c r="E18" i="18"/>
  <c r="E17" i="18"/>
  <c r="E16" i="18"/>
  <c r="E15" i="18"/>
  <c r="E14" i="18"/>
  <c r="G30" i="17"/>
  <c r="D30" i="17"/>
  <c r="G26" i="17"/>
  <c r="D26" i="17"/>
  <c r="G22" i="17"/>
  <c r="D22" i="17"/>
  <c r="E19" i="18" l="1"/>
  <c r="H274" i="9"/>
  <c r="H273" i="9"/>
  <c r="H272" i="9"/>
  <c r="H270" i="9"/>
  <c r="H269" i="9"/>
  <c r="H268" i="9"/>
  <c r="H266" i="9"/>
  <c r="H265" i="9"/>
  <c r="H263" i="9"/>
  <c r="G262" i="9"/>
  <c r="G261" i="9" s="1"/>
  <c r="G260" i="9" s="1"/>
  <c r="F262" i="9"/>
  <c r="H262" i="9" s="1"/>
  <c r="H257" i="9"/>
  <c r="H256" i="9"/>
  <c r="G255" i="9"/>
  <c r="G254" i="9" s="1"/>
  <c r="F255" i="9"/>
  <c r="F254" i="9" s="1"/>
  <c r="H253" i="9"/>
  <c r="H252" i="9"/>
  <c r="H251" i="9"/>
  <c r="G250" i="9"/>
  <c r="G249" i="9" s="1"/>
  <c r="F250" i="9"/>
  <c r="H248" i="9"/>
  <c r="G247" i="9"/>
  <c r="G246" i="9" s="1"/>
  <c r="F247" i="9"/>
  <c r="H244" i="9"/>
  <c r="H243" i="9"/>
  <c r="G242" i="9"/>
  <c r="H242" i="9" s="1"/>
  <c r="F242" i="9"/>
  <c r="F241" i="9"/>
  <c r="H238" i="9"/>
  <c r="H236" i="9"/>
  <c r="G235" i="9"/>
  <c r="F235" i="9"/>
  <c r="H235" i="9" s="1"/>
  <c r="H234" i="9"/>
  <c r="G233" i="9"/>
  <c r="G231" i="9" s="1"/>
  <c r="F233" i="9"/>
  <c r="H230" i="9"/>
  <c r="G229" i="9"/>
  <c r="G227" i="9" s="1"/>
  <c r="F229" i="9"/>
  <c r="H229" i="9" s="1"/>
  <c r="H225" i="9"/>
  <c r="H224" i="9"/>
  <c r="G223" i="9"/>
  <c r="G222" i="9" s="1"/>
  <c r="G221" i="9" s="1"/>
  <c r="F223" i="9"/>
  <c r="H220" i="9"/>
  <c r="H219" i="9"/>
  <c r="H218" i="9"/>
  <c r="H217" i="9"/>
  <c r="H216" i="9"/>
  <c r="H215" i="9"/>
  <c r="H214" i="9"/>
  <c r="H213" i="9"/>
  <c r="H212" i="9"/>
  <c r="H211" i="9"/>
  <c r="H210" i="9"/>
  <c r="H209" i="9"/>
  <c r="G208" i="9"/>
  <c r="G194" i="9" s="1"/>
  <c r="F208" i="9"/>
  <c r="H207" i="9"/>
  <c r="H206" i="9"/>
  <c r="H205" i="9"/>
  <c r="H204" i="9"/>
  <c r="H203" i="9"/>
  <c r="H202" i="9"/>
  <c r="H201" i="9"/>
  <c r="H200" i="9"/>
  <c r="H199" i="9"/>
  <c r="H198" i="9"/>
  <c r="H197" i="9"/>
  <c r="H196" i="9"/>
  <c r="G195" i="9"/>
  <c r="F195" i="9"/>
  <c r="H195" i="9" s="1"/>
  <c r="H193" i="9"/>
  <c r="G192" i="9"/>
  <c r="F192" i="9"/>
  <c r="H192" i="9" s="1"/>
  <c r="G191" i="9"/>
  <c r="H189" i="9"/>
  <c r="H188" i="9"/>
  <c r="H187" i="9"/>
  <c r="H186" i="9"/>
  <c r="H185" i="9"/>
  <c r="H184" i="9"/>
  <c r="H183" i="9"/>
  <c r="H182" i="9"/>
  <c r="G181" i="9"/>
  <c r="F181" i="9"/>
  <c r="H180" i="9"/>
  <c r="H179" i="9"/>
  <c r="H178" i="9"/>
  <c r="H177" i="9"/>
  <c r="H176" i="9"/>
  <c r="H175" i="9"/>
  <c r="H174" i="9"/>
  <c r="H173" i="9"/>
  <c r="G172" i="9"/>
  <c r="F172" i="9"/>
  <c r="H172" i="9" s="1"/>
  <c r="H170" i="9"/>
  <c r="H169" i="9"/>
  <c r="G168" i="9"/>
  <c r="F168" i="9"/>
  <c r="H166" i="9"/>
  <c r="H165" i="9"/>
  <c r="H164" i="9"/>
  <c r="H163" i="9"/>
  <c r="G162" i="9"/>
  <c r="F162" i="9"/>
  <c r="H160" i="9"/>
  <c r="G159" i="9"/>
  <c r="H159" i="9" s="1"/>
  <c r="F159" i="9"/>
  <c r="H157" i="9"/>
  <c r="H156" i="9"/>
  <c r="G155" i="9"/>
  <c r="F155" i="9"/>
  <c r="H154" i="9"/>
  <c r="G153" i="9"/>
  <c r="F153" i="9"/>
  <c r="H151" i="9"/>
  <c r="G150" i="9"/>
  <c r="F150" i="9"/>
  <c r="H150" i="9" s="1"/>
  <c r="H148" i="9"/>
  <c r="H147" i="9"/>
  <c r="H146" i="9"/>
  <c r="H145" i="9"/>
  <c r="H144" i="9"/>
  <c r="G144" i="9"/>
  <c r="F144" i="9"/>
  <c r="H142" i="9"/>
  <c r="G141" i="9"/>
  <c r="G140" i="9" s="1"/>
  <c r="F141" i="9"/>
  <c r="H139" i="9"/>
  <c r="G138" i="9"/>
  <c r="G137" i="9" s="1"/>
  <c r="F138" i="9"/>
  <c r="F137" i="9" s="1"/>
  <c r="H135" i="9"/>
  <c r="G134" i="9"/>
  <c r="G133" i="9" s="1"/>
  <c r="F134" i="9"/>
  <c r="F133" i="9" s="1"/>
  <c r="H132" i="9"/>
  <c r="H131" i="9"/>
  <c r="H130" i="9"/>
  <c r="H129" i="9"/>
  <c r="G128" i="9"/>
  <c r="F128" i="9"/>
  <c r="H128" i="9" s="1"/>
  <c r="G127" i="9"/>
  <c r="H126" i="9"/>
  <c r="H125" i="9"/>
  <c r="G124" i="9"/>
  <c r="G123" i="9" s="1"/>
  <c r="F124" i="9"/>
  <c r="F123" i="9" s="1"/>
  <c r="H122" i="9"/>
  <c r="G121" i="9"/>
  <c r="G120" i="9" s="1"/>
  <c r="F121" i="9"/>
  <c r="F120" i="9" s="1"/>
  <c r="H120" i="9" s="1"/>
  <c r="H119" i="9"/>
  <c r="H118" i="9"/>
  <c r="G117" i="9"/>
  <c r="G116" i="9" s="1"/>
  <c r="F117" i="9"/>
  <c r="F116" i="9"/>
  <c r="H114" i="9"/>
  <c r="G113" i="9"/>
  <c r="G112" i="9" s="1"/>
  <c r="F112" i="9"/>
  <c r="F111" i="9"/>
  <c r="H110" i="9"/>
  <c r="G109" i="9"/>
  <c r="F109" i="9"/>
  <c r="H108" i="9"/>
  <c r="G107" i="9"/>
  <c r="H107" i="9" s="1"/>
  <c r="F107" i="9"/>
  <c r="F106" i="9" s="1"/>
  <c r="F105" i="9" s="1"/>
  <c r="H103" i="9"/>
  <c r="H102" i="9"/>
  <c r="H101" i="9"/>
  <c r="H100" i="9"/>
  <c r="G99" i="9"/>
  <c r="F99" i="9"/>
  <c r="H99" i="9" s="1"/>
  <c r="H98" i="9"/>
  <c r="H96" i="9"/>
  <c r="H95" i="9"/>
  <c r="G94" i="9"/>
  <c r="F94" i="9"/>
  <c r="H92" i="9"/>
  <c r="H91" i="9"/>
  <c r="H90" i="9"/>
  <c r="H89" i="9"/>
  <c r="G88" i="9"/>
  <c r="G87" i="9" s="1"/>
  <c r="F88" i="9"/>
  <c r="H88" i="9" s="1"/>
  <c r="H82" i="9"/>
  <c r="G78" i="9"/>
  <c r="G77" i="9" s="1"/>
  <c r="G76" i="9" s="1"/>
  <c r="G74" i="9" s="1"/>
  <c r="G63" i="9" s="1"/>
  <c r="F78" i="9"/>
  <c r="H73" i="9"/>
  <c r="G69" i="9"/>
  <c r="G68" i="9" s="1"/>
  <c r="F69" i="9"/>
  <c r="H67" i="9"/>
  <c r="F63" i="9"/>
  <c r="F62" i="9" s="1"/>
  <c r="H61" i="9"/>
  <c r="G56" i="9"/>
  <c r="G55" i="9" s="1"/>
  <c r="F56" i="9"/>
  <c r="F55" i="9" s="1"/>
  <c r="H53" i="9"/>
  <c r="G48" i="9"/>
  <c r="F48" i="9"/>
  <c r="H48" i="9" s="1"/>
  <c r="G47" i="9"/>
  <c r="H44" i="9"/>
  <c r="G41" i="9"/>
  <c r="G40" i="9" s="1"/>
  <c r="F41" i="9"/>
  <c r="F40" i="9" s="1"/>
  <c r="H39" i="9"/>
  <c r="G36" i="9"/>
  <c r="G35" i="9" s="1"/>
  <c r="F36" i="9"/>
  <c r="H31" i="9"/>
  <c r="G28" i="9"/>
  <c r="G27" i="9" s="1"/>
  <c r="F28" i="9"/>
  <c r="F27" i="9" s="1"/>
  <c r="H26" i="9"/>
  <c r="G23" i="9"/>
  <c r="F23" i="9"/>
  <c r="F22" i="9" s="1"/>
  <c r="H20" i="9"/>
  <c r="G14" i="9"/>
  <c r="G13" i="9" s="1"/>
  <c r="G12" i="9" s="1"/>
  <c r="F14" i="9"/>
  <c r="H14" i="9" s="1"/>
  <c r="F87" i="9" l="1"/>
  <c r="H116" i="9"/>
  <c r="H124" i="9"/>
  <c r="H36" i="9"/>
  <c r="H78" i="9"/>
  <c r="F93" i="9"/>
  <c r="H141" i="9"/>
  <c r="H162" i="9"/>
  <c r="H181" i="9"/>
  <c r="H69" i="9"/>
  <c r="G93" i="9"/>
  <c r="H153" i="9"/>
  <c r="G143" i="9"/>
  <c r="H168" i="9"/>
  <c r="H247" i="9"/>
  <c r="H250" i="9"/>
  <c r="G258" i="9"/>
  <c r="G190" i="9"/>
  <c r="H254" i="9"/>
  <c r="H87" i="9"/>
  <c r="F261" i="9"/>
  <c r="G226" i="9"/>
  <c r="H28" i="9"/>
  <c r="H109" i="9"/>
  <c r="H255" i="9"/>
  <c r="F47" i="9"/>
  <c r="F46" i="9" s="1"/>
  <c r="H46" i="9" s="1"/>
  <c r="F68" i="9"/>
  <c r="H68" i="9" s="1"/>
  <c r="F127" i="9"/>
  <c r="H127" i="9" s="1"/>
  <c r="F140" i="9"/>
  <c r="H140" i="9" s="1"/>
  <c r="H155" i="9"/>
  <c r="F191" i="9"/>
  <c r="H208" i="9"/>
  <c r="H223" i="9"/>
  <c r="H233" i="9"/>
  <c r="F246" i="9"/>
  <c r="H246" i="9" s="1"/>
  <c r="H63" i="9"/>
  <c r="G62" i="9"/>
  <c r="G54" i="9" s="1"/>
  <c r="H112" i="9"/>
  <c r="G111" i="9"/>
  <c r="H111" i="9" s="1"/>
  <c r="G115" i="9"/>
  <c r="H123" i="9"/>
  <c r="H55" i="9"/>
  <c r="H27" i="9"/>
  <c r="H40" i="9"/>
  <c r="H137" i="9"/>
  <c r="H93" i="9"/>
  <c r="F85" i="9"/>
  <c r="G11" i="9"/>
  <c r="H23" i="9"/>
  <c r="G22" i="9"/>
  <c r="G21" i="9" s="1"/>
  <c r="H62" i="9"/>
  <c r="H133" i="9"/>
  <c r="G46" i="9"/>
  <c r="F77" i="9"/>
  <c r="G85" i="9"/>
  <c r="G106" i="9"/>
  <c r="G105" i="9" s="1"/>
  <c r="H105" i="9" s="1"/>
  <c r="H117" i="9"/>
  <c r="H121" i="9"/>
  <c r="H138" i="9"/>
  <c r="H191" i="9"/>
  <c r="F231" i="9"/>
  <c r="H231" i="9" s="1"/>
  <c r="F240" i="9"/>
  <c r="G245" i="9"/>
  <c r="F13" i="9"/>
  <c r="F35" i="9"/>
  <c r="H35" i="9" s="1"/>
  <c r="H41" i="9"/>
  <c r="H56" i="9"/>
  <c r="H94" i="9"/>
  <c r="H113" i="9"/>
  <c r="H134" i="9"/>
  <c r="F143" i="9"/>
  <c r="F194" i="9"/>
  <c r="F222" i="9"/>
  <c r="F227" i="9"/>
  <c r="F249" i="9"/>
  <c r="G241" i="9"/>
  <c r="G240" i="9" s="1"/>
  <c r="H47" i="9" l="1"/>
  <c r="F115" i="9"/>
  <c r="H115" i="9" s="1"/>
  <c r="G84" i="9"/>
  <c r="H241" i="9"/>
  <c r="H261" i="9"/>
  <c r="F260" i="9"/>
  <c r="G45" i="9"/>
  <c r="G10" i="9" s="1"/>
  <c r="F54" i="9"/>
  <c r="F45" i="9" s="1"/>
  <c r="F226" i="9"/>
  <c r="H227" i="9"/>
  <c r="H85" i="9"/>
  <c r="F221" i="9"/>
  <c r="H221" i="9" s="1"/>
  <c r="H222" i="9"/>
  <c r="H240" i="9"/>
  <c r="H77" i="9"/>
  <c r="F76" i="9"/>
  <c r="H22" i="9"/>
  <c r="G239" i="9"/>
  <c r="G83" i="9" s="1"/>
  <c r="F190" i="9"/>
  <c r="H190" i="9" s="1"/>
  <c r="H194" i="9"/>
  <c r="H106" i="9"/>
  <c r="H54" i="9"/>
  <c r="F21" i="9"/>
  <c r="H21" i="9" s="1"/>
  <c r="F245" i="9"/>
  <c r="H245" i="9" s="1"/>
  <c r="H249" i="9"/>
  <c r="H143" i="9"/>
  <c r="F12" i="9"/>
  <c r="H13" i="9"/>
  <c r="F239" i="9" l="1"/>
  <c r="F258" i="9"/>
  <c r="H258" i="9" s="1"/>
  <c r="H260" i="9"/>
  <c r="H45" i="9"/>
  <c r="H239" i="9"/>
  <c r="H226" i="9"/>
  <c r="F11" i="9"/>
  <c r="H12" i="9"/>
  <c r="F84" i="9"/>
  <c r="F74" i="9"/>
  <c r="H76" i="9"/>
  <c r="H74" i="9" l="1"/>
  <c r="F10" i="9"/>
  <c r="H11" i="9"/>
  <c r="H84" i="9"/>
  <c r="F83" i="9"/>
  <c r="H83" i="9" l="1"/>
  <c r="H10" i="9"/>
</calcChain>
</file>

<file path=xl/sharedStrings.xml><?xml version="1.0" encoding="utf-8"?>
<sst xmlns="http://schemas.openxmlformats.org/spreadsheetml/2006/main" count="396" uniqueCount="219">
  <si>
    <t>Załącznik Nr 1</t>
  </si>
  <si>
    <t>w złotych</t>
  </si>
  <si>
    <t>Plan</t>
  </si>
  <si>
    <t>Dz.</t>
  </si>
  <si>
    <t>Rozdz.</t>
  </si>
  <si>
    <t>§</t>
  </si>
  <si>
    <t>T r e ś ć</t>
  </si>
  <si>
    <t>zwiększyć</t>
  </si>
  <si>
    <t>zmniejszyć</t>
  </si>
  <si>
    <t>po zmianach</t>
  </si>
  <si>
    <t>DOCHODY OGÓŁEM:</t>
  </si>
  <si>
    <t>Oświata i wychowanie</t>
  </si>
  <si>
    <t>Szkoły podstawowe</t>
  </si>
  <si>
    <t>Jednostki oświatowe zbiorczo</t>
  </si>
  <si>
    <t>Przedszkola</t>
  </si>
  <si>
    <t>Pozostała działalność</t>
  </si>
  <si>
    <t>Pomoc społeczna</t>
  </si>
  <si>
    <t>terytorialnego</t>
  </si>
  <si>
    <t>WYDATKI OGÓŁEM:</t>
  </si>
  <si>
    <t>Wydatki na zadania własne:</t>
  </si>
  <si>
    <t>zakup materiałów i wyposażenia</t>
  </si>
  <si>
    <t>zakup energii</t>
  </si>
  <si>
    <t>zakup usług pozostałych</t>
  </si>
  <si>
    <t>wynagrodzenia bezosobowe</t>
  </si>
  <si>
    <t>852</t>
  </si>
  <si>
    <t>Miejski Ośrodek Pomocy Rodzinie</t>
  </si>
  <si>
    <t>wynagrodzenia osobowe pracowników</t>
  </si>
  <si>
    <t>składki na ubezpieczenia społeczne</t>
  </si>
  <si>
    <t>Załącznik Nr 3</t>
  </si>
  <si>
    <t>Wydatki na programy i projekty realizowane ze środków pochodzących z funduszy strukturalnych i Funduszu Spójności</t>
  </si>
  <si>
    <t>w tym:</t>
  </si>
  <si>
    <t>Planowane wydatki</t>
  </si>
  <si>
    <t>w okresie</t>
  </si>
  <si>
    <t>Lp.</t>
  </si>
  <si>
    <t>Program/Projekt</t>
  </si>
  <si>
    <t xml:space="preserve">(dział, </t>
  </si>
  <si>
    <t>Projektu</t>
  </si>
  <si>
    <t>Wydatki ogółem:</t>
  </si>
  <si>
    <t>wydatki bieżące</t>
  </si>
  <si>
    <t>wydatki majątkowe</t>
  </si>
  <si>
    <t>2</t>
  </si>
  <si>
    <t>REGIONALNY PROGRAM OPERACYJNY WOJEWÓDZTWA KUJAWSKO - POMORSKIEGO</t>
  </si>
  <si>
    <t>Załącznik Nr 2</t>
  </si>
  <si>
    <t>Dział</t>
  </si>
  <si>
    <t xml:space="preserve">Prezydenta Miasta Włocławek </t>
  </si>
  <si>
    <t>Dochody na zadania rządowe:</t>
  </si>
  <si>
    <t>dotacje celowe otrzymane z budżetu państwa</t>
  </si>
  <si>
    <t>na zadania bieżące z zakresu administracji</t>
  </si>
  <si>
    <t>rządowej oraz inne zadania zlecone ustawami</t>
  </si>
  <si>
    <t>realizowane przez powiat</t>
  </si>
  <si>
    <t>zakup środków dydaktycznych i książek</t>
  </si>
  <si>
    <t>dodatkowe wynagrodzenie roczne</t>
  </si>
  <si>
    <t>Ośrodki pomocy społecznej</t>
  </si>
  <si>
    <t>Wydatki na zadania rządowe:</t>
  </si>
  <si>
    <t>Bezpieczeństwo publiczne i ochrona</t>
  </si>
  <si>
    <t>przeciwpożarowa</t>
  </si>
  <si>
    <t>Komenda Miejska Państwowej Straży Pożarnej</t>
  </si>
  <si>
    <t>Technika</t>
  </si>
  <si>
    <t>Dochody na zadania zlecone:</t>
  </si>
  <si>
    <t>2010</t>
  </si>
  <si>
    <t xml:space="preserve">dotacje celowe otrzymane z budżetu państwa na </t>
  </si>
  <si>
    <t>realizację zadań bieżących z zakresu administracji</t>
  </si>
  <si>
    <t xml:space="preserve">składki na ubezpieczenia społeczne </t>
  </si>
  <si>
    <t>zakup usług remontowych</t>
  </si>
  <si>
    <t>Wydatki na zadania zlecone:</t>
  </si>
  <si>
    <t>Oddziały przedszkolne w szkołach podstawowych</t>
  </si>
  <si>
    <t>Zmiany w budżecie miasta Włocławek na 2021 rok</t>
  </si>
  <si>
    <t>przed zmianą</t>
  </si>
  <si>
    <t>Dochody na zadania własne:</t>
  </si>
  <si>
    <t>2057</t>
  </si>
  <si>
    <t>dotacje celowe w ramach programów finansowanych</t>
  </si>
  <si>
    <t>z udziałem środków europejskich oraz środków,</t>
  </si>
  <si>
    <t>o których mowa w art. 5 ust. 3 pkt 5 lit. a i b ustawy,</t>
  </si>
  <si>
    <t>lub płatności w ramach budżetu środków europejskich,</t>
  </si>
  <si>
    <t>realizowanych przez jednostki samorządu</t>
  </si>
  <si>
    <t>Organ</t>
  </si>
  <si>
    <t xml:space="preserve">składki na Fundusz Pracy oraz Fundusz Solidarnościowy </t>
  </si>
  <si>
    <t>Dokształcanie i doskonalenie nauczycieli</t>
  </si>
  <si>
    <t>Gospodarka komunalna i ochrona środowiska</t>
  </si>
  <si>
    <r>
      <t xml:space="preserve">Komendy powiatowe Państwowej Straży Pożarnej </t>
    </r>
    <r>
      <rPr>
        <i/>
        <sz val="9"/>
        <rFont val="Arial CE"/>
        <charset val="238"/>
      </rPr>
      <t/>
    </r>
  </si>
  <si>
    <t>2021 rok</t>
  </si>
  <si>
    <t>Wydatki razem (8+9)</t>
  </si>
  <si>
    <t>Środki z budżetu krajowego*</t>
  </si>
  <si>
    <t>Środki z budżetu UE</t>
  </si>
  <si>
    <t>2.2</t>
  </si>
  <si>
    <t>* środki własne jst, współfinansowanie z budżetu państwa oraz inne</t>
  </si>
  <si>
    <t xml:space="preserve"> rozdział)</t>
  </si>
  <si>
    <t xml:space="preserve">Klasyfikacja 
</t>
  </si>
  <si>
    <t>realizacji</t>
  </si>
  <si>
    <t xml:space="preserve">Wydatki
</t>
  </si>
  <si>
    <t>(5 + 6)</t>
  </si>
  <si>
    <t>(całkowita wartość Projektu)</t>
  </si>
  <si>
    <t>Środki z budżetu krajowego</t>
  </si>
  <si>
    <t>2030</t>
  </si>
  <si>
    <t>na realizację własnych zadań bieżących gmin</t>
  </si>
  <si>
    <t>(związków gmin, związków powiatowo-gminnych)</t>
  </si>
  <si>
    <t>Administracja publiczna</t>
  </si>
  <si>
    <t>rządowej oraz innych zadań zleconych gminie (związkom</t>
  </si>
  <si>
    <t>010</t>
  </si>
  <si>
    <t>Rolnictwo i łowiectwo</t>
  </si>
  <si>
    <t>75095</t>
  </si>
  <si>
    <t>Licea ogólnokształcące</t>
  </si>
  <si>
    <t>zakup usług zdrowotnych</t>
  </si>
  <si>
    <t>Jednostki oświatowe zbiorczo (projekty z grantów Lokalnej</t>
  </si>
  <si>
    <t>Grupy Działania Miasta Włocławek)</t>
  </si>
  <si>
    <t>wpłaty na PPK finansowane przez podmiot zatrudniający</t>
  </si>
  <si>
    <t>4210</t>
  </si>
  <si>
    <t>koszty postępowania sądowego i prokuratorskiego</t>
  </si>
  <si>
    <t>Utrzymanie zieleni w miastach i gminach</t>
  </si>
  <si>
    <t xml:space="preserve">Wydział Nadzoru Właścicielskiego, Gospodarki </t>
  </si>
  <si>
    <t>Komunalnej i Informatyzacji</t>
  </si>
  <si>
    <t>uposażenia żołnierzy zawodowych oraz funkcjonariuszy</t>
  </si>
  <si>
    <t>inne należności żołnierzy zawodowych oraz</t>
  </si>
  <si>
    <t>funkcjonariuszy zaliczane do wynagrodzeń</t>
  </si>
  <si>
    <t>rozdz. 85295</t>
  </si>
  <si>
    <t>2.3</t>
  </si>
  <si>
    <t>z tego:</t>
  </si>
  <si>
    <t>Rozdział</t>
  </si>
  <si>
    <t>wynagrodzenia i składki od nich naliczane</t>
  </si>
  <si>
    <t>świadczenia na rzecz osób fizycznych</t>
  </si>
  <si>
    <t>Ogółem:</t>
  </si>
  <si>
    <t>Załącznik Nr 4</t>
  </si>
  <si>
    <t>Nazwa zadania</t>
  </si>
  <si>
    <t>Razem</t>
  </si>
  <si>
    <t>Szkoły podstawowe specjalne</t>
  </si>
  <si>
    <t xml:space="preserve">zakup usług obejmujących wykonanie ekspertyz, </t>
  </si>
  <si>
    <t xml:space="preserve">analiz i opinii </t>
  </si>
  <si>
    <t>Różne rozliczenia</t>
  </si>
  <si>
    <t>Rezerwy ogólne i celowe</t>
  </si>
  <si>
    <t>4810</t>
  </si>
  <si>
    <t xml:space="preserve">rezerwy </t>
  </si>
  <si>
    <t xml:space="preserve"> - rezerwa celowa</t>
  </si>
  <si>
    <t xml:space="preserve">Realizacja zadań wymagających stosowania specjalnej </t>
  </si>
  <si>
    <t>organizacji nauki i metod pracy dla dzieci w przedszkolach,</t>
  </si>
  <si>
    <t xml:space="preserve">oddziałach przedszkolnych w szkołach podstawowych </t>
  </si>
  <si>
    <t>i innych formach wychowania przedszkolnego</t>
  </si>
  <si>
    <t xml:space="preserve">Jednostki oświatowe zbiorczo </t>
  </si>
  <si>
    <t>świadczenia społeczne</t>
  </si>
  <si>
    <t>Dom Pomocy Społecznej ul. Nowomiejska 19 - projekt pn. Centrum "AKTYWNY SENIOR 1"</t>
  </si>
  <si>
    <t>Dom Pomocy Społecznej ul. Nowomiejska 19 - projekt pn. Centrum "AKTYWNY SENIOR 2"</t>
  </si>
  <si>
    <t>Rodzina</t>
  </si>
  <si>
    <t xml:space="preserve">wynagrodzenia osobowe członków korpusu </t>
  </si>
  <si>
    <t>służby cywilnej</t>
  </si>
  <si>
    <t>Centrum "AKTYWNY SENIOR 1"</t>
  </si>
  <si>
    <t>w tym: /Dom Pomocy Społecznej ul. Nowomiejska 19/</t>
  </si>
  <si>
    <t>dz.852</t>
  </si>
  <si>
    <t>Centrum "AKTYWNY SENIOR 2"</t>
  </si>
  <si>
    <t>2.4</t>
  </si>
  <si>
    <t>w tym: /Urząd Miasta/</t>
  </si>
  <si>
    <t>Organ - projekt pn. "Latarnicy społeczni obszaru rewitalizacji"</t>
  </si>
  <si>
    <t xml:space="preserve">Organ </t>
  </si>
  <si>
    <t>2120</t>
  </si>
  <si>
    <t>dotacje celowe otrzymane z budżetu państwa na zadania</t>
  </si>
  <si>
    <t>bieżące realizowane przez powiat na podstawie</t>
  </si>
  <si>
    <t>porozumień z organami administracji rządowej</t>
  </si>
  <si>
    <t>01095</t>
  </si>
  <si>
    <t xml:space="preserve">Pozostała działalność </t>
  </si>
  <si>
    <t xml:space="preserve">rządowej oraz innych zadań zleconych gminie </t>
  </si>
  <si>
    <t>(związkom gmin, związkom powiatowo-gminnym)</t>
  </si>
  <si>
    <t>Ośrodki wsparcia</t>
  </si>
  <si>
    <t>Dodatki mieszkaniowe</t>
  </si>
  <si>
    <t xml:space="preserve">Bezpieczeństwo publiczne i ochrona </t>
  </si>
  <si>
    <t>Komendy powiatowe Państwowej Straży Pożarnej</t>
  </si>
  <si>
    <t>75058</t>
  </si>
  <si>
    <t>Działalność informacyjna i kulturalna prowadzona</t>
  </si>
  <si>
    <t xml:space="preserve">za granicą </t>
  </si>
  <si>
    <t>Centrum Obsługi Inwestora - projekt "Invest in Bit CITY 2. Promocja potencjału gospodarczego oraz promocja atrakcyjności inwestycyjnej miast prezydenckich województwa kujawsko - pomorskiego"</t>
  </si>
  <si>
    <t>Wydział Rozwoju Miasta</t>
  </si>
  <si>
    <t>Wydział Rewitalizacji - projekt pn. "Latarnicy społeczni obszaru rewitalizacji"</t>
  </si>
  <si>
    <t>75421</t>
  </si>
  <si>
    <t>Zarządzanie kryzysowe</t>
  </si>
  <si>
    <t>Miejska Jadłodajnia "U Św. Antoniego"</t>
  </si>
  <si>
    <t xml:space="preserve">Placówki kształcenia ustawicznego i centra </t>
  </si>
  <si>
    <t xml:space="preserve"> kształcenia zawodowego</t>
  </si>
  <si>
    <t>Wydział Edukacji - projekt pn. "Czym skorupka za młodu -</t>
  </si>
  <si>
    <t>raz jeszcze!"</t>
  </si>
  <si>
    <t>skorupka za młodu - raz jeszcze!"</t>
  </si>
  <si>
    <t>Wydział Edukacji - projekt pn. "Włocławek zawodowo II"</t>
  </si>
  <si>
    <t>zawodowo II"</t>
  </si>
  <si>
    <t>Wydział Edukacji - projekt pn."Włocławska Akademia</t>
  </si>
  <si>
    <t>Kariery Zawodowej w Zespole Szkół Elektrycznych"</t>
  </si>
  <si>
    <t xml:space="preserve">Jednostki oświatowe zbiorczo - projekt pn."Włocławska </t>
  </si>
  <si>
    <t>Akademia Kariery Zawodowej w Zespole Szkół Elektrycznych"</t>
  </si>
  <si>
    <t>4217</t>
  </si>
  <si>
    <t>Wydział Inwestycji</t>
  </si>
  <si>
    <t>Domy pomocy społecznej</t>
  </si>
  <si>
    <t>Dom Pomocy Społecznej ul. Dobrzyńska 102</t>
  </si>
  <si>
    <t>Działalność placówek opiekuńczo - wychowawczych</t>
  </si>
  <si>
    <t>Placówka Opiekuńczo - Wychowawcza Nr 1 "Maluch"</t>
  </si>
  <si>
    <t>Wydział Środowiska</t>
  </si>
  <si>
    <t>Wydział Finansów</t>
  </si>
  <si>
    <t>różne opłaty i składki</t>
  </si>
  <si>
    <t>Środowiskowy Dom Samopomocy</t>
  </si>
  <si>
    <t xml:space="preserve">równoważniki pieniężne i ekwiwalenty dla żołnierzy </t>
  </si>
  <si>
    <t xml:space="preserve"> i funkcjonariuszy oraz pozostałe należności</t>
  </si>
  <si>
    <t>do Zarządzenia NR 163/2021</t>
  </si>
  <si>
    <t>z dnia 30 kwietnia 2021 r.</t>
  </si>
  <si>
    <t>"Latarnicy społeczni obszaru rewitalizacji"</t>
  </si>
  <si>
    <t xml:space="preserve">dz. 750 </t>
  </si>
  <si>
    <t>rozdz. 75095</t>
  </si>
  <si>
    <t>Dochody i wydatki związane z realizacją zadań z zakresu administracji rządowej wykonywanych na podstawie porozumień z organami administracji rządowej na 2021 rok</t>
  </si>
  <si>
    <t>Dotacje
ogółem</t>
  </si>
  <si>
    <t>Wydatki
ogółem
(6+9)</t>
  </si>
  <si>
    <t>Wydatki
bieżące</t>
  </si>
  <si>
    <t>Wydatki
majątkowe</t>
  </si>
  <si>
    <t xml:space="preserve">Wydatki na zadania w zakresie ochrony środowiska </t>
  </si>
  <si>
    <t>i gospodarki wodnej na 2021 rok finansowane z wpływów z tytułu opłat i kar</t>
  </si>
  <si>
    <t>za korzystanie ze środowiska</t>
  </si>
  <si>
    <t>Kwota</t>
  </si>
  <si>
    <t>Zwalczanie owadów (meszek i komarów)</t>
  </si>
  <si>
    <t>Dofinansowanie wyjazdów dzieci i młodzieży w ramach "Zielonych szkół"</t>
  </si>
  <si>
    <t xml:space="preserve">Utrzymanie zieleni </t>
  </si>
  <si>
    <t>Wydatki z zakresu ochrony środowiska - opracowania, opinie i ekspertyzy (w tym: Strategiczna mapa hałasu dla Miasta Włocławek)</t>
  </si>
  <si>
    <t>Dotacje celowe na dofinansowanie kosztów utylizacji wyrobów zawierających azbest</t>
  </si>
  <si>
    <t>Dotacje celowe na dofinansowanie wymiany źródeł ciepła zasilanych paliwami stałymi dla osób fizycznych</t>
  </si>
  <si>
    <t>Jednostki oświatowe zbiorczo - projekt pn. "Czym</t>
  </si>
  <si>
    <t>Jednostki oświatowe zbiorczo - projekt pn. "Włocławek</t>
  </si>
  <si>
    <r>
      <t>ustawami</t>
    </r>
    <r>
      <rPr>
        <sz val="8"/>
        <rFont val="Arial CE"/>
        <charset val="238"/>
      </rPr>
      <t xml:space="preserve"> </t>
    </r>
  </si>
  <si>
    <r>
      <t>gmin, związkom powiatowo-gminnym) ustawami</t>
    </r>
    <r>
      <rPr>
        <sz val="8"/>
        <rFont val="Arial CE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</si>
</sst>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5" x14ac:knownFonts="1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8"/>
      <name val="Arial CE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b/>
      <sz val="9"/>
      <name val="Arial CE"/>
      <family val="2"/>
      <charset val="238"/>
    </font>
    <font>
      <i/>
      <sz val="9"/>
      <name val="Arial CE"/>
      <charset val="238"/>
    </font>
    <font>
      <sz val="8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7.5"/>
      <name val="Arial"/>
      <family val="2"/>
      <charset val="238"/>
    </font>
    <font>
      <sz val="6"/>
      <name val="Arial"/>
      <family val="2"/>
      <charset val="238"/>
    </font>
    <font>
      <b/>
      <sz val="8"/>
      <name val="Arial CE"/>
      <charset val="238"/>
    </font>
    <font>
      <sz val="9"/>
      <name val="Arial CE"/>
      <family val="2"/>
      <charset val="238"/>
    </font>
    <font>
      <sz val="6"/>
      <name val="Arial CE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name val="Arial CE"/>
      <charset val="238"/>
    </font>
    <font>
      <b/>
      <sz val="9"/>
      <name val="Arial"/>
      <family val="2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DashDot">
        <color indexed="64"/>
      </bottom>
      <diagonal/>
    </border>
    <border>
      <left style="thin">
        <color indexed="64"/>
      </left>
      <right style="thin">
        <color indexed="64"/>
      </right>
      <top/>
      <bottom style="mediumDashDot">
        <color indexed="64"/>
      </bottom>
      <diagonal/>
    </border>
    <border>
      <left/>
      <right/>
      <top/>
      <bottom style="mediumDashDot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47">
    <xf numFmtId="0" fontId="0" fillId="0" borderId="0" xfId="0"/>
    <xf numFmtId="0" fontId="2" fillId="0" borderId="0" xfId="0" applyFont="1"/>
    <xf numFmtId="0" fontId="4" fillId="0" borderId="0" xfId="1" applyFont="1"/>
    <xf numFmtId="49" fontId="2" fillId="0" borderId="0" xfId="0" applyNumberFormat="1" applyFont="1"/>
    <xf numFmtId="0" fontId="2" fillId="0" borderId="0" xfId="0" applyFont="1" applyAlignment="1">
      <alignment horizontal="left"/>
    </xf>
    <xf numFmtId="0" fontId="6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9" fontId="6" fillId="0" borderId="0" xfId="0" applyNumberFormat="1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8" fillId="0" borderId="0" xfId="0" applyFont="1"/>
    <xf numFmtId="0" fontId="2" fillId="0" borderId="0" xfId="0" applyFont="1" applyAlignment="1">
      <alignment horizontal="center"/>
    </xf>
    <xf numFmtId="0" fontId="12" fillId="0" borderId="0" xfId="1" applyFont="1" applyAlignment="1">
      <alignment horizontal="centerContinuous" vertical="center"/>
    </xf>
    <xf numFmtId="0" fontId="13" fillId="0" borderId="1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 wrapText="1"/>
    </xf>
    <xf numFmtId="0" fontId="13" fillId="0" borderId="17" xfId="1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0" fontId="13" fillId="0" borderId="6" xfId="1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 wrapText="1"/>
    </xf>
    <xf numFmtId="0" fontId="15" fillId="0" borderId="18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18" xfId="1" applyFont="1" applyBorder="1" applyAlignment="1">
      <alignment vertical="center"/>
    </xf>
    <xf numFmtId="4" fontId="13" fillId="0" borderId="0" xfId="1" applyNumberFormat="1" applyFont="1"/>
    <xf numFmtId="0" fontId="13" fillId="0" borderId="0" xfId="1" applyFont="1"/>
    <xf numFmtId="0" fontId="12" fillId="0" borderId="3" xfId="1" applyFont="1" applyBorder="1" applyAlignment="1">
      <alignment horizontal="center" vertical="center"/>
    </xf>
    <xf numFmtId="3" fontId="13" fillId="0" borderId="0" xfId="1" applyNumberFormat="1" applyFont="1"/>
    <xf numFmtId="49" fontId="1" fillId="0" borderId="3" xfId="0" applyNumberFormat="1" applyFont="1" applyBorder="1" applyAlignment="1">
      <alignment horizontal="right"/>
    </xf>
    <xf numFmtId="0" fontId="13" fillId="2" borderId="27" xfId="1" applyFont="1" applyFill="1" applyBorder="1" applyAlignment="1">
      <alignment vertical="center" wrapText="1"/>
    </xf>
    <xf numFmtId="0" fontId="12" fillId="2" borderId="28" xfId="0" applyFont="1" applyFill="1" applyBorder="1" applyAlignment="1">
      <alignment horizontal="center" vertical="center"/>
    </xf>
    <xf numFmtId="0" fontId="1" fillId="0" borderId="3" xfId="0" applyFont="1" applyBorder="1"/>
    <xf numFmtId="0" fontId="1" fillId="0" borderId="4" xfId="0" applyFont="1" applyBorder="1"/>
    <xf numFmtId="0" fontId="2" fillId="0" borderId="1" xfId="0" applyFont="1" applyBorder="1"/>
    <xf numFmtId="49" fontId="2" fillId="0" borderId="1" xfId="0" applyNumberFormat="1" applyFont="1" applyBorder="1"/>
    <xf numFmtId="0" fontId="8" fillId="0" borderId="2" xfId="0" applyFont="1" applyBorder="1"/>
    <xf numFmtId="0" fontId="8" fillId="0" borderId="1" xfId="0" applyFont="1" applyBorder="1" applyAlignment="1">
      <alignment horizontal="center"/>
    </xf>
    <xf numFmtId="3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11" fillId="0" borderId="0" xfId="0" applyFont="1"/>
    <xf numFmtId="0" fontId="8" fillId="0" borderId="3" xfId="0" applyFont="1" applyBorder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3" fontId="8" fillId="0" borderId="3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49" fontId="8" fillId="0" borderId="6" xfId="0" applyNumberFormat="1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3" fontId="8" fillId="0" borderId="6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right"/>
    </xf>
    <xf numFmtId="3" fontId="2" fillId="0" borderId="3" xfId="0" applyNumberFormat="1" applyFont="1" applyBorder="1"/>
    <xf numFmtId="49" fontId="2" fillId="0" borderId="3" xfId="0" applyNumberFormat="1" applyFont="1" applyBorder="1" applyAlignment="1">
      <alignment horizontal="right"/>
    </xf>
    <xf numFmtId="0" fontId="8" fillId="0" borderId="9" xfId="0" applyFont="1" applyBorder="1"/>
    <xf numFmtId="4" fontId="8" fillId="0" borderId="10" xfId="0" applyNumberFormat="1" applyFont="1" applyBorder="1"/>
    <xf numFmtId="0" fontId="8" fillId="0" borderId="11" xfId="0" applyFont="1" applyBorder="1"/>
    <xf numFmtId="4" fontId="8" fillId="0" borderId="12" xfId="0" applyNumberFormat="1" applyFont="1" applyBorder="1"/>
    <xf numFmtId="3" fontId="8" fillId="0" borderId="3" xfId="0" applyNumberFormat="1" applyFont="1" applyBorder="1" applyAlignment="1">
      <alignment horizontal="right"/>
    </xf>
    <xf numFmtId="3" fontId="8" fillId="0" borderId="3" xfId="0" applyNumberFormat="1" applyFont="1" applyBorder="1"/>
    <xf numFmtId="49" fontId="8" fillId="0" borderId="3" xfId="0" applyNumberFormat="1" applyFont="1" applyBorder="1" applyAlignment="1">
      <alignment horizontal="right"/>
    </xf>
    <xf numFmtId="3" fontId="8" fillId="0" borderId="4" xfId="0" applyNumberFormat="1" applyFont="1" applyBorder="1"/>
    <xf numFmtId="4" fontId="8" fillId="0" borderId="12" xfId="0" applyNumberFormat="1" applyFont="1" applyBorder="1" applyAlignment="1">
      <alignment horizontal="right"/>
    </xf>
    <xf numFmtId="0" fontId="2" fillId="0" borderId="3" xfId="0" applyFont="1" applyBorder="1"/>
    <xf numFmtId="0" fontId="2" fillId="0" borderId="7" xfId="0" applyFont="1" applyBorder="1"/>
    <xf numFmtId="4" fontId="2" fillId="0" borderId="6" xfId="0" applyNumberFormat="1" applyFont="1" applyBorder="1"/>
    <xf numFmtId="4" fontId="2" fillId="0" borderId="6" xfId="0" applyNumberFormat="1" applyFont="1" applyBorder="1" applyAlignment="1">
      <alignment horizontal="right"/>
    </xf>
    <xf numFmtId="0" fontId="2" fillId="0" borderId="4" xfId="0" applyFont="1" applyBorder="1"/>
    <xf numFmtId="4" fontId="2" fillId="0" borderId="3" xfId="0" applyNumberFormat="1" applyFont="1" applyBorder="1" applyAlignment="1">
      <alignment horizontal="right"/>
    </xf>
    <xf numFmtId="4" fontId="2" fillId="0" borderId="3" xfId="0" applyNumberFormat="1" applyFont="1" applyBorder="1"/>
    <xf numFmtId="4" fontId="2" fillId="0" borderId="3" xfId="0" applyNumberFormat="1" applyFont="1" applyBorder="1" applyAlignment="1">
      <alignment horizontal="center"/>
    </xf>
    <xf numFmtId="3" fontId="2" fillId="0" borderId="4" xfId="0" applyNumberFormat="1" applyFont="1" applyBorder="1"/>
    <xf numFmtId="3" fontId="2" fillId="0" borderId="7" xfId="0" applyNumberFormat="1" applyFont="1" applyBorder="1"/>
    <xf numFmtId="4" fontId="1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3" fontId="8" fillId="0" borderId="6" xfId="0" applyNumberFormat="1" applyFont="1" applyBorder="1" applyAlignment="1">
      <alignment horizontal="right"/>
    </xf>
    <xf numFmtId="3" fontId="8" fillId="0" borderId="6" xfId="0" applyNumberFormat="1" applyFont="1" applyBorder="1"/>
    <xf numFmtId="0" fontId="2" fillId="0" borderId="6" xfId="0" applyFont="1" applyBorder="1" applyAlignment="1">
      <alignment horizontal="right"/>
    </xf>
    <xf numFmtId="4" fontId="1" fillId="0" borderId="6" xfId="0" applyNumberFormat="1" applyFont="1" applyBorder="1" applyAlignment="1">
      <alignment horizontal="right"/>
    </xf>
    <xf numFmtId="4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3" fontId="1" fillId="0" borderId="3" xfId="0" applyNumberFormat="1" applyFont="1" applyBorder="1"/>
    <xf numFmtId="4" fontId="1" fillId="0" borderId="3" xfId="0" applyNumberFormat="1" applyFont="1" applyBorder="1"/>
    <xf numFmtId="0" fontId="8" fillId="0" borderId="3" xfId="0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4" fontId="1" fillId="0" borderId="6" xfId="0" applyNumberFormat="1" applyFont="1" applyBorder="1"/>
    <xf numFmtId="3" fontId="1" fillId="0" borderId="7" xfId="0" applyNumberFormat="1" applyFont="1" applyBorder="1"/>
    <xf numFmtId="4" fontId="8" fillId="0" borderId="3" xfId="0" applyNumberFormat="1" applyFont="1" applyBorder="1"/>
    <xf numFmtId="0" fontId="2" fillId="0" borderId="6" xfId="0" applyFont="1" applyBorder="1"/>
    <xf numFmtId="0" fontId="11" fillId="0" borderId="6" xfId="0" applyFont="1" applyBorder="1" applyAlignment="1">
      <alignment horizontal="right"/>
    </xf>
    <xf numFmtId="0" fontId="11" fillId="0" borderId="6" xfId="0" applyFont="1" applyBorder="1"/>
    <xf numFmtId="49" fontId="11" fillId="0" borderId="6" xfId="0" applyNumberFormat="1" applyFont="1" applyBorder="1" applyAlignment="1">
      <alignment horizontal="right"/>
    </xf>
    <xf numFmtId="0" fontId="11" fillId="0" borderId="7" xfId="0" applyFont="1" applyBorder="1"/>
    <xf numFmtId="0" fontId="11" fillId="0" borderId="0" xfId="0" applyFont="1" applyAlignment="1">
      <alignment horizontal="right"/>
    </xf>
    <xf numFmtId="0" fontId="15" fillId="0" borderId="17" xfId="1" applyFont="1" applyBorder="1" applyAlignment="1">
      <alignment horizontal="center" vertical="center"/>
    </xf>
    <xf numFmtId="4" fontId="13" fillId="0" borderId="18" xfId="1" applyNumberFormat="1" applyFont="1" applyBorder="1" applyAlignment="1">
      <alignment vertical="center"/>
    </xf>
    <xf numFmtId="4" fontId="13" fillId="0" borderId="17" xfId="1" applyNumberFormat="1" applyFont="1" applyBorder="1" applyAlignment="1">
      <alignment vertical="center"/>
    </xf>
    <xf numFmtId="49" fontId="13" fillId="0" borderId="1" xfId="1" applyNumberFormat="1" applyFont="1" applyBorder="1" applyAlignment="1">
      <alignment horizontal="center" vertical="center"/>
    </xf>
    <xf numFmtId="4" fontId="13" fillId="2" borderId="28" xfId="0" applyNumberFormat="1" applyFont="1" applyFill="1" applyBorder="1" applyAlignment="1">
      <alignment horizontal="right" vertical="center"/>
    </xf>
    <xf numFmtId="4" fontId="13" fillId="2" borderId="26" xfId="0" applyNumberFormat="1" applyFont="1" applyFill="1" applyBorder="1" applyAlignment="1">
      <alignment horizontal="right" vertical="center"/>
    </xf>
    <xf numFmtId="3" fontId="4" fillId="0" borderId="0" xfId="1" applyNumberFormat="1" applyFont="1"/>
    <xf numFmtId="4" fontId="4" fillId="0" borderId="21" xfId="1" applyNumberFormat="1" applyFont="1" applyBorder="1"/>
    <xf numFmtId="4" fontId="4" fillId="0" borderId="29" xfId="1" applyNumberFormat="1" applyFont="1" applyBorder="1"/>
    <xf numFmtId="0" fontId="4" fillId="2" borderId="0" xfId="1" applyFont="1" applyFill="1" applyAlignment="1">
      <alignment horizontal="center" vertical="center"/>
    </xf>
    <xf numFmtId="0" fontId="4" fillId="2" borderId="0" xfId="1" applyFont="1" applyFill="1"/>
    <xf numFmtId="0" fontId="4" fillId="2" borderId="0" xfId="1" applyFont="1" applyFill="1" applyAlignment="1">
      <alignment horizontal="center"/>
    </xf>
    <xf numFmtId="3" fontId="4" fillId="2" borderId="0" xfId="1" applyNumberFormat="1" applyFont="1" applyFill="1"/>
    <xf numFmtId="3" fontId="4" fillId="2" borderId="0" xfId="1" applyNumberFormat="1" applyFont="1" applyFill="1" applyAlignment="1">
      <alignment horizontal="right"/>
    </xf>
    <xf numFmtId="0" fontId="5" fillId="0" borderId="0" xfId="1" applyFont="1"/>
    <xf numFmtId="0" fontId="4" fillId="0" borderId="0" xfId="1" applyFont="1" applyAlignment="1">
      <alignment horizontal="center" vertical="center"/>
    </xf>
    <xf numFmtId="4" fontId="4" fillId="0" borderId="0" xfId="1" applyNumberFormat="1" applyFont="1"/>
    <xf numFmtId="0" fontId="14" fillId="0" borderId="1" xfId="1" applyFont="1" applyBorder="1" applyAlignment="1">
      <alignment horizontal="center" vertical="top" wrapText="1"/>
    </xf>
    <xf numFmtId="0" fontId="13" fillId="0" borderId="16" xfId="1" applyFont="1" applyBorder="1" applyAlignment="1">
      <alignment horizontal="centerContinuous" vertical="center"/>
    </xf>
    <xf numFmtId="0" fontId="13" fillId="0" borderId="19" xfId="1" applyFont="1" applyBorder="1" applyAlignment="1">
      <alignment horizontal="centerContinuous" vertical="center"/>
    </xf>
    <xf numFmtId="0" fontId="13" fillId="0" borderId="17" xfId="1" applyFont="1" applyBorder="1" applyAlignment="1">
      <alignment horizontal="centerContinuous" vertical="center"/>
    </xf>
    <xf numFmtId="49" fontId="16" fillId="0" borderId="4" xfId="0" applyNumberFormat="1" applyFont="1" applyBorder="1" applyAlignment="1">
      <alignment horizontal="center"/>
    </xf>
    <xf numFmtId="44" fontId="16" fillId="0" borderId="0" xfId="0" applyNumberFormat="1" applyFont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4" fillId="0" borderId="3" xfId="0" applyFont="1" applyBorder="1"/>
    <xf numFmtId="0" fontId="2" fillId="0" borderId="4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right" vertical="center"/>
    </xf>
    <xf numFmtId="4" fontId="8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49" fontId="4" fillId="0" borderId="0" xfId="1" applyNumberFormat="1" applyFont="1" applyAlignment="1">
      <alignment horizontal="center"/>
    </xf>
    <xf numFmtId="49" fontId="4" fillId="0" borderId="3" xfId="1" applyNumberFormat="1" applyFont="1" applyBorder="1" applyAlignment="1">
      <alignment horizontal="center" vertical="center"/>
    </xf>
    <xf numFmtId="4" fontId="4" fillId="0" borderId="5" xfId="1" applyNumberFormat="1" applyFont="1" applyBorder="1"/>
    <xf numFmtId="4" fontId="4" fillId="0" borderId="31" xfId="1" applyNumberFormat="1" applyFont="1" applyBorder="1"/>
    <xf numFmtId="0" fontId="0" fillId="0" borderId="0" xfId="0" applyAlignment="1">
      <alignment vertical="center"/>
    </xf>
    <xf numFmtId="0" fontId="7" fillId="0" borderId="0" xfId="0" applyFont="1" applyAlignment="1">
      <alignment horizontal="centerContinuous" vertical="center" wrapText="1"/>
    </xf>
    <xf numFmtId="0" fontId="4" fillId="0" borderId="0" xfId="0" applyFont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top" wrapText="1"/>
    </xf>
    <xf numFmtId="0" fontId="9" fillId="3" borderId="18" xfId="0" applyFont="1" applyFill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vertical="center"/>
    </xf>
    <xf numFmtId="0" fontId="4" fillId="0" borderId="0" xfId="0" applyFont="1"/>
    <xf numFmtId="0" fontId="18" fillId="0" borderId="0" xfId="0" applyFont="1"/>
    <xf numFmtId="0" fontId="20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Continuous"/>
    </xf>
    <xf numFmtId="0" fontId="1" fillId="0" borderId="7" xfId="0" applyFont="1" applyBorder="1"/>
    <xf numFmtId="4" fontId="1" fillId="0" borderId="1" xfId="0" applyNumberFormat="1" applyFont="1" applyBorder="1"/>
    <xf numFmtId="49" fontId="8" fillId="0" borderId="6" xfId="0" applyNumberFormat="1" applyFont="1" applyBorder="1" applyAlignment="1">
      <alignment horizontal="right"/>
    </xf>
    <xf numFmtId="0" fontId="16" fillId="0" borderId="3" xfId="0" applyFont="1" applyBorder="1" applyAlignment="1">
      <alignment horizontal="right"/>
    </xf>
    <xf numFmtId="0" fontId="16" fillId="0" borderId="4" xfId="0" applyFont="1" applyBorder="1"/>
    <xf numFmtId="0" fontId="13" fillId="0" borderId="20" xfId="1" applyFont="1" applyBorder="1" applyAlignment="1">
      <alignment vertical="center"/>
    </xf>
    <xf numFmtId="0" fontId="4" fillId="0" borderId="24" xfId="1" applyFont="1" applyBorder="1" applyAlignment="1">
      <alignment horizontal="center"/>
    </xf>
    <xf numFmtId="4" fontId="4" fillId="0" borderId="24" xfId="1" applyNumberFormat="1" applyFont="1" applyBorder="1"/>
    <xf numFmtId="4" fontId="4" fillId="0" borderId="25" xfId="1" applyNumberFormat="1" applyFont="1" applyBorder="1"/>
    <xf numFmtId="0" fontId="4" fillId="0" borderId="3" xfId="1" applyFont="1" applyBorder="1" applyAlignment="1">
      <alignment horizontal="center" vertical="center"/>
    </xf>
    <xf numFmtId="0" fontId="4" fillId="0" borderId="22" xfId="1" applyFont="1" applyBorder="1" applyAlignment="1">
      <alignment vertical="top" wrapText="1"/>
    </xf>
    <xf numFmtId="0" fontId="4" fillId="0" borderId="0" xfId="1" applyFont="1" applyAlignment="1">
      <alignment horizontal="center"/>
    </xf>
    <xf numFmtId="0" fontId="4" fillId="0" borderId="33" xfId="1" applyFont="1" applyBorder="1" applyAlignment="1">
      <alignment horizontal="center"/>
    </xf>
    <xf numFmtId="0" fontId="4" fillId="0" borderId="6" xfId="1" applyFont="1" applyBorder="1" applyAlignment="1">
      <alignment horizontal="center" vertical="center"/>
    </xf>
    <xf numFmtId="0" fontId="4" fillId="0" borderId="32" xfId="1" applyFont="1" applyBorder="1" applyAlignment="1">
      <alignment horizontal="center"/>
    </xf>
    <xf numFmtId="4" fontId="4" fillId="0" borderId="6" xfId="1" applyNumberFormat="1" applyFont="1" applyBorder="1"/>
    <xf numFmtId="4" fontId="4" fillId="0" borderId="8" xfId="1" applyNumberFormat="1" applyFont="1" applyBorder="1"/>
    <xf numFmtId="4" fontId="4" fillId="0" borderId="32" xfId="1" applyNumberFormat="1" applyFont="1" applyBorder="1"/>
    <xf numFmtId="0" fontId="13" fillId="0" borderId="3" xfId="1" applyFont="1" applyBorder="1" applyAlignment="1">
      <alignment vertical="center"/>
    </xf>
    <xf numFmtId="0" fontId="4" fillId="0" borderId="21" xfId="1" applyFont="1" applyBorder="1" applyAlignment="1">
      <alignment vertical="top" wrapText="1"/>
    </xf>
    <xf numFmtId="0" fontId="4" fillId="0" borderId="34" xfId="1" applyFont="1" applyBorder="1" applyAlignment="1">
      <alignment horizontal="center"/>
    </xf>
    <xf numFmtId="4" fontId="4" fillId="0" borderId="34" xfId="1" applyNumberFormat="1" applyFont="1" applyBorder="1"/>
    <xf numFmtId="4" fontId="4" fillId="0" borderId="35" xfId="1" applyNumberFormat="1" applyFont="1" applyBorder="1"/>
    <xf numFmtId="0" fontId="4" fillId="0" borderId="31" xfId="1" applyFont="1" applyBorder="1" applyAlignment="1">
      <alignment horizontal="center"/>
    </xf>
    <xf numFmtId="0" fontId="4" fillId="2" borderId="21" xfId="1" applyFont="1" applyFill="1" applyBorder="1"/>
    <xf numFmtId="49" fontId="2" fillId="0" borderId="3" xfId="0" applyNumberFormat="1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3" fontId="16" fillId="0" borderId="3" xfId="0" applyNumberFormat="1" applyFont="1" applyBorder="1" applyAlignment="1">
      <alignment horizontal="right"/>
    </xf>
    <xf numFmtId="0" fontId="16" fillId="0" borderId="3" xfId="0" applyFont="1" applyBorder="1"/>
    <xf numFmtId="4" fontId="1" fillId="0" borderId="3" xfId="0" applyNumberFormat="1" applyFont="1" applyBorder="1" applyAlignment="1">
      <alignment horizontal="right" vertical="center"/>
    </xf>
    <xf numFmtId="3" fontId="1" fillId="0" borderId="4" xfId="0" applyNumberFormat="1" applyFont="1" applyBorder="1"/>
    <xf numFmtId="0" fontId="8" fillId="0" borderId="6" xfId="0" applyFont="1" applyBorder="1" applyAlignment="1">
      <alignment horizontal="right"/>
    </xf>
    <xf numFmtId="0" fontId="1" fillId="0" borderId="4" xfId="0" applyFont="1" applyBorder="1" applyAlignment="1">
      <alignment horizontal="left"/>
    </xf>
    <xf numFmtId="0" fontId="4" fillId="0" borderId="36" xfId="1" applyFont="1" applyBorder="1" applyAlignment="1">
      <alignment horizontal="center"/>
    </xf>
    <xf numFmtId="4" fontId="4" fillId="0" borderId="23" xfId="1" applyNumberFormat="1" applyFont="1" applyBorder="1"/>
    <xf numFmtId="4" fontId="4" fillId="0" borderId="30" xfId="1" applyNumberFormat="1" applyFont="1" applyBorder="1"/>
    <xf numFmtId="4" fontId="4" fillId="0" borderId="37" xfId="1" applyNumberFormat="1" applyFont="1" applyBorder="1"/>
    <xf numFmtId="0" fontId="13" fillId="2" borderId="20" xfId="1" applyFont="1" applyFill="1" applyBorder="1"/>
    <xf numFmtId="0" fontId="4" fillId="0" borderId="21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17" fillId="0" borderId="0" xfId="0" applyFont="1"/>
    <xf numFmtId="0" fontId="7" fillId="0" borderId="0" xfId="0" applyFont="1" applyAlignment="1">
      <alignment horizontal="center" vertical="center" wrapText="1"/>
    </xf>
    <xf numFmtId="0" fontId="9" fillId="3" borderId="16" xfId="0" applyFont="1" applyFill="1" applyBorder="1" applyAlignment="1">
      <alignment horizontal="centerContinuous" vertical="center" wrapText="1"/>
    </xf>
    <xf numFmtId="0" fontId="9" fillId="3" borderId="19" xfId="0" applyFont="1" applyFill="1" applyBorder="1" applyAlignment="1">
      <alignment horizontal="centerContinuous" vertical="center" wrapText="1"/>
    </xf>
    <xf numFmtId="0" fontId="9" fillId="3" borderId="17" xfId="0" applyFont="1" applyFill="1" applyBorder="1" applyAlignment="1">
      <alignment horizontal="centerContinuous" vertical="center" wrapText="1"/>
    </xf>
    <xf numFmtId="0" fontId="9" fillId="3" borderId="6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vertical="center"/>
    </xf>
    <xf numFmtId="3" fontId="19" fillId="0" borderId="18" xfId="0" applyNumberFormat="1" applyFont="1" applyBorder="1" applyAlignment="1">
      <alignment vertical="center"/>
    </xf>
    <xf numFmtId="0" fontId="19" fillId="0" borderId="8" xfId="0" applyFont="1" applyBorder="1" applyAlignment="1">
      <alignment vertical="center"/>
    </xf>
    <xf numFmtId="3" fontId="19" fillId="0" borderId="6" xfId="0" applyNumberFormat="1" applyFont="1" applyBorder="1" applyAlignment="1">
      <alignment vertical="center"/>
    </xf>
    <xf numFmtId="0" fontId="17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17" fillId="0" borderId="18" xfId="0" applyFont="1" applyBorder="1" applyAlignment="1">
      <alignment horizontal="right" vertical="top"/>
    </xf>
    <xf numFmtId="0" fontId="17" fillId="0" borderId="18" xfId="0" applyFont="1" applyBorder="1" applyAlignment="1">
      <alignment vertical="top"/>
    </xf>
    <xf numFmtId="0" fontId="17" fillId="0" borderId="18" xfId="0" applyFont="1" applyBorder="1" applyAlignment="1">
      <alignment vertical="top" wrapText="1"/>
    </xf>
    <xf numFmtId="3" fontId="17" fillId="0" borderId="18" xfId="0" applyNumberFormat="1" applyFont="1" applyBorder="1" applyAlignment="1">
      <alignment vertical="center"/>
    </xf>
    <xf numFmtId="0" fontId="17" fillId="0" borderId="6" xfId="0" applyFont="1" applyBorder="1" applyAlignment="1">
      <alignment vertical="top" wrapText="1"/>
    </xf>
    <xf numFmtId="0" fontId="21" fillId="0" borderId="0" xfId="0" applyFont="1"/>
    <xf numFmtId="0" fontId="17" fillId="0" borderId="1" xfId="0" applyFont="1" applyBorder="1" applyAlignment="1">
      <alignment horizontal="right" vertical="top"/>
    </xf>
    <xf numFmtId="0" fontId="17" fillId="0" borderId="1" xfId="0" applyFont="1" applyBorder="1" applyAlignment="1">
      <alignment vertical="top"/>
    </xf>
    <xf numFmtId="3" fontId="17" fillId="0" borderId="1" xfId="0" applyNumberFormat="1" applyFont="1" applyBorder="1" applyAlignment="1">
      <alignment vertical="center"/>
    </xf>
    <xf numFmtId="0" fontId="17" fillId="0" borderId="20" xfId="0" applyFont="1" applyBorder="1" applyAlignment="1">
      <alignment horizontal="right" vertical="top"/>
    </xf>
    <xf numFmtId="0" fontId="17" fillId="0" borderId="20" xfId="0" applyFont="1" applyBorder="1" applyAlignment="1">
      <alignment vertical="top"/>
    </xf>
    <xf numFmtId="3" fontId="17" fillId="0" borderId="20" xfId="0" applyNumberFormat="1" applyFont="1" applyBorder="1" applyAlignment="1">
      <alignment horizontal="right" vertical="center"/>
    </xf>
    <xf numFmtId="3" fontId="22" fillId="0" borderId="18" xfId="0" applyNumberFormat="1" applyFont="1" applyBorder="1" applyAlignment="1">
      <alignment horizontal="right" vertical="center"/>
    </xf>
    <xf numFmtId="0" fontId="23" fillId="0" borderId="0" xfId="0" applyFont="1"/>
    <xf numFmtId="0" fontId="22" fillId="0" borderId="16" xfId="0" applyFont="1" applyBorder="1" applyAlignment="1">
      <alignment horizontal="centerContinuous" vertical="center"/>
    </xf>
    <xf numFmtId="0" fontId="22" fillId="0" borderId="19" xfId="0" applyFont="1" applyBorder="1" applyAlignment="1">
      <alignment horizontal="centerContinuous" vertical="center"/>
    </xf>
    <xf numFmtId="0" fontId="23" fillId="0" borderId="17" xfId="0" applyFont="1" applyBorder="1" applyAlignment="1">
      <alignment horizontal="centerContinuous" vertical="center"/>
    </xf>
    <xf numFmtId="0" fontId="1" fillId="0" borderId="14" xfId="0" applyFont="1" applyBorder="1" applyAlignment="1">
      <alignment vertical="center" wrapText="1"/>
    </xf>
    <xf numFmtId="4" fontId="1" fillId="0" borderId="14" xfId="0" applyNumberFormat="1" applyFont="1" applyBorder="1"/>
    <xf numFmtId="4" fontId="1" fillId="0" borderId="14" xfId="0" applyNumberFormat="1" applyFont="1" applyBorder="1" applyAlignment="1">
      <alignment horizontal="right"/>
    </xf>
    <xf numFmtId="0" fontId="1" fillId="0" borderId="13" xfId="0" applyFont="1" applyBorder="1" applyAlignment="1">
      <alignment vertical="center"/>
    </xf>
    <xf numFmtId="0" fontId="2" fillId="0" borderId="13" xfId="0" applyFont="1" applyBorder="1" applyAlignment="1">
      <alignment wrapText="1"/>
    </xf>
    <xf numFmtId="4" fontId="2" fillId="0" borderId="14" xfId="0" applyNumberFormat="1" applyFont="1" applyBorder="1"/>
    <xf numFmtId="4" fontId="2" fillId="0" borderId="14" xfId="0" applyNumberFormat="1" applyFont="1" applyBorder="1" applyAlignment="1">
      <alignment horizontal="right"/>
    </xf>
    <xf numFmtId="0" fontId="2" fillId="0" borderId="13" xfId="0" applyFont="1" applyBorder="1"/>
    <xf numFmtId="0" fontId="1" fillId="0" borderId="14" xfId="0" applyFont="1" applyBorder="1" applyAlignment="1">
      <alignment vertical="center"/>
    </xf>
    <xf numFmtId="0" fontId="1" fillId="0" borderId="13" xfId="0" applyFont="1" applyBorder="1"/>
    <xf numFmtId="0" fontId="1" fillId="0" borderId="4" xfId="0" applyFont="1" applyBorder="1" applyAlignment="1">
      <alignment vertical="center"/>
    </xf>
    <xf numFmtId="0" fontId="4" fillId="0" borderId="13" xfId="0" applyFont="1" applyBorder="1" applyAlignment="1">
      <alignment wrapText="1"/>
    </xf>
    <xf numFmtId="0" fontId="1" fillId="0" borderId="14" xfId="0" applyFont="1" applyBorder="1"/>
    <xf numFmtId="4" fontId="1" fillId="0" borderId="15" xfId="0" applyNumberFormat="1" applyFont="1" applyBorder="1"/>
    <xf numFmtId="0" fontId="3" fillId="0" borderId="0" xfId="1" applyFont="1"/>
    <xf numFmtId="0" fontId="4" fillId="0" borderId="20" xfId="1" applyFont="1" applyBorder="1" applyAlignment="1">
      <alignment vertical="center"/>
    </xf>
    <xf numFmtId="0" fontId="4" fillId="0" borderId="20" xfId="1" applyFont="1" applyBorder="1" applyAlignment="1">
      <alignment horizontal="center" vertical="center"/>
    </xf>
    <xf numFmtId="4" fontId="4" fillId="0" borderId="20" xfId="1" applyNumberFormat="1" applyFont="1" applyBorder="1" applyAlignment="1">
      <alignment vertical="center"/>
    </xf>
    <xf numFmtId="0" fontId="4" fillId="0" borderId="23" xfId="1" applyFont="1" applyBorder="1" applyAlignment="1">
      <alignment vertical="center"/>
    </xf>
    <xf numFmtId="0" fontId="4" fillId="0" borderId="23" xfId="1" applyFont="1" applyBorder="1" applyAlignment="1">
      <alignment horizontal="center" vertical="center"/>
    </xf>
    <xf numFmtId="4" fontId="4" fillId="0" borderId="23" xfId="1" applyNumberFormat="1" applyFont="1" applyBorder="1" applyAlignment="1">
      <alignment vertical="center"/>
    </xf>
    <xf numFmtId="0" fontId="4" fillId="2" borderId="23" xfId="1" applyFont="1" applyFill="1" applyBorder="1"/>
    <xf numFmtId="0" fontId="4" fillId="2" borderId="6" xfId="1" applyFont="1" applyFill="1" applyBorder="1"/>
    <xf numFmtId="0" fontId="0" fillId="0" borderId="0" xfId="0" applyFont="1" applyAlignment="1">
      <alignment vertical="center"/>
    </xf>
    <xf numFmtId="0" fontId="0" fillId="0" borderId="0" xfId="0" applyFont="1"/>
    <xf numFmtId="0" fontId="12" fillId="0" borderId="7" xfId="0" applyFont="1" applyBorder="1" applyAlignment="1">
      <alignment horizontal="centerContinuous" vertical="center"/>
    </xf>
    <xf numFmtId="0" fontId="12" fillId="0" borderId="32" xfId="0" applyFont="1" applyBorder="1" applyAlignment="1">
      <alignment horizontal="centerContinuous" vertical="center"/>
    </xf>
    <xf numFmtId="0" fontId="12" fillId="0" borderId="8" xfId="0" applyFont="1" applyBorder="1" applyAlignment="1">
      <alignment horizontal="centerContinuous" vertical="center"/>
    </xf>
    <xf numFmtId="3" fontId="12" fillId="0" borderId="6" xfId="0" applyNumberFormat="1" applyFont="1" applyBorder="1" applyAlignment="1">
      <alignment vertical="center"/>
    </xf>
    <xf numFmtId="0" fontId="24" fillId="0" borderId="0" xfId="0" applyFont="1" applyAlignment="1">
      <alignment vertical="center"/>
    </xf>
  </cellXfs>
  <cellStyles count="2">
    <cellStyle name="Normalny" xfId="0" builtinId="0"/>
    <cellStyle name="Normalny_zal_Szczecin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31"/>
  <sheetViews>
    <sheetView zoomScale="130" zoomScaleNormal="130" workbookViewId="0"/>
  </sheetViews>
  <sheetFormatPr defaultRowHeight="15" x14ac:dyDescent="0.25"/>
  <cols>
    <col min="1" max="1" width="4.140625" customWidth="1"/>
    <col min="2" max="2" width="6" customWidth="1"/>
    <col min="3" max="3" width="5" customWidth="1"/>
    <col min="4" max="4" width="39.140625" customWidth="1"/>
    <col min="5" max="5" width="12.85546875" customWidth="1"/>
    <col min="6" max="6" width="10.5703125" customWidth="1"/>
    <col min="7" max="7" width="10.28515625" customWidth="1"/>
    <col min="8" max="8" width="12.5703125" customWidth="1"/>
    <col min="9" max="9" width="10.28515625" customWidth="1"/>
  </cols>
  <sheetData>
    <row r="1" spans="1:8" ht="12.75" customHeight="1" x14ac:dyDescent="0.25">
      <c r="A1" s="1"/>
      <c r="B1" s="1"/>
      <c r="C1" s="3"/>
      <c r="D1" s="4"/>
      <c r="E1" s="4"/>
      <c r="F1" s="4" t="s">
        <v>0</v>
      </c>
      <c r="G1" s="1"/>
      <c r="H1" s="1"/>
    </row>
    <row r="2" spans="1:8" ht="12.75" customHeight="1" x14ac:dyDescent="0.25">
      <c r="A2" s="1"/>
      <c r="B2" s="1"/>
      <c r="C2" s="3"/>
      <c r="D2" s="4"/>
      <c r="E2" s="4"/>
      <c r="F2" s="4" t="s">
        <v>195</v>
      </c>
      <c r="G2" s="1"/>
      <c r="H2" s="1"/>
    </row>
    <row r="3" spans="1:8" ht="12.75" customHeight="1" x14ac:dyDescent="0.25">
      <c r="A3" s="1"/>
      <c r="B3" s="1"/>
      <c r="C3" s="3"/>
      <c r="D3" s="4"/>
      <c r="E3" s="4"/>
      <c r="F3" s="4" t="s">
        <v>44</v>
      </c>
      <c r="G3" s="1"/>
      <c r="H3" s="1"/>
    </row>
    <row r="4" spans="1:8" ht="12.75" customHeight="1" x14ac:dyDescent="0.25">
      <c r="A4" s="1"/>
      <c r="B4" s="1"/>
      <c r="C4" s="3"/>
      <c r="D4" s="4"/>
      <c r="E4" s="4"/>
      <c r="F4" s="4" t="s">
        <v>196</v>
      </c>
      <c r="G4" s="1"/>
      <c r="H4" s="1"/>
    </row>
    <row r="5" spans="1:8" ht="31.5" customHeight="1" x14ac:dyDescent="0.25">
      <c r="A5" s="5" t="s">
        <v>66</v>
      </c>
      <c r="B5" s="6"/>
      <c r="C5" s="7"/>
      <c r="D5" s="7"/>
      <c r="E5" s="6"/>
      <c r="F5" s="6"/>
      <c r="G5" s="8"/>
      <c r="H5" s="6"/>
    </row>
    <row r="6" spans="1:8" ht="19.5" customHeight="1" x14ac:dyDescent="0.25">
      <c r="A6" s="1"/>
      <c r="B6" s="1"/>
      <c r="C6" s="3"/>
      <c r="D6" s="3"/>
      <c r="E6" s="9"/>
      <c r="F6" s="1"/>
      <c r="G6" s="10"/>
      <c r="H6" s="10"/>
    </row>
    <row r="7" spans="1:8" s="39" customFormat="1" ht="11.25" x14ac:dyDescent="0.2">
      <c r="A7" s="33"/>
      <c r="B7" s="33"/>
      <c r="C7" s="34"/>
      <c r="D7" s="35"/>
      <c r="E7" s="36" t="s">
        <v>2</v>
      </c>
      <c r="F7" s="37"/>
      <c r="G7" s="38"/>
      <c r="H7" s="36" t="s">
        <v>2</v>
      </c>
    </row>
    <row r="8" spans="1:8" s="39" customFormat="1" ht="11.25" x14ac:dyDescent="0.2">
      <c r="A8" s="40" t="s">
        <v>3</v>
      </c>
      <c r="B8" s="40" t="s">
        <v>4</v>
      </c>
      <c r="C8" s="41" t="s">
        <v>5</v>
      </c>
      <c r="D8" s="42" t="s">
        <v>6</v>
      </c>
      <c r="E8" s="40" t="s">
        <v>67</v>
      </c>
      <c r="F8" s="43" t="s">
        <v>7</v>
      </c>
      <c r="G8" s="40" t="s">
        <v>8</v>
      </c>
      <c r="H8" s="40" t="s">
        <v>9</v>
      </c>
    </row>
    <row r="9" spans="1:8" s="39" customFormat="1" ht="4.5" customHeight="1" x14ac:dyDescent="0.2">
      <c r="A9" s="44"/>
      <c r="B9" s="44"/>
      <c r="C9" s="45"/>
      <c r="D9" s="46"/>
      <c r="E9" s="44"/>
      <c r="F9" s="47"/>
      <c r="G9" s="47"/>
      <c r="H9" s="44"/>
    </row>
    <row r="10" spans="1:8" s="39" customFormat="1" ht="22.5" customHeight="1" thickBot="1" x14ac:dyDescent="0.25">
      <c r="A10" s="48"/>
      <c r="B10" s="49"/>
      <c r="C10" s="50"/>
      <c r="D10" s="51" t="s">
        <v>10</v>
      </c>
      <c r="E10" s="52">
        <v>801365791.38</v>
      </c>
      <c r="F10" s="52">
        <f>SUM(F11,F45,F74)</f>
        <v>396605.01</v>
      </c>
      <c r="G10" s="52">
        <f>SUM(G11,G45,G74)</f>
        <v>176162</v>
      </c>
      <c r="H10" s="52">
        <f>SUM(E10+F10-G10)</f>
        <v>801586234.38999999</v>
      </c>
    </row>
    <row r="11" spans="1:8" s="39" customFormat="1" ht="20.25" customHeight="1" thickBot="1" x14ac:dyDescent="0.25">
      <c r="A11" s="48"/>
      <c r="B11" s="49"/>
      <c r="C11" s="50"/>
      <c r="D11" s="53" t="s">
        <v>68</v>
      </c>
      <c r="E11" s="54">
        <v>667073956.80999994</v>
      </c>
      <c r="F11" s="54">
        <f>SUM(F12,F21)</f>
        <v>172151</v>
      </c>
      <c r="G11" s="54">
        <f>SUM(G12,G21)</f>
        <v>175492</v>
      </c>
      <c r="H11" s="54">
        <f>SUM(E11+F11-G11)</f>
        <v>667070615.80999994</v>
      </c>
    </row>
    <row r="12" spans="1:8" s="39" customFormat="1" ht="16.899999999999999" customHeight="1" thickTop="1" thickBot="1" x14ac:dyDescent="0.25">
      <c r="A12" s="55">
        <v>750</v>
      </c>
      <c r="B12" s="56"/>
      <c r="C12" s="57"/>
      <c r="D12" s="58" t="s">
        <v>96</v>
      </c>
      <c r="E12" s="59">
        <v>5746165</v>
      </c>
      <c r="F12" s="59">
        <f t="shared" ref="F12:G13" si="0">SUM(F13)</f>
        <v>132700</v>
      </c>
      <c r="G12" s="59">
        <f t="shared" si="0"/>
        <v>0</v>
      </c>
      <c r="H12" s="59">
        <f>SUM(E12+F12-G12)</f>
        <v>5878865</v>
      </c>
    </row>
    <row r="13" spans="1:8" s="39" customFormat="1" ht="12.75" customHeight="1" thickTop="1" x14ac:dyDescent="0.2">
      <c r="A13" s="71"/>
      <c r="B13" s="31">
        <v>75095</v>
      </c>
      <c r="C13" s="77"/>
      <c r="D13" s="144" t="s">
        <v>15</v>
      </c>
      <c r="E13" s="62">
        <v>3729781</v>
      </c>
      <c r="F13" s="63">
        <f t="shared" si="0"/>
        <v>132700</v>
      </c>
      <c r="G13" s="63">
        <f t="shared" si="0"/>
        <v>0</v>
      </c>
      <c r="H13" s="62">
        <f>SUM(E13+F13-G13)</f>
        <v>3862481</v>
      </c>
    </row>
    <row r="14" spans="1:8" s="39" customFormat="1" ht="21" customHeight="1" x14ac:dyDescent="0.2">
      <c r="A14" s="48"/>
      <c r="B14" s="56"/>
      <c r="C14" s="28"/>
      <c r="D14" s="217" t="s">
        <v>149</v>
      </c>
      <c r="E14" s="218">
        <v>0</v>
      </c>
      <c r="F14" s="219">
        <f>SUM(F20:F20)</f>
        <v>132700</v>
      </c>
      <c r="G14" s="219">
        <f>SUM(G20:G20)</f>
        <v>0</v>
      </c>
      <c r="H14" s="218">
        <f t="shared" ref="H14" si="1">SUM(E14+F14-G14)</f>
        <v>132700</v>
      </c>
    </row>
    <row r="15" spans="1:8" s="39" customFormat="1" ht="12.75" customHeight="1" x14ac:dyDescent="0.2">
      <c r="A15" s="48"/>
      <c r="B15" s="56"/>
      <c r="C15" s="50" t="s">
        <v>69</v>
      </c>
      <c r="D15" s="64" t="s">
        <v>70</v>
      </c>
      <c r="E15" s="65"/>
      <c r="F15" s="66"/>
      <c r="G15" s="67"/>
      <c r="H15" s="65"/>
    </row>
    <row r="16" spans="1:8" s="39" customFormat="1" ht="12.75" customHeight="1" x14ac:dyDescent="0.2">
      <c r="A16" s="48"/>
      <c r="B16" s="56"/>
      <c r="C16" s="50"/>
      <c r="D16" s="64" t="s">
        <v>71</v>
      </c>
      <c r="E16" s="65"/>
      <c r="F16" s="66"/>
      <c r="G16" s="67"/>
      <c r="H16" s="65"/>
    </row>
    <row r="17" spans="1:8" s="39" customFormat="1" ht="12.75" customHeight="1" x14ac:dyDescent="0.2">
      <c r="A17" s="48"/>
      <c r="B17" s="56"/>
      <c r="C17" s="50"/>
      <c r="D17" s="64" t="s">
        <v>72</v>
      </c>
      <c r="E17" s="65"/>
      <c r="F17" s="66"/>
      <c r="G17" s="67"/>
      <c r="H17" s="65"/>
    </row>
    <row r="18" spans="1:8" s="39" customFormat="1" ht="12.75" customHeight="1" x14ac:dyDescent="0.2">
      <c r="A18" s="48"/>
      <c r="B18" s="56"/>
      <c r="C18" s="50"/>
      <c r="D18" s="64" t="s">
        <v>73</v>
      </c>
      <c r="E18" s="65"/>
      <c r="F18" s="66"/>
      <c r="G18" s="67"/>
      <c r="H18" s="65"/>
    </row>
    <row r="19" spans="1:8" s="39" customFormat="1" ht="12.75" customHeight="1" x14ac:dyDescent="0.2">
      <c r="A19" s="48"/>
      <c r="B19" s="56"/>
      <c r="C19" s="50"/>
      <c r="D19" s="68" t="s">
        <v>74</v>
      </c>
      <c r="E19" s="65"/>
      <c r="F19" s="66"/>
      <c r="G19" s="67"/>
      <c r="H19" s="65"/>
    </row>
    <row r="20" spans="1:8" s="39" customFormat="1" ht="12.75" customHeight="1" x14ac:dyDescent="0.2">
      <c r="A20" s="48"/>
      <c r="B20" s="56"/>
      <c r="C20" s="50"/>
      <c r="D20" s="68" t="s">
        <v>17</v>
      </c>
      <c r="E20" s="66">
        <v>0</v>
      </c>
      <c r="F20" s="66">
        <v>132700</v>
      </c>
      <c r="G20" s="65"/>
      <c r="H20" s="66">
        <f>SUM(E20+F20-G20)</f>
        <v>132700</v>
      </c>
    </row>
    <row r="21" spans="1:8" s="39" customFormat="1" ht="12.75" customHeight="1" thickBot="1" x14ac:dyDescent="0.25">
      <c r="A21" s="55">
        <v>801</v>
      </c>
      <c r="B21" s="56"/>
      <c r="C21" s="57"/>
      <c r="D21" s="58" t="s">
        <v>11</v>
      </c>
      <c r="E21" s="54">
        <v>23921354.850000001</v>
      </c>
      <c r="F21" s="59">
        <f>SUM(F22,F27,F35,F40)</f>
        <v>39451</v>
      </c>
      <c r="G21" s="59">
        <f>SUM(G22,G27,G35,G40)</f>
        <v>175492</v>
      </c>
      <c r="H21" s="54">
        <f>SUM(E21+F21-G21)</f>
        <v>23785313.850000001</v>
      </c>
    </row>
    <row r="22" spans="1:8" s="39" customFormat="1" ht="12.75" customHeight="1" thickTop="1" x14ac:dyDescent="0.2">
      <c r="A22" s="55"/>
      <c r="B22" s="60">
        <v>80103</v>
      </c>
      <c r="C22" s="50"/>
      <c r="D22" s="61" t="s">
        <v>65</v>
      </c>
      <c r="E22" s="62">
        <v>64556</v>
      </c>
      <c r="F22" s="63">
        <f t="shared" ref="F22:G22" si="2">SUM(F23)</f>
        <v>0</v>
      </c>
      <c r="G22" s="63">
        <f t="shared" si="2"/>
        <v>33665</v>
      </c>
      <c r="H22" s="62">
        <f>SUM(E22+F22-G22)</f>
        <v>30891</v>
      </c>
    </row>
    <row r="23" spans="1:8" s="39" customFormat="1" ht="12.75" customHeight="1" x14ac:dyDescent="0.2">
      <c r="A23" s="55"/>
      <c r="B23" s="60"/>
      <c r="C23" s="50"/>
      <c r="D23" s="220" t="s">
        <v>75</v>
      </c>
      <c r="E23" s="218">
        <v>64556</v>
      </c>
      <c r="F23" s="219">
        <f>SUM(F26)</f>
        <v>0</v>
      </c>
      <c r="G23" s="219">
        <f>SUM(G26)</f>
        <v>33665</v>
      </c>
      <c r="H23" s="218">
        <f>SUM(E23+F23-G23)</f>
        <v>30891</v>
      </c>
    </row>
    <row r="24" spans="1:8" s="39" customFormat="1" ht="12.75" customHeight="1" x14ac:dyDescent="0.2">
      <c r="A24" s="55"/>
      <c r="B24" s="56"/>
      <c r="C24" s="50" t="s">
        <v>93</v>
      </c>
      <c r="D24" s="64" t="s">
        <v>46</v>
      </c>
      <c r="E24" s="70"/>
      <c r="F24" s="65"/>
      <c r="G24" s="67"/>
      <c r="H24" s="70"/>
    </row>
    <row r="25" spans="1:8" s="39" customFormat="1" ht="12.75" customHeight="1" x14ac:dyDescent="0.2">
      <c r="A25" s="55"/>
      <c r="B25" s="56"/>
      <c r="C25" s="71"/>
      <c r="D25" s="64" t="s">
        <v>94</v>
      </c>
      <c r="E25" s="70"/>
      <c r="F25" s="65"/>
      <c r="G25" s="67"/>
      <c r="H25" s="70"/>
    </row>
    <row r="26" spans="1:8" s="39" customFormat="1" ht="12.75" customHeight="1" x14ac:dyDescent="0.2">
      <c r="A26" s="55"/>
      <c r="B26" s="56"/>
      <c r="C26" s="71"/>
      <c r="D26" s="64" t="s">
        <v>95</v>
      </c>
      <c r="E26" s="70">
        <v>64556</v>
      </c>
      <c r="F26" s="65"/>
      <c r="G26" s="65">
        <v>33665</v>
      </c>
      <c r="H26" s="70">
        <f>SUM(E26+F26-G26)</f>
        <v>30891</v>
      </c>
    </row>
    <row r="27" spans="1:8" s="39" customFormat="1" ht="12.75" customHeight="1" x14ac:dyDescent="0.2">
      <c r="A27" s="55"/>
      <c r="B27" s="60">
        <v>80104</v>
      </c>
      <c r="C27" s="50"/>
      <c r="D27" s="61" t="s">
        <v>14</v>
      </c>
      <c r="E27" s="62">
        <v>4646482.3</v>
      </c>
      <c r="F27" s="63">
        <f t="shared" ref="F27:G27" si="3">SUM(F28)</f>
        <v>0</v>
      </c>
      <c r="G27" s="63">
        <f t="shared" si="3"/>
        <v>141827</v>
      </c>
      <c r="H27" s="62">
        <f>SUM(E27+F27-G27)</f>
        <v>4504655.3</v>
      </c>
    </row>
    <row r="28" spans="1:8" s="39" customFormat="1" ht="12.75" customHeight="1" x14ac:dyDescent="0.2">
      <c r="A28" s="55"/>
      <c r="B28" s="60"/>
      <c r="C28" s="50"/>
      <c r="D28" s="220" t="s">
        <v>75</v>
      </c>
      <c r="E28" s="218">
        <v>3510417</v>
      </c>
      <c r="F28" s="219">
        <f>SUM(F31)</f>
        <v>0</v>
      </c>
      <c r="G28" s="219">
        <f>SUM(G31)</f>
        <v>141827</v>
      </c>
      <c r="H28" s="218">
        <f>SUM(E28+F28-G28)</f>
        <v>3368590</v>
      </c>
    </row>
    <row r="29" spans="1:8" s="39" customFormat="1" ht="12.75" customHeight="1" x14ac:dyDescent="0.2">
      <c r="A29" s="55"/>
      <c r="B29" s="56"/>
      <c r="C29" s="50" t="s">
        <v>93</v>
      </c>
      <c r="D29" s="64" t="s">
        <v>46</v>
      </c>
      <c r="E29" s="70"/>
      <c r="F29" s="65"/>
      <c r="G29" s="67"/>
      <c r="H29" s="70"/>
    </row>
    <row r="30" spans="1:8" s="39" customFormat="1" ht="12.75" customHeight="1" x14ac:dyDescent="0.2">
      <c r="A30" s="55"/>
      <c r="B30" s="56"/>
      <c r="C30" s="71"/>
      <c r="D30" s="64" t="s">
        <v>94</v>
      </c>
      <c r="E30" s="70"/>
      <c r="F30" s="65"/>
      <c r="G30" s="67"/>
      <c r="H30" s="70"/>
    </row>
    <row r="31" spans="1:8" s="39" customFormat="1" ht="12.75" customHeight="1" x14ac:dyDescent="0.2">
      <c r="A31" s="55"/>
      <c r="B31" s="56"/>
      <c r="C31" s="71"/>
      <c r="D31" s="64" t="s">
        <v>95</v>
      </c>
      <c r="E31" s="70">
        <v>3510417</v>
      </c>
      <c r="F31" s="65"/>
      <c r="G31" s="65">
        <v>141827</v>
      </c>
      <c r="H31" s="70">
        <f>SUM(E31+F31-G31)</f>
        <v>3368590</v>
      </c>
    </row>
    <row r="32" spans="1:8" s="39" customFormat="1" ht="12.75" customHeight="1" x14ac:dyDescent="0.2">
      <c r="A32" s="55"/>
      <c r="B32" s="60">
        <v>80149</v>
      </c>
      <c r="C32" s="28"/>
      <c r="D32" s="32" t="s">
        <v>132</v>
      </c>
      <c r="E32" s="65"/>
      <c r="F32" s="65"/>
      <c r="G32" s="65"/>
      <c r="H32" s="65"/>
    </row>
    <row r="33" spans="1:8" s="39" customFormat="1" ht="12.75" customHeight="1" x14ac:dyDescent="0.2">
      <c r="A33" s="55"/>
      <c r="B33" s="60"/>
      <c r="C33" s="28"/>
      <c r="D33" s="32" t="s">
        <v>133</v>
      </c>
      <c r="E33" s="65"/>
      <c r="F33" s="65"/>
      <c r="G33" s="65"/>
      <c r="H33" s="65"/>
    </row>
    <row r="34" spans="1:8" s="39" customFormat="1" ht="12.75" customHeight="1" x14ac:dyDescent="0.2">
      <c r="A34" s="55"/>
      <c r="B34" s="60"/>
      <c r="C34" s="28"/>
      <c r="D34" s="32" t="s">
        <v>134</v>
      </c>
      <c r="E34" s="65"/>
      <c r="F34" s="65"/>
      <c r="G34" s="65"/>
      <c r="H34" s="65"/>
    </row>
    <row r="35" spans="1:8" s="39" customFormat="1" ht="12.75" customHeight="1" x14ac:dyDescent="0.2">
      <c r="A35" s="55"/>
      <c r="B35" s="60"/>
      <c r="C35" s="50"/>
      <c r="D35" s="61" t="s">
        <v>135</v>
      </c>
      <c r="E35" s="62">
        <v>4304</v>
      </c>
      <c r="F35" s="63">
        <f>SUM(F36)</f>
        <v>3051</v>
      </c>
      <c r="G35" s="63">
        <f>SUM(G36)</f>
        <v>0</v>
      </c>
      <c r="H35" s="62">
        <f>SUM(E35+F35-G35)</f>
        <v>7355</v>
      </c>
    </row>
    <row r="36" spans="1:8" s="39" customFormat="1" ht="12.75" customHeight="1" x14ac:dyDescent="0.2">
      <c r="A36" s="55"/>
      <c r="B36" s="60"/>
      <c r="C36" s="50"/>
      <c r="D36" s="220" t="s">
        <v>75</v>
      </c>
      <c r="E36" s="218">
        <v>4304</v>
      </c>
      <c r="F36" s="219">
        <f>SUM(F39)</f>
        <v>3051</v>
      </c>
      <c r="G36" s="219">
        <f>SUM(G39)</f>
        <v>0</v>
      </c>
      <c r="H36" s="218">
        <f>SUM(E36+F36-G36)</f>
        <v>7355</v>
      </c>
    </row>
    <row r="37" spans="1:8" s="39" customFormat="1" ht="12.75" customHeight="1" x14ac:dyDescent="0.2">
      <c r="A37" s="55"/>
      <c r="B37" s="60"/>
      <c r="C37" s="50" t="s">
        <v>93</v>
      </c>
      <c r="D37" s="64" t="s">
        <v>46</v>
      </c>
      <c r="E37" s="70"/>
      <c r="F37" s="65"/>
      <c r="G37" s="67"/>
      <c r="H37" s="70"/>
    </row>
    <row r="38" spans="1:8" s="39" customFormat="1" ht="12.75" customHeight="1" x14ac:dyDescent="0.2">
      <c r="A38" s="55"/>
      <c r="B38" s="60"/>
      <c r="C38" s="71"/>
      <c r="D38" s="64" t="s">
        <v>94</v>
      </c>
      <c r="E38" s="70"/>
      <c r="F38" s="65"/>
      <c r="G38" s="67"/>
      <c r="H38" s="70"/>
    </row>
    <row r="39" spans="1:8" s="39" customFormat="1" ht="12.75" customHeight="1" x14ac:dyDescent="0.2">
      <c r="A39" s="55"/>
      <c r="B39" s="60"/>
      <c r="C39" s="71"/>
      <c r="D39" s="64" t="s">
        <v>95</v>
      </c>
      <c r="E39" s="70">
        <v>4304</v>
      </c>
      <c r="F39" s="65">
        <v>3051</v>
      </c>
      <c r="G39" s="65"/>
      <c r="H39" s="70">
        <f>SUM(E39+F39-G39)</f>
        <v>7355</v>
      </c>
    </row>
    <row r="40" spans="1:8" s="39" customFormat="1" ht="12.75" customHeight="1" x14ac:dyDescent="0.2">
      <c r="A40" s="55"/>
      <c r="B40" s="60">
        <v>80195</v>
      </c>
      <c r="C40" s="50"/>
      <c r="D40" s="61" t="s">
        <v>15</v>
      </c>
      <c r="E40" s="62">
        <v>18095775.829999998</v>
      </c>
      <c r="F40" s="63">
        <f>SUM(F41)</f>
        <v>36400</v>
      </c>
      <c r="G40" s="63">
        <f>SUM(G41)</f>
        <v>0</v>
      </c>
      <c r="H40" s="62">
        <f>SUM(E40+F40-G40)</f>
        <v>18132175.829999998</v>
      </c>
    </row>
    <row r="41" spans="1:8" s="39" customFormat="1" ht="12.75" customHeight="1" x14ac:dyDescent="0.2">
      <c r="A41" s="55"/>
      <c r="B41" s="56"/>
      <c r="C41" s="28"/>
      <c r="D41" s="221" t="s">
        <v>150</v>
      </c>
      <c r="E41" s="222">
        <v>3293600.9</v>
      </c>
      <c r="F41" s="222">
        <f>SUM(F42:F44)</f>
        <v>36400</v>
      </c>
      <c r="G41" s="222">
        <f>SUM(G42:G44)</f>
        <v>0</v>
      </c>
      <c r="H41" s="218">
        <f>SUM(E41+F41-G41)</f>
        <v>3330000.9</v>
      </c>
    </row>
    <row r="42" spans="1:8" s="39" customFormat="1" ht="12.75" customHeight="1" x14ac:dyDescent="0.2">
      <c r="A42" s="55"/>
      <c r="B42" s="56"/>
      <c r="C42" s="50" t="s">
        <v>151</v>
      </c>
      <c r="D42" s="60" t="s">
        <v>152</v>
      </c>
      <c r="E42" s="70"/>
      <c r="F42" s="80"/>
      <c r="G42" s="80"/>
      <c r="H42" s="80"/>
    </row>
    <row r="43" spans="1:8" s="39" customFormat="1" ht="12.75" customHeight="1" x14ac:dyDescent="0.2">
      <c r="A43" s="55"/>
      <c r="B43" s="56"/>
      <c r="C43" s="169"/>
      <c r="D43" s="60" t="s">
        <v>153</v>
      </c>
      <c r="E43" s="66"/>
      <c r="F43" s="66"/>
      <c r="G43" s="66"/>
      <c r="H43" s="80"/>
    </row>
    <row r="44" spans="1:8" s="39" customFormat="1" ht="12.75" customHeight="1" x14ac:dyDescent="0.2">
      <c r="A44" s="55"/>
      <c r="B44" s="56"/>
      <c r="C44" s="71"/>
      <c r="D44" s="64" t="s">
        <v>154</v>
      </c>
      <c r="E44" s="65">
        <v>218400</v>
      </c>
      <c r="F44" s="66">
        <v>36400</v>
      </c>
      <c r="G44" s="66"/>
      <c r="H44" s="80">
        <f t="shared" ref="H44" si="4">SUM(E44+F44-G44)</f>
        <v>254800</v>
      </c>
    </row>
    <row r="45" spans="1:8" s="39" customFormat="1" ht="18.75" customHeight="1" thickBot="1" x14ac:dyDescent="0.25">
      <c r="A45" s="48"/>
      <c r="B45" s="49"/>
      <c r="C45" s="50"/>
      <c r="D45" s="53" t="s">
        <v>58</v>
      </c>
      <c r="E45" s="54">
        <v>116011485.17</v>
      </c>
      <c r="F45" s="59">
        <f>SUM(F46,F54)</f>
        <v>34655.009999999995</v>
      </c>
      <c r="G45" s="59">
        <f>SUM(G46,G54)</f>
        <v>670</v>
      </c>
      <c r="H45" s="54">
        <f>SUM(E45+F45-G45)</f>
        <v>116045470.18000001</v>
      </c>
    </row>
    <row r="46" spans="1:8" s="39" customFormat="1" ht="18.75" customHeight="1" thickTop="1" thickBot="1" x14ac:dyDescent="0.25">
      <c r="A46" s="113" t="s">
        <v>98</v>
      </c>
      <c r="B46" s="82"/>
      <c r="C46" s="82"/>
      <c r="D46" s="114" t="s">
        <v>99</v>
      </c>
      <c r="E46" s="59">
        <v>0</v>
      </c>
      <c r="F46" s="59">
        <f>SUM(F47)</f>
        <v>5322.07</v>
      </c>
      <c r="G46" s="59">
        <f>SUM(G47)</f>
        <v>0</v>
      </c>
      <c r="H46" s="59">
        <f>SUM(E46+F46-G46)</f>
        <v>5322.07</v>
      </c>
    </row>
    <row r="47" spans="1:8" s="39" customFormat="1" ht="12.75" customHeight="1" thickTop="1" x14ac:dyDescent="0.2">
      <c r="A47" s="118"/>
      <c r="B47" s="119" t="s">
        <v>155</v>
      </c>
      <c r="C47" s="115"/>
      <c r="D47" s="116" t="s">
        <v>156</v>
      </c>
      <c r="E47" s="62">
        <v>0</v>
      </c>
      <c r="F47" s="63">
        <f t="shared" ref="F47:G47" si="5">SUM(F48)</f>
        <v>5322.07</v>
      </c>
      <c r="G47" s="63">
        <f t="shared" si="5"/>
        <v>0</v>
      </c>
      <c r="H47" s="62">
        <f>SUM(E47+F47-G47)</f>
        <v>5322.07</v>
      </c>
    </row>
    <row r="48" spans="1:8" s="39" customFormat="1" ht="12.75" customHeight="1" x14ac:dyDescent="0.2">
      <c r="A48" s="57"/>
      <c r="B48" s="60"/>
      <c r="C48" s="50"/>
      <c r="D48" s="220" t="s">
        <v>75</v>
      </c>
      <c r="E48" s="218">
        <v>0</v>
      </c>
      <c r="F48" s="219">
        <f>SUM(F53)</f>
        <v>5322.07</v>
      </c>
      <c r="G48" s="219">
        <f>SUM(G53)</f>
        <v>0</v>
      </c>
      <c r="H48" s="218">
        <f>SUM(E48+F48-G48)</f>
        <v>5322.07</v>
      </c>
    </row>
    <row r="49" spans="1:8" s="39" customFormat="1" ht="12.75" customHeight="1" x14ac:dyDescent="0.2">
      <c r="A49" s="57"/>
      <c r="B49" s="56"/>
      <c r="C49" s="50" t="s">
        <v>59</v>
      </c>
      <c r="D49" s="60" t="s">
        <v>60</v>
      </c>
      <c r="E49" s="70"/>
      <c r="F49" s="65"/>
      <c r="G49" s="67"/>
      <c r="H49" s="70"/>
    </row>
    <row r="50" spans="1:8" s="39" customFormat="1" ht="12.75" customHeight="1" x14ac:dyDescent="0.2">
      <c r="A50" s="57"/>
      <c r="B50" s="56"/>
      <c r="C50" s="71"/>
      <c r="D50" s="60" t="s">
        <v>61</v>
      </c>
      <c r="E50" s="70"/>
      <c r="F50" s="65"/>
      <c r="G50" s="67"/>
      <c r="H50" s="70"/>
    </row>
    <row r="51" spans="1:8" s="39" customFormat="1" ht="12.75" customHeight="1" x14ac:dyDescent="0.2">
      <c r="A51" s="57"/>
      <c r="B51" s="56"/>
      <c r="C51" s="71"/>
      <c r="D51" s="60" t="s">
        <v>157</v>
      </c>
      <c r="E51" s="70"/>
      <c r="F51" s="65"/>
      <c r="G51" s="67"/>
      <c r="H51" s="70"/>
    </row>
    <row r="52" spans="1:8" s="39" customFormat="1" ht="12.75" customHeight="1" x14ac:dyDescent="0.2">
      <c r="A52" s="57"/>
      <c r="B52" s="56"/>
      <c r="C52" s="71"/>
      <c r="D52" s="64" t="s">
        <v>158</v>
      </c>
      <c r="E52" s="70"/>
      <c r="F52" s="65"/>
      <c r="G52" s="67"/>
      <c r="H52" s="70"/>
    </row>
    <row r="53" spans="1:8" s="39" customFormat="1" ht="12.75" customHeight="1" x14ac:dyDescent="0.2">
      <c r="A53" s="146"/>
      <c r="B53" s="73"/>
      <c r="C53" s="74"/>
      <c r="D53" s="61" t="s">
        <v>217</v>
      </c>
      <c r="E53" s="75">
        <v>0</v>
      </c>
      <c r="F53" s="63">
        <v>5322.07</v>
      </c>
      <c r="G53" s="170"/>
      <c r="H53" s="75">
        <f>SUM(E53+F53-G53)</f>
        <v>5322.07</v>
      </c>
    </row>
    <row r="54" spans="1:8" s="39" customFormat="1" ht="12.75" customHeight="1" thickBot="1" x14ac:dyDescent="0.25">
      <c r="A54" s="57" t="s">
        <v>24</v>
      </c>
      <c r="B54" s="56"/>
      <c r="C54" s="57"/>
      <c r="D54" s="58" t="s">
        <v>16</v>
      </c>
      <c r="E54" s="59">
        <v>2559779.59</v>
      </c>
      <c r="F54" s="59">
        <f>SUM(F55,F62,F68)</f>
        <v>29332.94</v>
      </c>
      <c r="G54" s="59">
        <f>SUM(G55,G62,G68)</f>
        <v>670</v>
      </c>
      <c r="H54" s="59">
        <f>SUM(E54+F54-G54)</f>
        <v>2588442.5299999998</v>
      </c>
    </row>
    <row r="55" spans="1:8" s="39" customFormat="1" ht="12" customHeight="1" thickTop="1" x14ac:dyDescent="0.2">
      <c r="A55" s="57"/>
      <c r="B55" s="60">
        <v>85203</v>
      </c>
      <c r="C55" s="50"/>
      <c r="D55" s="69" t="s">
        <v>159</v>
      </c>
      <c r="E55" s="62">
        <v>942100</v>
      </c>
      <c r="F55" s="63">
        <f t="shared" ref="F55:G55" si="6">SUM(F56)</f>
        <v>18929</v>
      </c>
      <c r="G55" s="63">
        <f t="shared" si="6"/>
        <v>0</v>
      </c>
      <c r="H55" s="62">
        <f>SUM(E55+F55-G55)</f>
        <v>961029</v>
      </c>
    </row>
    <row r="56" spans="1:8" s="39" customFormat="1" ht="12" customHeight="1" x14ac:dyDescent="0.2">
      <c r="A56" s="57"/>
      <c r="B56" s="60"/>
      <c r="C56" s="50"/>
      <c r="D56" s="220" t="s">
        <v>75</v>
      </c>
      <c r="E56" s="218">
        <v>942100</v>
      </c>
      <c r="F56" s="219">
        <f>SUM(F61)</f>
        <v>18929</v>
      </c>
      <c r="G56" s="219">
        <f>SUM(G61)</f>
        <v>0</v>
      </c>
      <c r="H56" s="218">
        <f>SUM(E56+F56-G56)</f>
        <v>961029</v>
      </c>
    </row>
    <row r="57" spans="1:8" s="39" customFormat="1" ht="12" customHeight="1" x14ac:dyDescent="0.2">
      <c r="A57" s="57"/>
      <c r="B57" s="56"/>
      <c r="C57" s="50" t="s">
        <v>59</v>
      </c>
      <c r="D57" s="60" t="s">
        <v>60</v>
      </c>
      <c r="E57" s="70"/>
      <c r="F57" s="65"/>
      <c r="G57" s="67"/>
      <c r="H57" s="70"/>
    </row>
    <row r="58" spans="1:8" s="39" customFormat="1" ht="12" customHeight="1" x14ac:dyDescent="0.2">
      <c r="A58" s="57"/>
      <c r="B58" s="56"/>
      <c r="C58" s="71"/>
      <c r="D58" s="60" t="s">
        <v>61</v>
      </c>
      <c r="E58" s="70"/>
      <c r="F58" s="65"/>
      <c r="G58" s="67"/>
      <c r="H58" s="70"/>
    </row>
    <row r="59" spans="1:8" s="39" customFormat="1" ht="12" customHeight="1" x14ac:dyDescent="0.2">
      <c r="A59" s="57"/>
      <c r="B59" s="56"/>
      <c r="C59" s="71"/>
      <c r="D59" s="60" t="s">
        <v>157</v>
      </c>
      <c r="E59" s="70"/>
      <c r="F59" s="65"/>
      <c r="G59" s="67"/>
      <c r="H59" s="70"/>
    </row>
    <row r="60" spans="1:8" s="39" customFormat="1" ht="12" customHeight="1" x14ac:dyDescent="0.2">
      <c r="A60" s="57"/>
      <c r="B60" s="56"/>
      <c r="C60" s="71"/>
      <c r="D60" s="64" t="s">
        <v>158</v>
      </c>
      <c r="E60" s="70"/>
      <c r="F60" s="65"/>
      <c r="G60" s="67"/>
      <c r="H60" s="70"/>
    </row>
    <row r="61" spans="1:8" s="39" customFormat="1" ht="12" customHeight="1" x14ac:dyDescent="0.2">
      <c r="A61" s="57"/>
      <c r="B61" s="56"/>
      <c r="C61" s="71"/>
      <c r="D61" s="64" t="s">
        <v>217</v>
      </c>
      <c r="E61" s="70">
        <v>942100</v>
      </c>
      <c r="F61" s="65">
        <v>18929</v>
      </c>
      <c r="G61" s="67"/>
      <c r="H61" s="70">
        <f>SUM(E61+F61-G61)</f>
        <v>961029</v>
      </c>
    </row>
    <row r="62" spans="1:8" s="39" customFormat="1" ht="12" customHeight="1" x14ac:dyDescent="0.2">
      <c r="A62" s="55"/>
      <c r="B62" s="60">
        <v>85215</v>
      </c>
      <c r="C62" s="50"/>
      <c r="D62" s="69" t="s">
        <v>160</v>
      </c>
      <c r="E62" s="62">
        <v>5609.59</v>
      </c>
      <c r="F62" s="63">
        <f t="shared" ref="F62:G62" si="7">SUM(F63)</f>
        <v>4555.9399999999996</v>
      </c>
      <c r="G62" s="63">
        <f t="shared" si="7"/>
        <v>0</v>
      </c>
      <c r="H62" s="62">
        <f>SUM(E62+F62-G62)</f>
        <v>10165.529999999999</v>
      </c>
    </row>
    <row r="63" spans="1:8" s="39" customFormat="1" ht="12" customHeight="1" x14ac:dyDescent="0.2">
      <c r="A63" s="55"/>
      <c r="B63" s="60"/>
      <c r="C63" s="50"/>
      <c r="D63" s="220" t="s">
        <v>75</v>
      </c>
      <c r="E63" s="218">
        <v>5609.59</v>
      </c>
      <c r="F63" s="219">
        <f>SUM(F67)</f>
        <v>4555.9399999999996</v>
      </c>
      <c r="G63" s="219">
        <f>SUM(G74)</f>
        <v>0</v>
      </c>
      <c r="H63" s="218">
        <f>SUM(E63+F63-G63)</f>
        <v>10165.529999999999</v>
      </c>
    </row>
    <row r="64" spans="1:8" s="39" customFormat="1" ht="12" customHeight="1" x14ac:dyDescent="0.2">
      <c r="A64" s="55"/>
      <c r="B64" s="56"/>
      <c r="C64" s="50" t="s">
        <v>59</v>
      </c>
      <c r="D64" s="60" t="s">
        <v>60</v>
      </c>
      <c r="E64" s="70"/>
      <c r="F64" s="65"/>
      <c r="G64" s="67"/>
      <c r="H64" s="70"/>
    </row>
    <row r="65" spans="1:8" s="39" customFormat="1" ht="12" customHeight="1" x14ac:dyDescent="0.2">
      <c r="A65" s="55"/>
      <c r="B65" s="56"/>
      <c r="C65" s="71"/>
      <c r="D65" s="60" t="s">
        <v>61</v>
      </c>
      <c r="E65" s="70"/>
      <c r="F65" s="65"/>
      <c r="G65" s="67"/>
      <c r="H65" s="70"/>
    </row>
    <row r="66" spans="1:8" s="39" customFormat="1" ht="12" customHeight="1" x14ac:dyDescent="0.2">
      <c r="A66" s="55"/>
      <c r="B66" s="56"/>
      <c r="C66" s="71"/>
      <c r="D66" s="60" t="s">
        <v>97</v>
      </c>
      <c r="E66" s="70"/>
      <c r="F66" s="65"/>
      <c r="G66" s="67"/>
      <c r="H66" s="70"/>
    </row>
    <row r="67" spans="1:8" s="39" customFormat="1" ht="12" customHeight="1" x14ac:dyDescent="0.2">
      <c r="A67" s="55"/>
      <c r="B67" s="56"/>
      <c r="C67" s="71"/>
      <c r="D67" s="64" t="s">
        <v>218</v>
      </c>
      <c r="E67" s="70">
        <v>5609.59</v>
      </c>
      <c r="F67" s="65">
        <v>4555.9399999999996</v>
      </c>
      <c r="G67" s="67"/>
      <c r="H67" s="70">
        <f>SUM(E67+F67-G67)</f>
        <v>10165.529999999999</v>
      </c>
    </row>
    <row r="68" spans="1:8" s="39" customFormat="1" ht="12" customHeight="1" x14ac:dyDescent="0.2">
      <c r="A68" s="55"/>
      <c r="B68" s="82">
        <v>85219</v>
      </c>
      <c r="C68" s="77"/>
      <c r="D68" s="144" t="s">
        <v>52</v>
      </c>
      <c r="E68" s="62">
        <v>5570</v>
      </c>
      <c r="F68" s="63">
        <f t="shared" ref="F68:G68" si="8">SUM(F69)</f>
        <v>5848</v>
      </c>
      <c r="G68" s="63">
        <f t="shared" si="8"/>
        <v>670</v>
      </c>
      <c r="H68" s="62">
        <f>SUM(E68+F68-G68)</f>
        <v>10748</v>
      </c>
    </row>
    <row r="69" spans="1:8" s="39" customFormat="1" ht="12" customHeight="1" x14ac:dyDescent="0.2">
      <c r="A69" s="55"/>
      <c r="B69" s="60"/>
      <c r="C69" s="50"/>
      <c r="D69" s="220" t="s">
        <v>75</v>
      </c>
      <c r="E69" s="218">
        <v>5570</v>
      </c>
      <c r="F69" s="219">
        <f>SUM(F73)</f>
        <v>5848</v>
      </c>
      <c r="G69" s="219">
        <f>SUM(G73)</f>
        <v>670</v>
      </c>
      <c r="H69" s="218">
        <f>SUM(E69+F69-G69)</f>
        <v>10748</v>
      </c>
    </row>
    <row r="70" spans="1:8" s="39" customFormat="1" ht="12" customHeight="1" x14ac:dyDescent="0.2">
      <c r="A70" s="55"/>
      <c r="B70" s="56"/>
      <c r="C70" s="50" t="s">
        <v>59</v>
      </c>
      <c r="D70" s="60" t="s">
        <v>60</v>
      </c>
      <c r="E70" s="70"/>
      <c r="F70" s="65"/>
      <c r="G70" s="67"/>
      <c r="H70" s="70"/>
    </row>
    <row r="71" spans="1:8" s="39" customFormat="1" ht="12" customHeight="1" x14ac:dyDescent="0.2">
      <c r="A71" s="55"/>
      <c r="B71" s="56"/>
      <c r="C71" s="71"/>
      <c r="D71" s="60" t="s">
        <v>61</v>
      </c>
      <c r="E71" s="70"/>
      <c r="F71" s="65"/>
      <c r="G71" s="67"/>
      <c r="H71" s="70"/>
    </row>
    <row r="72" spans="1:8" s="39" customFormat="1" ht="12" customHeight="1" x14ac:dyDescent="0.2">
      <c r="A72" s="55"/>
      <c r="B72" s="56"/>
      <c r="C72" s="71"/>
      <c r="D72" s="60" t="s">
        <v>97</v>
      </c>
      <c r="E72" s="70"/>
      <c r="F72" s="65"/>
      <c r="G72" s="67"/>
      <c r="H72" s="70"/>
    </row>
    <row r="73" spans="1:8" s="39" customFormat="1" ht="12" customHeight="1" x14ac:dyDescent="0.2">
      <c r="A73" s="55"/>
      <c r="B73" s="56"/>
      <c r="C73" s="71"/>
      <c r="D73" s="64" t="s">
        <v>218</v>
      </c>
      <c r="E73" s="70">
        <v>5570</v>
      </c>
      <c r="F73" s="65">
        <v>5848</v>
      </c>
      <c r="G73" s="65">
        <v>670</v>
      </c>
      <c r="H73" s="70">
        <f>SUM(E73+F73-G73)</f>
        <v>10748</v>
      </c>
    </row>
    <row r="74" spans="1:8" s="39" customFormat="1" ht="22.5" customHeight="1" thickBot="1" x14ac:dyDescent="0.25">
      <c r="A74" s="48"/>
      <c r="B74" s="49"/>
      <c r="C74" s="50"/>
      <c r="D74" s="53" t="s">
        <v>45</v>
      </c>
      <c r="E74" s="54">
        <v>18280349.399999999</v>
      </c>
      <c r="F74" s="54">
        <f>SUM(F76)</f>
        <v>189799</v>
      </c>
      <c r="G74" s="54">
        <f>SUM(G76)</f>
        <v>0</v>
      </c>
      <c r="H74" s="54">
        <f>SUM(E74+F74-G74)</f>
        <v>18470148.399999999</v>
      </c>
    </row>
    <row r="75" spans="1:8" s="39" customFormat="1" ht="22.5" customHeight="1" thickTop="1" x14ac:dyDescent="0.2">
      <c r="A75" s="55">
        <v>754</v>
      </c>
      <c r="B75" s="56"/>
      <c r="C75" s="57"/>
      <c r="D75" s="58" t="s">
        <v>161</v>
      </c>
      <c r="E75" s="85"/>
      <c r="F75" s="85"/>
      <c r="G75" s="85"/>
      <c r="H75" s="85"/>
    </row>
    <row r="76" spans="1:8" s="39" customFormat="1" ht="12.75" customHeight="1" thickBot="1" x14ac:dyDescent="0.25">
      <c r="A76" s="55"/>
      <c r="B76" s="56"/>
      <c r="C76" s="57"/>
      <c r="D76" s="58" t="s">
        <v>55</v>
      </c>
      <c r="E76" s="54">
        <v>14568502</v>
      </c>
      <c r="F76" s="54">
        <f>SUM(F77)</f>
        <v>189799</v>
      </c>
      <c r="G76" s="54">
        <f>SUM(G77)</f>
        <v>0</v>
      </c>
      <c r="H76" s="54">
        <f>SUM(E76+F76-G76)</f>
        <v>14758301</v>
      </c>
    </row>
    <row r="77" spans="1:8" s="39" customFormat="1" ht="12" customHeight="1" thickTop="1" x14ac:dyDescent="0.2">
      <c r="A77" s="48"/>
      <c r="B77" s="60">
        <v>75411</v>
      </c>
      <c r="C77" s="50"/>
      <c r="D77" s="69" t="s">
        <v>162</v>
      </c>
      <c r="E77" s="62">
        <v>14568502</v>
      </c>
      <c r="F77" s="62">
        <f t="shared" ref="F77:G77" si="9">SUM(F78)</f>
        <v>189799</v>
      </c>
      <c r="G77" s="62">
        <f t="shared" si="9"/>
        <v>0</v>
      </c>
      <c r="H77" s="62">
        <f>SUM(E77+F77-G77)</f>
        <v>14758301</v>
      </c>
    </row>
    <row r="78" spans="1:8" s="39" customFormat="1" ht="12" customHeight="1" x14ac:dyDescent="0.2">
      <c r="A78" s="48"/>
      <c r="B78" s="60"/>
      <c r="C78" s="50"/>
      <c r="D78" s="220" t="s">
        <v>75</v>
      </c>
      <c r="E78" s="218">
        <v>14568502</v>
      </c>
      <c r="F78" s="219">
        <f>SUM(F82:F82)</f>
        <v>189799</v>
      </c>
      <c r="G78" s="219">
        <f>SUM(G82:G82)</f>
        <v>0</v>
      </c>
      <c r="H78" s="218">
        <f>SUM(E78+F78-G78)</f>
        <v>14758301</v>
      </c>
    </row>
    <row r="79" spans="1:8" s="39" customFormat="1" ht="12" customHeight="1" x14ac:dyDescent="0.2">
      <c r="A79" s="55"/>
      <c r="B79" s="49"/>
      <c r="C79" s="71">
        <v>2110</v>
      </c>
      <c r="D79" s="64" t="s">
        <v>46</v>
      </c>
      <c r="E79" s="66"/>
      <c r="F79" s="67"/>
      <c r="G79" s="65"/>
      <c r="H79" s="66"/>
    </row>
    <row r="80" spans="1:8" s="39" customFormat="1" ht="12" customHeight="1" x14ac:dyDescent="0.2">
      <c r="A80" s="55"/>
      <c r="B80" s="49"/>
      <c r="C80" s="71"/>
      <c r="D80" s="64" t="s">
        <v>47</v>
      </c>
      <c r="E80" s="66"/>
      <c r="F80" s="67"/>
      <c r="G80" s="65"/>
      <c r="H80" s="66"/>
    </row>
    <row r="81" spans="1:8" s="39" customFormat="1" ht="12" customHeight="1" x14ac:dyDescent="0.2">
      <c r="A81" s="55"/>
      <c r="B81" s="49"/>
      <c r="C81" s="71"/>
      <c r="D81" s="64" t="s">
        <v>48</v>
      </c>
      <c r="E81" s="66"/>
      <c r="F81" s="67"/>
      <c r="G81" s="65"/>
      <c r="H81" s="66"/>
    </row>
    <row r="82" spans="1:8" s="39" customFormat="1" ht="12" customHeight="1" x14ac:dyDescent="0.2">
      <c r="A82" s="55"/>
      <c r="B82" s="49"/>
      <c r="C82" s="71"/>
      <c r="D82" s="64" t="s">
        <v>49</v>
      </c>
      <c r="E82" s="66">
        <v>14388502</v>
      </c>
      <c r="F82" s="65">
        <v>189799</v>
      </c>
      <c r="G82" s="67"/>
      <c r="H82" s="66">
        <f>SUM(E82+F82-G82)</f>
        <v>14578301</v>
      </c>
    </row>
    <row r="83" spans="1:8" s="39" customFormat="1" ht="20.25" customHeight="1" thickBot="1" x14ac:dyDescent="0.25">
      <c r="A83" s="71"/>
      <c r="B83" s="60"/>
      <c r="C83" s="50"/>
      <c r="D83" s="51" t="s">
        <v>18</v>
      </c>
      <c r="E83" s="52">
        <v>906402241.38</v>
      </c>
      <c r="F83" s="52">
        <f>SUM(F84,F239,F258)</f>
        <v>608298.28</v>
      </c>
      <c r="G83" s="52">
        <f>SUM(G84,G239,G258)</f>
        <v>387855.27</v>
      </c>
      <c r="H83" s="52">
        <f t="shared" ref="H83:H103" si="10">SUM(E83+F83-G83)</f>
        <v>906622684.38999999</v>
      </c>
    </row>
    <row r="84" spans="1:8" s="39" customFormat="1" ht="21" customHeight="1" thickBot="1" x14ac:dyDescent="0.25">
      <c r="A84" s="71"/>
      <c r="B84" s="60"/>
      <c r="C84" s="50"/>
      <c r="D84" s="53" t="s">
        <v>19</v>
      </c>
      <c r="E84" s="54">
        <v>772115447.79999995</v>
      </c>
      <c r="F84" s="54">
        <f>SUM(F85,F105,F111,F115,F190,F221,F226)</f>
        <v>346144.27</v>
      </c>
      <c r="G84" s="54">
        <f>SUM(G85,G105,G111,G115,G190,G221,G226)</f>
        <v>349485.27</v>
      </c>
      <c r="H84" s="54">
        <f t="shared" si="10"/>
        <v>772112106.79999995</v>
      </c>
    </row>
    <row r="85" spans="1:8" s="39" customFormat="1" ht="19.5" customHeight="1" thickTop="1" thickBot="1" x14ac:dyDescent="0.25">
      <c r="A85" s="55">
        <v>750</v>
      </c>
      <c r="B85" s="56"/>
      <c r="C85" s="57"/>
      <c r="D85" s="58" t="s">
        <v>96</v>
      </c>
      <c r="E85" s="54">
        <v>60225503.020000003</v>
      </c>
      <c r="F85" s="59">
        <f>SUM(F87,F93)</f>
        <v>142780</v>
      </c>
      <c r="G85" s="59">
        <f>SUM(G87,G93)</f>
        <v>10080</v>
      </c>
      <c r="H85" s="54">
        <f t="shared" si="10"/>
        <v>60358203.020000003</v>
      </c>
    </row>
    <row r="86" spans="1:8" s="39" customFormat="1" ht="12.6" customHeight="1" thickTop="1" x14ac:dyDescent="0.2">
      <c r="A86" s="55"/>
      <c r="B86" s="50" t="s">
        <v>163</v>
      </c>
      <c r="C86" s="71"/>
      <c r="D86" s="32" t="s">
        <v>164</v>
      </c>
      <c r="E86" s="85"/>
      <c r="F86" s="120"/>
      <c r="G86" s="120"/>
      <c r="H86" s="85"/>
    </row>
    <row r="87" spans="1:8" s="39" customFormat="1" ht="12.6" customHeight="1" x14ac:dyDescent="0.2">
      <c r="A87" s="55"/>
      <c r="B87" s="169"/>
      <c r="C87" s="71"/>
      <c r="D87" s="61" t="s">
        <v>165</v>
      </c>
      <c r="E87" s="62">
        <v>120835</v>
      </c>
      <c r="F87" s="63">
        <f>SUM(F88)</f>
        <v>80</v>
      </c>
      <c r="G87" s="63">
        <f>SUM(G88)</f>
        <v>80</v>
      </c>
      <c r="H87" s="62">
        <f t="shared" ref="H87:H92" si="11">SUM(E87+F87-G87)</f>
        <v>120835</v>
      </c>
    </row>
    <row r="88" spans="1:8" s="39" customFormat="1" ht="48" customHeight="1" x14ac:dyDescent="0.2">
      <c r="A88" s="55"/>
      <c r="B88" s="60"/>
      <c r="C88" s="71"/>
      <c r="D88" s="221" t="s">
        <v>166</v>
      </c>
      <c r="E88" s="222">
        <v>107782</v>
      </c>
      <c r="F88" s="223">
        <f>SUM(F89:F92)</f>
        <v>80</v>
      </c>
      <c r="G88" s="223">
        <f>SUM(G89:G92)</f>
        <v>80</v>
      </c>
      <c r="H88" s="218">
        <f t="shared" si="11"/>
        <v>107782</v>
      </c>
    </row>
    <row r="89" spans="1:8" s="39" customFormat="1" ht="12.6" customHeight="1" x14ac:dyDescent="0.2">
      <c r="A89" s="55"/>
      <c r="B89" s="60"/>
      <c r="C89" s="71">
        <v>4018</v>
      </c>
      <c r="D89" s="64" t="s">
        <v>26</v>
      </c>
      <c r="E89" s="70">
        <v>9041</v>
      </c>
      <c r="F89" s="80"/>
      <c r="G89" s="80">
        <v>68</v>
      </c>
      <c r="H89" s="66">
        <f t="shared" si="11"/>
        <v>8973</v>
      </c>
    </row>
    <row r="90" spans="1:8" s="39" customFormat="1" ht="12.6" customHeight="1" x14ac:dyDescent="0.2">
      <c r="A90" s="55"/>
      <c r="B90" s="60"/>
      <c r="C90" s="71">
        <v>4019</v>
      </c>
      <c r="D90" s="64" t="s">
        <v>26</v>
      </c>
      <c r="E90" s="70">
        <v>1595</v>
      </c>
      <c r="F90" s="80"/>
      <c r="G90" s="80">
        <v>12</v>
      </c>
      <c r="H90" s="66">
        <f t="shared" si="11"/>
        <v>1583</v>
      </c>
    </row>
    <row r="91" spans="1:8" s="39" customFormat="1" ht="12.6" customHeight="1" x14ac:dyDescent="0.2">
      <c r="A91" s="55"/>
      <c r="B91" s="60"/>
      <c r="C91" s="71">
        <v>4718</v>
      </c>
      <c r="D91" s="32" t="s">
        <v>105</v>
      </c>
      <c r="E91" s="70">
        <v>0</v>
      </c>
      <c r="F91" s="80">
        <v>68</v>
      </c>
      <c r="G91" s="80"/>
      <c r="H91" s="66">
        <f t="shared" si="11"/>
        <v>68</v>
      </c>
    </row>
    <row r="92" spans="1:8" s="39" customFormat="1" ht="12.6" customHeight="1" x14ac:dyDescent="0.2">
      <c r="A92" s="55"/>
      <c r="B92" s="60"/>
      <c r="C92" s="71">
        <v>4719</v>
      </c>
      <c r="D92" s="32" t="s">
        <v>105</v>
      </c>
      <c r="E92" s="70">
        <v>0</v>
      </c>
      <c r="F92" s="80">
        <v>12</v>
      </c>
      <c r="G92" s="80"/>
      <c r="H92" s="66">
        <f t="shared" si="11"/>
        <v>12</v>
      </c>
    </row>
    <row r="93" spans="1:8" s="39" customFormat="1" ht="12.6" customHeight="1" x14ac:dyDescent="0.2">
      <c r="A93" s="40"/>
      <c r="B93" s="50" t="s">
        <v>100</v>
      </c>
      <c r="C93" s="71"/>
      <c r="D93" s="61" t="s">
        <v>15</v>
      </c>
      <c r="E93" s="62">
        <v>18376162</v>
      </c>
      <c r="F93" s="63">
        <f>SUM(F94,F99)</f>
        <v>142700</v>
      </c>
      <c r="G93" s="63">
        <f>SUM(G94,G99)</f>
        <v>10000</v>
      </c>
      <c r="H93" s="62">
        <f t="shared" si="10"/>
        <v>18508862</v>
      </c>
    </row>
    <row r="94" spans="1:8" s="39" customFormat="1" ht="12.6" customHeight="1" x14ac:dyDescent="0.2">
      <c r="A94" s="40"/>
      <c r="B94" s="50"/>
      <c r="C94" s="50"/>
      <c r="D94" s="224" t="s">
        <v>167</v>
      </c>
      <c r="E94" s="222">
        <v>55596</v>
      </c>
      <c r="F94" s="222">
        <f>SUM(F95:F98)</f>
        <v>10000</v>
      </c>
      <c r="G94" s="222">
        <f>SUM(G95:G98)</f>
        <v>10000</v>
      </c>
      <c r="H94" s="218">
        <f>SUM(E94+F94-G94)</f>
        <v>55596</v>
      </c>
    </row>
    <row r="95" spans="1:8" s="39" customFormat="1" ht="12.6" customHeight="1" x14ac:dyDescent="0.2">
      <c r="A95" s="40"/>
      <c r="B95" s="50"/>
      <c r="C95" s="28" t="s">
        <v>106</v>
      </c>
      <c r="D95" s="32" t="s">
        <v>20</v>
      </c>
      <c r="E95" s="80">
        <v>2700</v>
      </c>
      <c r="F95" s="80"/>
      <c r="G95" s="80">
        <v>2000</v>
      </c>
      <c r="H95" s="66">
        <f t="shared" ref="H95:H98" si="12">SUM(E95+F95-G95)</f>
        <v>700</v>
      </c>
    </row>
    <row r="96" spans="1:8" s="39" customFormat="1" ht="12.6" customHeight="1" x14ac:dyDescent="0.2">
      <c r="A96" s="40"/>
      <c r="B96" s="50"/>
      <c r="C96" s="71">
        <v>4300</v>
      </c>
      <c r="D96" s="64" t="s">
        <v>22</v>
      </c>
      <c r="E96" s="80">
        <v>30000</v>
      </c>
      <c r="F96" s="80">
        <v>10000</v>
      </c>
      <c r="G96" s="80"/>
      <c r="H96" s="66">
        <f t="shared" si="12"/>
        <v>40000</v>
      </c>
    </row>
    <row r="97" spans="1:8" s="39" customFormat="1" ht="12.6" customHeight="1" x14ac:dyDescent="0.2">
      <c r="A97" s="40"/>
      <c r="B97" s="50"/>
      <c r="C97" s="71">
        <v>4390</v>
      </c>
      <c r="D97" s="64" t="s">
        <v>125</v>
      </c>
      <c r="E97" s="80"/>
      <c r="F97" s="80"/>
      <c r="G97" s="80"/>
      <c r="H97" s="66"/>
    </row>
    <row r="98" spans="1:8" s="39" customFormat="1" ht="12.6" customHeight="1" x14ac:dyDescent="0.2">
      <c r="A98" s="40"/>
      <c r="B98" s="50"/>
      <c r="C98" s="71"/>
      <c r="D98" s="32" t="s">
        <v>126</v>
      </c>
      <c r="E98" s="80">
        <v>9000</v>
      </c>
      <c r="F98" s="80"/>
      <c r="G98" s="80">
        <v>8000</v>
      </c>
      <c r="H98" s="66">
        <f t="shared" si="12"/>
        <v>1000</v>
      </c>
    </row>
    <row r="99" spans="1:8" s="39" customFormat="1" ht="23.25" customHeight="1" x14ac:dyDescent="0.2">
      <c r="A99" s="40"/>
      <c r="B99" s="60"/>
      <c r="C99" s="71"/>
      <c r="D99" s="221" t="s">
        <v>168</v>
      </c>
      <c r="E99" s="222">
        <v>0</v>
      </c>
      <c r="F99" s="223">
        <f>SUM(F100:F103)</f>
        <v>132700</v>
      </c>
      <c r="G99" s="223">
        <f>SUM(G100:G103)</f>
        <v>0</v>
      </c>
      <c r="H99" s="218">
        <f t="shared" si="10"/>
        <v>132700</v>
      </c>
    </row>
    <row r="100" spans="1:8" s="39" customFormat="1" ht="12.6" customHeight="1" x14ac:dyDescent="0.2">
      <c r="A100" s="55"/>
      <c r="B100" s="60"/>
      <c r="C100" s="71">
        <v>4117</v>
      </c>
      <c r="D100" s="64" t="s">
        <v>27</v>
      </c>
      <c r="E100" s="70">
        <v>0</v>
      </c>
      <c r="F100" s="80">
        <v>6192</v>
      </c>
      <c r="G100" s="80"/>
      <c r="H100" s="66">
        <f t="shared" si="10"/>
        <v>6192</v>
      </c>
    </row>
    <row r="101" spans="1:8" s="39" customFormat="1" ht="12.6" customHeight="1" x14ac:dyDescent="0.2">
      <c r="A101" s="55"/>
      <c r="B101" s="60"/>
      <c r="C101" s="71">
        <v>4177</v>
      </c>
      <c r="D101" s="64" t="s">
        <v>23</v>
      </c>
      <c r="E101" s="70">
        <v>0</v>
      </c>
      <c r="F101" s="80">
        <v>59904</v>
      </c>
      <c r="G101" s="80"/>
      <c r="H101" s="66">
        <f t="shared" si="10"/>
        <v>59904</v>
      </c>
    </row>
    <row r="102" spans="1:8" s="39" customFormat="1" ht="12.6" customHeight="1" x14ac:dyDescent="0.2">
      <c r="A102" s="55"/>
      <c r="B102" s="60"/>
      <c r="C102" s="71">
        <v>4217</v>
      </c>
      <c r="D102" s="64" t="s">
        <v>20</v>
      </c>
      <c r="E102" s="70">
        <v>0</v>
      </c>
      <c r="F102" s="80">
        <v>2808</v>
      </c>
      <c r="G102" s="80"/>
      <c r="H102" s="66">
        <f t="shared" si="10"/>
        <v>2808</v>
      </c>
    </row>
    <row r="103" spans="1:8" s="39" customFormat="1" ht="12.6" customHeight="1" x14ac:dyDescent="0.2">
      <c r="A103" s="72"/>
      <c r="B103" s="86"/>
      <c r="C103" s="74">
        <v>4307</v>
      </c>
      <c r="D103" s="61" t="s">
        <v>22</v>
      </c>
      <c r="E103" s="75">
        <v>0</v>
      </c>
      <c r="F103" s="83">
        <v>63796</v>
      </c>
      <c r="G103" s="83"/>
      <c r="H103" s="62">
        <f t="shared" si="10"/>
        <v>63796</v>
      </c>
    </row>
    <row r="104" spans="1:8" s="39" customFormat="1" ht="12.6" customHeight="1" x14ac:dyDescent="0.2">
      <c r="A104" s="171">
        <v>754</v>
      </c>
      <c r="B104" s="172"/>
      <c r="C104" s="147"/>
      <c r="D104" s="148" t="s">
        <v>54</v>
      </c>
      <c r="E104" s="70"/>
      <c r="F104" s="70"/>
      <c r="G104" s="70"/>
      <c r="H104" s="70"/>
    </row>
    <row r="105" spans="1:8" s="39" customFormat="1" ht="12.6" customHeight="1" thickBot="1" x14ac:dyDescent="0.25">
      <c r="A105" s="171"/>
      <c r="B105" s="172"/>
      <c r="C105" s="147"/>
      <c r="D105" s="148" t="s">
        <v>55</v>
      </c>
      <c r="E105" s="54">
        <v>5191259</v>
      </c>
      <c r="F105" s="59">
        <f>SUM(F106)</f>
        <v>32859</v>
      </c>
      <c r="G105" s="59">
        <f>SUM(G106)</f>
        <v>0</v>
      </c>
      <c r="H105" s="54">
        <f>SUM(E105+F105-G105)</f>
        <v>5224118</v>
      </c>
    </row>
    <row r="106" spans="1:8" s="39" customFormat="1" ht="12.6" customHeight="1" thickTop="1" x14ac:dyDescent="0.2">
      <c r="A106" s="48"/>
      <c r="B106" s="50" t="s">
        <v>169</v>
      </c>
      <c r="C106" s="71"/>
      <c r="D106" s="61" t="s">
        <v>170</v>
      </c>
      <c r="E106" s="62">
        <v>10000</v>
      </c>
      <c r="F106" s="63">
        <f>SUM(F107,F109)</f>
        <v>32859</v>
      </c>
      <c r="G106" s="63">
        <f>SUM(G107,G109)</f>
        <v>0</v>
      </c>
      <c r="H106" s="62">
        <f>SUM(E106+F106-G106)</f>
        <v>42859</v>
      </c>
    </row>
    <row r="107" spans="1:8" s="39" customFormat="1" ht="12.6" customHeight="1" x14ac:dyDescent="0.2">
      <c r="A107" s="48"/>
      <c r="B107" s="31"/>
      <c r="C107" s="77"/>
      <c r="D107" s="225" t="s">
        <v>171</v>
      </c>
      <c r="E107" s="222">
        <v>0</v>
      </c>
      <c r="F107" s="219">
        <f>SUM(F108:F108)</f>
        <v>25000</v>
      </c>
      <c r="G107" s="219">
        <f>SUM(G108:G108)</f>
        <v>0</v>
      </c>
      <c r="H107" s="218">
        <f>SUM(E107+F107-G107)</f>
        <v>25000</v>
      </c>
    </row>
    <row r="108" spans="1:8" s="39" customFormat="1" ht="12.6" customHeight="1" x14ac:dyDescent="0.2">
      <c r="A108" s="55"/>
      <c r="B108" s="50"/>
      <c r="C108" s="28" t="s">
        <v>106</v>
      </c>
      <c r="D108" s="32" t="s">
        <v>20</v>
      </c>
      <c r="E108" s="173">
        <v>0</v>
      </c>
      <c r="F108" s="173">
        <v>25000</v>
      </c>
      <c r="G108" s="173"/>
      <c r="H108" s="66">
        <f t="shared" ref="H108" si="13">SUM(E108+F108-G108)</f>
        <v>25000</v>
      </c>
    </row>
    <row r="109" spans="1:8" s="39" customFormat="1" ht="12.6" customHeight="1" x14ac:dyDescent="0.2">
      <c r="A109" s="55"/>
      <c r="B109" s="50"/>
      <c r="C109" s="77"/>
      <c r="D109" s="224" t="s">
        <v>13</v>
      </c>
      <c r="E109" s="222">
        <v>0</v>
      </c>
      <c r="F109" s="219">
        <f>SUM(F110:F110)</f>
        <v>7859</v>
      </c>
      <c r="G109" s="219">
        <f>SUM(G110:G110)</f>
        <v>0</v>
      </c>
      <c r="H109" s="218">
        <f>SUM(E109+F109-G109)</f>
        <v>7859</v>
      </c>
    </row>
    <row r="110" spans="1:8" s="39" customFormat="1" ht="12.6" customHeight="1" x14ac:dyDescent="0.2">
      <c r="A110" s="55"/>
      <c r="B110" s="50"/>
      <c r="C110" s="28" t="s">
        <v>106</v>
      </c>
      <c r="D110" s="32" t="s">
        <v>20</v>
      </c>
      <c r="E110" s="173">
        <v>0</v>
      </c>
      <c r="F110" s="173">
        <v>7859</v>
      </c>
      <c r="G110" s="173"/>
      <c r="H110" s="66">
        <f t="shared" ref="H110" si="14">SUM(E110+F110-G110)</f>
        <v>7859</v>
      </c>
    </row>
    <row r="111" spans="1:8" s="39" customFormat="1" ht="12.6" customHeight="1" thickBot="1" x14ac:dyDescent="0.25">
      <c r="A111" s="56">
        <v>758</v>
      </c>
      <c r="B111" s="56"/>
      <c r="C111" s="57"/>
      <c r="D111" s="58" t="s">
        <v>127</v>
      </c>
      <c r="E111" s="54">
        <v>22594036</v>
      </c>
      <c r="F111" s="59">
        <f>SUM(F112)</f>
        <v>0</v>
      </c>
      <c r="G111" s="59">
        <f>SUM(G112)</f>
        <v>32859</v>
      </c>
      <c r="H111" s="54">
        <f>SUM(E111+F111-G111)</f>
        <v>22561177</v>
      </c>
    </row>
    <row r="112" spans="1:8" s="39" customFormat="1" ht="12.6" customHeight="1" thickTop="1" x14ac:dyDescent="0.2">
      <c r="A112" s="56"/>
      <c r="B112" s="60">
        <v>75818</v>
      </c>
      <c r="C112" s="50"/>
      <c r="D112" s="69" t="s">
        <v>128</v>
      </c>
      <c r="E112" s="62">
        <v>22594036</v>
      </c>
      <c r="F112" s="63">
        <f>SUM(F113)</f>
        <v>0</v>
      </c>
      <c r="G112" s="63">
        <f>SUM(G113)</f>
        <v>32859</v>
      </c>
      <c r="H112" s="62">
        <f>SUM(E112+F112-G112)</f>
        <v>22561177</v>
      </c>
    </row>
    <row r="113" spans="1:8" s="39" customFormat="1" ht="12.6" customHeight="1" x14ac:dyDescent="0.2">
      <c r="A113" s="40"/>
      <c r="B113" s="82"/>
      <c r="C113" s="50" t="s">
        <v>129</v>
      </c>
      <c r="D113" s="68" t="s">
        <v>130</v>
      </c>
      <c r="E113" s="145">
        <v>21564036</v>
      </c>
      <c r="F113" s="145"/>
      <c r="G113" s="145">
        <f>SUM(G114:G114)</f>
        <v>32859</v>
      </c>
      <c r="H113" s="145">
        <f>SUM(E113+F113-G113)</f>
        <v>21531177</v>
      </c>
    </row>
    <row r="114" spans="1:8" s="39" customFormat="1" ht="12.6" customHeight="1" x14ac:dyDescent="0.2">
      <c r="A114" s="40"/>
      <c r="B114" s="82"/>
      <c r="C114" s="50"/>
      <c r="D114" s="32" t="s">
        <v>131</v>
      </c>
      <c r="E114" s="80">
        <v>18557318</v>
      </c>
      <c r="F114" s="80"/>
      <c r="G114" s="80">
        <v>32859</v>
      </c>
      <c r="H114" s="80">
        <f t="shared" ref="H114" si="15">SUM(E114+F114-G114)</f>
        <v>18524459</v>
      </c>
    </row>
    <row r="115" spans="1:8" s="39" customFormat="1" ht="12.6" customHeight="1" thickBot="1" x14ac:dyDescent="0.25">
      <c r="A115" s="55">
        <v>801</v>
      </c>
      <c r="B115" s="56"/>
      <c r="C115" s="57"/>
      <c r="D115" s="58" t="s">
        <v>11</v>
      </c>
      <c r="E115" s="54">
        <v>265254886.56999999</v>
      </c>
      <c r="F115" s="59">
        <f>SUM(F116,F120,F123,F127,F133,F137,F140,F143)</f>
        <v>65551.76999999999</v>
      </c>
      <c r="G115" s="59">
        <f>SUM(G116,G120,G123,G127,G133,G137,G140,G143)</f>
        <v>201592.77</v>
      </c>
      <c r="H115" s="54">
        <f>SUM(E115+F115-G115)</f>
        <v>265118845.56999999</v>
      </c>
    </row>
    <row r="116" spans="1:8" s="39" customFormat="1" ht="12" customHeight="1" thickTop="1" x14ac:dyDescent="0.2">
      <c r="A116" s="55"/>
      <c r="B116" s="60">
        <v>80101</v>
      </c>
      <c r="C116" s="50"/>
      <c r="D116" s="61" t="s">
        <v>12</v>
      </c>
      <c r="E116" s="62">
        <v>70731938</v>
      </c>
      <c r="F116" s="63">
        <f>SUM(F117)</f>
        <v>0</v>
      </c>
      <c r="G116" s="63">
        <f>SUM(G117)</f>
        <v>67074</v>
      </c>
      <c r="H116" s="62">
        <f>SUM(E116+F116-G116)</f>
        <v>70664864</v>
      </c>
    </row>
    <row r="117" spans="1:8" s="39" customFormat="1" ht="12" customHeight="1" x14ac:dyDescent="0.2">
      <c r="A117" s="55"/>
      <c r="B117" s="60"/>
      <c r="C117" s="50"/>
      <c r="D117" s="224" t="s">
        <v>13</v>
      </c>
      <c r="E117" s="222">
        <v>62481160</v>
      </c>
      <c r="F117" s="222">
        <f>SUM(F118:F119)</f>
        <v>0</v>
      </c>
      <c r="G117" s="222">
        <f>SUM(G118:G119)</f>
        <v>67074</v>
      </c>
      <c r="H117" s="218">
        <f>SUM(E117+F117-G117)</f>
        <v>62414086</v>
      </c>
    </row>
    <row r="118" spans="1:8" s="39" customFormat="1" ht="12" customHeight="1" x14ac:dyDescent="0.2">
      <c r="A118" s="55"/>
      <c r="B118" s="60"/>
      <c r="C118" s="71">
        <v>4040</v>
      </c>
      <c r="D118" s="64" t="s">
        <v>51</v>
      </c>
      <c r="E118" s="80">
        <v>4362640</v>
      </c>
      <c r="F118" s="80"/>
      <c r="G118" s="80">
        <v>6894</v>
      </c>
      <c r="H118" s="66">
        <f t="shared" ref="H118:H119" si="16">SUM(E118+F118-G118)</f>
        <v>4355746</v>
      </c>
    </row>
    <row r="119" spans="1:8" s="39" customFormat="1" ht="12" customHeight="1" x14ac:dyDescent="0.2">
      <c r="A119" s="55"/>
      <c r="B119" s="60"/>
      <c r="C119" s="71">
        <v>4260</v>
      </c>
      <c r="D119" s="64" t="s">
        <v>21</v>
      </c>
      <c r="E119" s="80">
        <v>3697675</v>
      </c>
      <c r="F119" s="80"/>
      <c r="G119" s="80">
        <v>60180</v>
      </c>
      <c r="H119" s="66">
        <f t="shared" si="16"/>
        <v>3637495</v>
      </c>
    </row>
    <row r="120" spans="1:8" s="39" customFormat="1" ht="12" customHeight="1" x14ac:dyDescent="0.2">
      <c r="A120" s="55"/>
      <c r="B120" s="60">
        <v>80102</v>
      </c>
      <c r="C120" s="50"/>
      <c r="D120" s="61" t="s">
        <v>124</v>
      </c>
      <c r="E120" s="62">
        <v>9916354</v>
      </c>
      <c r="F120" s="63">
        <f>SUM(F121)</f>
        <v>0</v>
      </c>
      <c r="G120" s="63">
        <f>SUM(G121)</f>
        <v>22027</v>
      </c>
      <c r="H120" s="62">
        <f>SUM(E120+F120-G120)</f>
        <v>9894327</v>
      </c>
    </row>
    <row r="121" spans="1:8" s="39" customFormat="1" ht="12" customHeight="1" x14ac:dyDescent="0.2">
      <c r="A121" s="55"/>
      <c r="B121" s="56"/>
      <c r="C121" s="50"/>
      <c r="D121" s="224" t="s">
        <v>13</v>
      </c>
      <c r="E121" s="222">
        <v>9416354</v>
      </c>
      <c r="F121" s="222">
        <f>SUM(F122:F122)</f>
        <v>0</v>
      </c>
      <c r="G121" s="222">
        <f>SUM(G122:G122)</f>
        <v>22027</v>
      </c>
      <c r="H121" s="222">
        <f t="shared" ref="H121:H122" si="17">SUM(E121+F121-G121)</f>
        <v>9394327</v>
      </c>
    </row>
    <row r="122" spans="1:8" s="39" customFormat="1" ht="12" customHeight="1" x14ac:dyDescent="0.2">
      <c r="A122" s="55"/>
      <c r="B122" s="60"/>
      <c r="C122" s="71">
        <v>4260</v>
      </c>
      <c r="D122" s="64" t="s">
        <v>21</v>
      </c>
      <c r="E122" s="65">
        <v>103361</v>
      </c>
      <c r="F122" s="65"/>
      <c r="G122" s="65">
        <v>22027</v>
      </c>
      <c r="H122" s="65">
        <f t="shared" si="17"/>
        <v>81334</v>
      </c>
    </row>
    <row r="123" spans="1:8" s="39" customFormat="1" ht="12" customHeight="1" x14ac:dyDescent="0.2">
      <c r="A123" s="55"/>
      <c r="B123" s="60">
        <v>80104</v>
      </c>
      <c r="C123" s="50"/>
      <c r="D123" s="61" t="s">
        <v>14</v>
      </c>
      <c r="E123" s="63">
        <v>34700957</v>
      </c>
      <c r="F123" s="63">
        <f>SUM(F124)</f>
        <v>6894</v>
      </c>
      <c r="G123" s="63">
        <f>SUM(G124)</f>
        <v>7653</v>
      </c>
      <c r="H123" s="62">
        <f>SUM(E123+F123-G123)</f>
        <v>34700198</v>
      </c>
    </row>
    <row r="124" spans="1:8" s="39" customFormat="1" ht="12" customHeight="1" x14ac:dyDescent="0.2">
      <c r="A124" s="55"/>
      <c r="B124" s="60"/>
      <c r="C124" s="50"/>
      <c r="D124" s="224" t="s">
        <v>13</v>
      </c>
      <c r="E124" s="222">
        <v>25682424</v>
      </c>
      <c r="F124" s="222">
        <f>SUM(F125:F126)</f>
        <v>6894</v>
      </c>
      <c r="G124" s="222">
        <f>SUM(G125:G126)</f>
        <v>7653</v>
      </c>
      <c r="H124" s="218">
        <f>SUM(E124+F124-G124)</f>
        <v>25681665</v>
      </c>
    </row>
    <row r="125" spans="1:8" s="39" customFormat="1" ht="12" customHeight="1" x14ac:dyDescent="0.2">
      <c r="A125" s="55"/>
      <c r="B125" s="60"/>
      <c r="C125" s="71">
        <v>4040</v>
      </c>
      <c r="D125" s="64" t="s">
        <v>51</v>
      </c>
      <c r="E125" s="66">
        <v>1525445</v>
      </c>
      <c r="F125" s="65">
        <v>6894</v>
      </c>
      <c r="G125" s="65"/>
      <c r="H125" s="65">
        <f t="shared" ref="H125:H126" si="18">SUM(E125+F125-G125)</f>
        <v>1532339</v>
      </c>
    </row>
    <row r="126" spans="1:8" s="39" customFormat="1" ht="12" customHeight="1" x14ac:dyDescent="0.2">
      <c r="A126" s="55"/>
      <c r="B126" s="60"/>
      <c r="C126" s="71">
        <v>4260</v>
      </c>
      <c r="D126" s="64" t="s">
        <v>21</v>
      </c>
      <c r="E126" s="66">
        <v>1206551</v>
      </c>
      <c r="F126" s="65"/>
      <c r="G126" s="65">
        <v>7653</v>
      </c>
      <c r="H126" s="65">
        <f t="shared" si="18"/>
        <v>1198898</v>
      </c>
    </row>
    <row r="127" spans="1:8" s="39" customFormat="1" ht="12" customHeight="1" x14ac:dyDescent="0.2">
      <c r="A127" s="55"/>
      <c r="B127" s="60">
        <v>80115</v>
      </c>
      <c r="C127" s="50"/>
      <c r="D127" s="61" t="s">
        <v>57</v>
      </c>
      <c r="E127" s="62">
        <v>35445040</v>
      </c>
      <c r="F127" s="63">
        <f>SUM(F128)</f>
        <v>5094</v>
      </c>
      <c r="G127" s="63">
        <f>SUM(G128)</f>
        <v>57915</v>
      </c>
      <c r="H127" s="62">
        <f>SUM(E127+F127-G127)</f>
        <v>35392219</v>
      </c>
    </row>
    <row r="128" spans="1:8" s="39" customFormat="1" ht="12" customHeight="1" x14ac:dyDescent="0.2">
      <c r="A128" s="55"/>
      <c r="B128" s="56"/>
      <c r="C128" s="50"/>
      <c r="D128" s="224" t="s">
        <v>13</v>
      </c>
      <c r="E128" s="222">
        <v>32645096</v>
      </c>
      <c r="F128" s="222">
        <f>SUM(F129:F132)</f>
        <v>5094</v>
      </c>
      <c r="G128" s="222">
        <f>SUM(G129:G132)</f>
        <v>57915</v>
      </c>
      <c r="H128" s="222">
        <f t="shared" ref="H128:H132" si="19">SUM(E128+F128-G128)</f>
        <v>32592275</v>
      </c>
    </row>
    <row r="129" spans="1:8" s="39" customFormat="1" ht="12" customHeight="1" x14ac:dyDescent="0.2">
      <c r="A129" s="55"/>
      <c r="B129" s="56"/>
      <c r="C129" s="71">
        <v>4040</v>
      </c>
      <c r="D129" s="64" t="s">
        <v>51</v>
      </c>
      <c r="E129" s="66">
        <v>2199087</v>
      </c>
      <c r="F129" s="66">
        <v>4914</v>
      </c>
      <c r="G129" s="65">
        <v>4914</v>
      </c>
      <c r="H129" s="65">
        <f t="shared" si="19"/>
        <v>2199087</v>
      </c>
    </row>
    <row r="130" spans="1:8" s="39" customFormat="1" ht="12" customHeight="1" x14ac:dyDescent="0.2">
      <c r="A130" s="55"/>
      <c r="B130" s="56"/>
      <c r="C130" s="28" t="s">
        <v>106</v>
      </c>
      <c r="D130" s="32" t="s">
        <v>20</v>
      </c>
      <c r="E130" s="66">
        <v>284144</v>
      </c>
      <c r="F130" s="66"/>
      <c r="G130" s="65">
        <v>180</v>
      </c>
      <c r="H130" s="65">
        <f t="shared" si="19"/>
        <v>283964</v>
      </c>
    </row>
    <row r="131" spans="1:8" s="39" customFormat="1" ht="12" customHeight="1" x14ac:dyDescent="0.2">
      <c r="A131" s="55"/>
      <c r="B131" s="56"/>
      <c r="C131" s="71">
        <v>4240</v>
      </c>
      <c r="D131" s="64" t="s">
        <v>50</v>
      </c>
      <c r="E131" s="66">
        <v>310021</v>
      </c>
      <c r="F131" s="66">
        <v>180</v>
      </c>
      <c r="G131" s="65"/>
      <c r="H131" s="65">
        <f t="shared" si="19"/>
        <v>310201</v>
      </c>
    </row>
    <row r="132" spans="1:8" s="39" customFormat="1" ht="12" customHeight="1" x14ac:dyDescent="0.2">
      <c r="A132" s="55"/>
      <c r="B132" s="56"/>
      <c r="C132" s="71">
        <v>4260</v>
      </c>
      <c r="D132" s="64" t="s">
        <v>21</v>
      </c>
      <c r="E132" s="66">
        <v>1590467</v>
      </c>
      <c r="F132" s="66"/>
      <c r="G132" s="65">
        <v>52821</v>
      </c>
      <c r="H132" s="65">
        <f t="shared" si="19"/>
        <v>1537646</v>
      </c>
    </row>
    <row r="133" spans="1:8" s="39" customFormat="1" ht="12" customHeight="1" x14ac:dyDescent="0.2">
      <c r="A133" s="55"/>
      <c r="B133" s="60">
        <v>80120</v>
      </c>
      <c r="C133" s="50"/>
      <c r="D133" s="61" t="s">
        <v>101</v>
      </c>
      <c r="E133" s="62">
        <v>25098394</v>
      </c>
      <c r="F133" s="63">
        <f>SUM(F134)</f>
        <v>0</v>
      </c>
      <c r="G133" s="63">
        <f>SUM(G134)</f>
        <v>20455</v>
      </c>
      <c r="H133" s="62">
        <f>SUM(E133+F133-G133)</f>
        <v>25077939</v>
      </c>
    </row>
    <row r="134" spans="1:8" s="39" customFormat="1" ht="12" customHeight="1" x14ac:dyDescent="0.2">
      <c r="A134" s="55"/>
      <c r="B134" s="56"/>
      <c r="C134" s="50"/>
      <c r="D134" s="224" t="s">
        <v>13</v>
      </c>
      <c r="E134" s="222">
        <v>18216449</v>
      </c>
      <c r="F134" s="222">
        <f>SUM(F135:F135)</f>
        <v>0</v>
      </c>
      <c r="G134" s="222">
        <f>SUM(G135:G135)</f>
        <v>20455</v>
      </c>
      <c r="H134" s="222">
        <f t="shared" ref="H134:H135" si="20">SUM(E134+F134-G134)</f>
        <v>18195994</v>
      </c>
    </row>
    <row r="135" spans="1:8" s="39" customFormat="1" ht="12" customHeight="1" x14ac:dyDescent="0.2">
      <c r="A135" s="55"/>
      <c r="B135" s="56"/>
      <c r="C135" s="71">
        <v>4260</v>
      </c>
      <c r="D135" s="64" t="s">
        <v>21</v>
      </c>
      <c r="E135" s="66">
        <v>1120293</v>
      </c>
      <c r="F135" s="66"/>
      <c r="G135" s="65">
        <v>20455</v>
      </c>
      <c r="H135" s="65">
        <f t="shared" si="20"/>
        <v>1099838</v>
      </c>
    </row>
    <row r="136" spans="1:8" s="39" customFormat="1" ht="12" customHeight="1" x14ac:dyDescent="0.2">
      <c r="A136" s="48"/>
      <c r="B136" s="60">
        <v>80140</v>
      </c>
      <c r="C136" s="28"/>
      <c r="D136" s="174" t="s">
        <v>172</v>
      </c>
      <c r="E136" s="66"/>
      <c r="F136" s="66"/>
      <c r="G136" s="65"/>
      <c r="H136" s="65"/>
    </row>
    <row r="137" spans="1:8" s="39" customFormat="1" ht="12" customHeight="1" x14ac:dyDescent="0.2">
      <c r="A137" s="48"/>
      <c r="B137" s="60"/>
      <c r="C137" s="50"/>
      <c r="D137" s="61" t="s">
        <v>173</v>
      </c>
      <c r="E137" s="62">
        <v>4910689</v>
      </c>
      <c r="F137" s="63">
        <f>SUM(F138)</f>
        <v>0</v>
      </c>
      <c r="G137" s="63">
        <f>SUM(G138)</f>
        <v>9305</v>
      </c>
      <c r="H137" s="62">
        <f>SUM(E137+F137-G137)</f>
        <v>4901384</v>
      </c>
    </row>
    <row r="138" spans="1:8" s="39" customFormat="1" ht="12" customHeight="1" x14ac:dyDescent="0.2">
      <c r="A138" s="55"/>
      <c r="B138" s="56"/>
      <c r="C138" s="50"/>
      <c r="D138" s="224" t="s">
        <v>13</v>
      </c>
      <c r="E138" s="222">
        <v>4910689</v>
      </c>
      <c r="F138" s="222">
        <f>SUM(F139:F139)</f>
        <v>0</v>
      </c>
      <c r="G138" s="222">
        <f>SUM(G139:G139)</f>
        <v>9305</v>
      </c>
      <c r="H138" s="222">
        <f t="shared" ref="H138:H139" si="21">SUM(E138+F138-G138)</f>
        <v>4901384</v>
      </c>
    </row>
    <row r="139" spans="1:8" s="39" customFormat="1" ht="12" customHeight="1" x14ac:dyDescent="0.2">
      <c r="A139" s="55"/>
      <c r="B139" s="56"/>
      <c r="C139" s="71">
        <v>4260</v>
      </c>
      <c r="D139" s="64" t="s">
        <v>21</v>
      </c>
      <c r="E139" s="66">
        <v>384868</v>
      </c>
      <c r="F139" s="66"/>
      <c r="G139" s="65">
        <v>9305</v>
      </c>
      <c r="H139" s="65">
        <f t="shared" si="21"/>
        <v>375563</v>
      </c>
    </row>
    <row r="140" spans="1:8" s="39" customFormat="1" ht="12" customHeight="1" x14ac:dyDescent="0.2">
      <c r="A140" s="55"/>
      <c r="B140" s="31">
        <v>80146</v>
      </c>
      <c r="C140" s="28"/>
      <c r="D140" s="61" t="s">
        <v>77</v>
      </c>
      <c r="E140" s="62">
        <v>1363704</v>
      </c>
      <c r="F140" s="63">
        <f>SUM(F141)</f>
        <v>1</v>
      </c>
      <c r="G140" s="63">
        <f>SUM(G141)</f>
        <v>1</v>
      </c>
      <c r="H140" s="62">
        <f>SUM(E140+F140-G140)</f>
        <v>1363704</v>
      </c>
    </row>
    <row r="141" spans="1:8" s="39" customFormat="1" ht="12" customHeight="1" x14ac:dyDescent="0.2">
      <c r="A141" s="55"/>
      <c r="B141" s="60"/>
      <c r="C141" s="50"/>
      <c r="D141" s="224" t="s">
        <v>13</v>
      </c>
      <c r="E141" s="222">
        <v>993631</v>
      </c>
      <c r="F141" s="222">
        <f>SUM(F142:F142)</f>
        <v>1</v>
      </c>
      <c r="G141" s="222">
        <f>SUM(G142:G142)</f>
        <v>1</v>
      </c>
      <c r="H141" s="222">
        <f t="shared" ref="H141:H142" si="22">SUM(E141+F141-G141)</f>
        <v>993631</v>
      </c>
    </row>
    <row r="142" spans="1:8" s="39" customFormat="1" ht="12" customHeight="1" x14ac:dyDescent="0.2">
      <c r="A142" s="55"/>
      <c r="B142" s="60"/>
      <c r="C142" s="71">
        <v>4110</v>
      </c>
      <c r="D142" s="64" t="s">
        <v>62</v>
      </c>
      <c r="E142" s="66">
        <v>50535</v>
      </c>
      <c r="F142" s="66">
        <v>1</v>
      </c>
      <c r="G142" s="65">
        <v>1</v>
      </c>
      <c r="H142" s="65">
        <f t="shared" si="22"/>
        <v>50535</v>
      </c>
    </row>
    <row r="143" spans="1:8" s="39" customFormat="1" ht="12" customHeight="1" x14ac:dyDescent="0.2">
      <c r="A143" s="81"/>
      <c r="B143" s="60">
        <v>80195</v>
      </c>
      <c r="C143" s="50"/>
      <c r="D143" s="61" t="s">
        <v>15</v>
      </c>
      <c r="E143" s="62">
        <v>35305237.57</v>
      </c>
      <c r="F143" s="63">
        <f>SUM(F144,F150,F153,F155,F159,F162,F168,F172,F181)</f>
        <v>53562.77</v>
      </c>
      <c r="G143" s="63">
        <f>SUM(G144,G150,G153,G155,G159,G162,G168,G172,G181)</f>
        <v>17162.77</v>
      </c>
      <c r="H143" s="62">
        <f>SUM(E143+F143-G143)</f>
        <v>35341637.57</v>
      </c>
    </row>
    <row r="144" spans="1:8" s="39" customFormat="1" ht="12" customHeight="1" x14ac:dyDescent="0.2">
      <c r="A144" s="81"/>
      <c r="B144" s="60"/>
      <c r="C144" s="28"/>
      <c r="D144" s="217" t="s">
        <v>136</v>
      </c>
      <c r="E144" s="218">
        <v>1606299</v>
      </c>
      <c r="F144" s="219">
        <f>SUM(F145:F148)</f>
        <v>37050</v>
      </c>
      <c r="G144" s="219">
        <f>SUM(G145:G148)</f>
        <v>650</v>
      </c>
      <c r="H144" s="222">
        <f t="shared" ref="H144:H148" si="23">SUM(E144+F144-G144)</f>
        <v>1642699</v>
      </c>
    </row>
    <row r="145" spans="1:8" s="39" customFormat="1" ht="12" customHeight="1" x14ac:dyDescent="0.2">
      <c r="A145" s="81"/>
      <c r="B145" s="60"/>
      <c r="C145" s="71">
        <v>4110</v>
      </c>
      <c r="D145" s="64" t="s">
        <v>62</v>
      </c>
      <c r="E145" s="80">
        <v>37188</v>
      </c>
      <c r="F145" s="70">
        <v>5230</v>
      </c>
      <c r="G145" s="70"/>
      <c r="H145" s="65">
        <f t="shared" si="23"/>
        <v>42418</v>
      </c>
    </row>
    <row r="146" spans="1:8" s="39" customFormat="1" ht="12" customHeight="1" x14ac:dyDescent="0.2">
      <c r="A146" s="81"/>
      <c r="B146" s="60"/>
      <c r="C146" s="71">
        <v>4120</v>
      </c>
      <c r="D146" s="64" t="s">
        <v>76</v>
      </c>
      <c r="E146" s="80">
        <v>5026</v>
      </c>
      <c r="F146" s="70">
        <v>745</v>
      </c>
      <c r="G146" s="70"/>
      <c r="H146" s="65">
        <f t="shared" si="23"/>
        <v>5771</v>
      </c>
    </row>
    <row r="147" spans="1:8" s="39" customFormat="1" ht="12" customHeight="1" x14ac:dyDescent="0.2">
      <c r="A147" s="81"/>
      <c r="B147" s="60"/>
      <c r="C147" s="71">
        <v>4170</v>
      </c>
      <c r="D147" s="64" t="s">
        <v>23</v>
      </c>
      <c r="E147" s="80">
        <v>182548</v>
      </c>
      <c r="F147" s="70">
        <v>30425</v>
      </c>
      <c r="G147" s="70">
        <v>650</v>
      </c>
      <c r="H147" s="65">
        <f t="shared" si="23"/>
        <v>212323</v>
      </c>
    </row>
    <row r="148" spans="1:8" s="39" customFormat="1" ht="12" customHeight="1" x14ac:dyDescent="0.2">
      <c r="A148" s="81"/>
      <c r="B148" s="60"/>
      <c r="C148" s="71">
        <v>4710</v>
      </c>
      <c r="D148" s="32" t="s">
        <v>105</v>
      </c>
      <c r="E148" s="80">
        <v>152</v>
      </c>
      <c r="F148" s="70">
        <v>650</v>
      </c>
      <c r="G148" s="70"/>
      <c r="H148" s="65">
        <f t="shared" si="23"/>
        <v>802</v>
      </c>
    </row>
    <row r="149" spans="1:8" s="39" customFormat="1" ht="12" customHeight="1" x14ac:dyDescent="0.2">
      <c r="A149" s="81"/>
      <c r="B149" s="60"/>
      <c r="C149" s="28"/>
      <c r="D149" s="64" t="s">
        <v>174</v>
      </c>
      <c r="E149" s="80"/>
      <c r="F149" s="76"/>
      <c r="G149" s="76"/>
      <c r="H149" s="80"/>
    </row>
    <row r="150" spans="1:8" s="39" customFormat="1" ht="12" customHeight="1" x14ac:dyDescent="0.2">
      <c r="A150" s="81"/>
      <c r="B150" s="60"/>
      <c r="C150" s="50"/>
      <c r="D150" s="226" t="s">
        <v>175</v>
      </c>
      <c r="E150" s="222">
        <v>285872</v>
      </c>
      <c r="F150" s="223">
        <f>SUM(F151:F151)</f>
        <v>0</v>
      </c>
      <c r="G150" s="223">
        <f>SUM(G151:G151)</f>
        <v>675</v>
      </c>
      <c r="H150" s="222">
        <f t="shared" ref="H150:H151" si="24">SUM(E150+F150-G150)</f>
        <v>285197</v>
      </c>
    </row>
    <row r="151" spans="1:8" s="39" customFormat="1" ht="12" customHeight="1" x14ac:dyDescent="0.2">
      <c r="A151" s="81"/>
      <c r="B151" s="60"/>
      <c r="C151" s="71">
        <v>4247</v>
      </c>
      <c r="D151" s="64" t="s">
        <v>50</v>
      </c>
      <c r="E151" s="80">
        <v>285872</v>
      </c>
      <c r="F151" s="70"/>
      <c r="G151" s="70">
        <v>675</v>
      </c>
      <c r="H151" s="65">
        <f t="shared" si="24"/>
        <v>285197</v>
      </c>
    </row>
    <row r="152" spans="1:8" s="39" customFormat="1" ht="12" customHeight="1" x14ac:dyDescent="0.2">
      <c r="A152" s="81"/>
      <c r="B152" s="60"/>
      <c r="C152" s="28"/>
      <c r="D152" s="32" t="s">
        <v>215</v>
      </c>
      <c r="E152" s="80"/>
      <c r="F152" s="70"/>
      <c r="G152" s="70"/>
      <c r="H152" s="80"/>
    </row>
    <row r="153" spans="1:8" s="39" customFormat="1" ht="12" customHeight="1" x14ac:dyDescent="0.2">
      <c r="A153" s="81"/>
      <c r="B153" s="60"/>
      <c r="C153" s="50"/>
      <c r="D153" s="226" t="s">
        <v>176</v>
      </c>
      <c r="E153" s="222">
        <v>212567</v>
      </c>
      <c r="F153" s="223">
        <f>SUM(F154:F154)</f>
        <v>675</v>
      </c>
      <c r="G153" s="223">
        <f>SUM(G154:G154)</f>
        <v>0</v>
      </c>
      <c r="H153" s="222">
        <f t="shared" ref="H153:H157" si="25">SUM(E153+F153-G153)</f>
        <v>213242</v>
      </c>
    </row>
    <row r="154" spans="1:8" s="39" customFormat="1" ht="12" customHeight="1" x14ac:dyDescent="0.2">
      <c r="A154" s="81"/>
      <c r="B154" s="60"/>
      <c r="C154" s="71">
        <v>4717</v>
      </c>
      <c r="D154" s="32" t="s">
        <v>105</v>
      </c>
      <c r="E154" s="80">
        <v>0</v>
      </c>
      <c r="F154" s="70">
        <v>675</v>
      </c>
      <c r="G154" s="70"/>
      <c r="H154" s="65">
        <f t="shared" si="25"/>
        <v>675</v>
      </c>
    </row>
    <row r="155" spans="1:8" s="39" customFormat="1" ht="12" customHeight="1" x14ac:dyDescent="0.2">
      <c r="A155" s="81"/>
      <c r="B155" s="60"/>
      <c r="C155" s="28"/>
      <c r="D155" s="226" t="s">
        <v>177</v>
      </c>
      <c r="E155" s="218">
        <v>3205983.4</v>
      </c>
      <c r="F155" s="219">
        <f>SUM(F156:F157)</f>
        <v>200</v>
      </c>
      <c r="G155" s="219">
        <f>SUM(G156:G157)</f>
        <v>4300</v>
      </c>
      <c r="H155" s="222">
        <f t="shared" si="25"/>
        <v>3201883.4</v>
      </c>
    </row>
    <row r="156" spans="1:8" s="39" customFormat="1" ht="12" customHeight="1" x14ac:dyDescent="0.2">
      <c r="A156" s="81"/>
      <c r="B156" s="60"/>
      <c r="C156" s="60">
        <v>4307</v>
      </c>
      <c r="D156" s="64" t="s">
        <v>22</v>
      </c>
      <c r="E156" s="80">
        <v>345650</v>
      </c>
      <c r="F156" s="70"/>
      <c r="G156" s="70">
        <v>4300</v>
      </c>
      <c r="H156" s="65">
        <f t="shared" si="25"/>
        <v>341350</v>
      </c>
    </row>
    <row r="157" spans="1:8" s="39" customFormat="1" ht="12" customHeight="1" x14ac:dyDescent="0.2">
      <c r="A157" s="81"/>
      <c r="B157" s="60"/>
      <c r="C157" s="71">
        <v>4717</v>
      </c>
      <c r="D157" s="32" t="s">
        <v>105</v>
      </c>
      <c r="E157" s="80">
        <v>0</v>
      </c>
      <c r="F157" s="70">
        <v>200</v>
      </c>
      <c r="G157" s="70"/>
      <c r="H157" s="65">
        <f t="shared" si="25"/>
        <v>200</v>
      </c>
    </row>
    <row r="158" spans="1:8" s="39" customFormat="1" ht="12" customHeight="1" x14ac:dyDescent="0.2">
      <c r="A158" s="81"/>
      <c r="B158" s="60"/>
      <c r="C158" s="28"/>
      <c r="D158" s="32" t="s">
        <v>216</v>
      </c>
      <c r="E158" s="66"/>
      <c r="F158" s="67"/>
      <c r="G158" s="65"/>
      <c r="H158" s="48"/>
    </row>
    <row r="159" spans="1:8" s="39" customFormat="1" ht="12" customHeight="1" x14ac:dyDescent="0.2">
      <c r="A159" s="81"/>
      <c r="B159" s="60"/>
      <c r="C159" s="28"/>
      <c r="D159" s="226" t="s">
        <v>178</v>
      </c>
      <c r="E159" s="218">
        <v>1090693</v>
      </c>
      <c r="F159" s="219">
        <f>SUM(F160:F160)</f>
        <v>4100</v>
      </c>
      <c r="G159" s="219">
        <f>SUM(G160:G160)</f>
        <v>0</v>
      </c>
      <c r="H159" s="222">
        <f t="shared" ref="H159:H160" si="26">SUM(E159+F159-G159)</f>
        <v>1094793</v>
      </c>
    </row>
    <row r="160" spans="1:8" s="39" customFormat="1" ht="12" customHeight="1" x14ac:dyDescent="0.2">
      <c r="A160" s="81"/>
      <c r="B160" s="60"/>
      <c r="C160" s="71">
        <v>4717</v>
      </c>
      <c r="D160" s="32" t="s">
        <v>105</v>
      </c>
      <c r="E160" s="80">
        <v>0</v>
      </c>
      <c r="F160" s="70">
        <v>4100</v>
      </c>
      <c r="G160" s="70"/>
      <c r="H160" s="65">
        <f t="shared" si="26"/>
        <v>4100</v>
      </c>
    </row>
    <row r="161" spans="1:8" s="39" customFormat="1" ht="12" customHeight="1" x14ac:dyDescent="0.2">
      <c r="A161" s="81"/>
      <c r="B161" s="60"/>
      <c r="C161" s="71"/>
      <c r="D161" s="64" t="s">
        <v>179</v>
      </c>
      <c r="E161" s="80"/>
      <c r="F161" s="70"/>
      <c r="G161" s="76"/>
      <c r="H161" s="78"/>
    </row>
    <row r="162" spans="1:8" s="39" customFormat="1" ht="12" customHeight="1" x14ac:dyDescent="0.2">
      <c r="A162" s="81"/>
      <c r="B162" s="60"/>
      <c r="C162" s="28"/>
      <c r="D162" s="226" t="s">
        <v>180</v>
      </c>
      <c r="E162" s="218">
        <v>2267290</v>
      </c>
      <c r="F162" s="219">
        <f>SUM(F163:F166)</f>
        <v>134</v>
      </c>
      <c r="G162" s="219">
        <f>SUM(G163:G166)</f>
        <v>236</v>
      </c>
      <c r="H162" s="222">
        <f t="shared" ref="H162:H166" si="27">SUM(E162+F162-G162)</f>
        <v>2267188</v>
      </c>
    </row>
    <row r="163" spans="1:8" s="39" customFormat="1" ht="12" customHeight="1" x14ac:dyDescent="0.2">
      <c r="A163" s="175"/>
      <c r="B163" s="86"/>
      <c r="C163" s="86">
        <v>4307</v>
      </c>
      <c r="D163" s="61" t="s">
        <v>22</v>
      </c>
      <c r="E163" s="83">
        <v>1047309</v>
      </c>
      <c r="F163" s="75"/>
      <c r="G163" s="75">
        <v>211</v>
      </c>
      <c r="H163" s="63">
        <f t="shared" si="27"/>
        <v>1047098</v>
      </c>
    </row>
    <row r="164" spans="1:8" s="39" customFormat="1" ht="12" customHeight="1" x14ac:dyDescent="0.2">
      <c r="A164" s="81"/>
      <c r="B164" s="60"/>
      <c r="C164" s="60">
        <v>4309</v>
      </c>
      <c r="D164" s="64" t="s">
        <v>22</v>
      </c>
      <c r="E164" s="80">
        <v>207558</v>
      </c>
      <c r="F164" s="70"/>
      <c r="G164" s="70">
        <v>25</v>
      </c>
      <c r="H164" s="65">
        <f t="shared" si="27"/>
        <v>207533</v>
      </c>
    </row>
    <row r="165" spans="1:8" s="39" customFormat="1" ht="12" customHeight="1" x14ac:dyDescent="0.2">
      <c r="A165" s="81"/>
      <c r="B165" s="60"/>
      <c r="C165" s="71">
        <v>4717</v>
      </c>
      <c r="D165" s="32" t="s">
        <v>105</v>
      </c>
      <c r="E165" s="80">
        <v>0</v>
      </c>
      <c r="F165" s="70">
        <v>120</v>
      </c>
      <c r="G165" s="70"/>
      <c r="H165" s="65">
        <f t="shared" si="27"/>
        <v>120</v>
      </c>
    </row>
    <row r="166" spans="1:8" s="39" customFormat="1" ht="12" customHeight="1" x14ac:dyDescent="0.2">
      <c r="A166" s="81"/>
      <c r="B166" s="60"/>
      <c r="C166" s="71">
        <v>4719</v>
      </c>
      <c r="D166" s="32" t="s">
        <v>105</v>
      </c>
      <c r="E166" s="80">
        <v>0</v>
      </c>
      <c r="F166" s="70">
        <v>14</v>
      </c>
      <c r="G166" s="70"/>
      <c r="H166" s="65">
        <f t="shared" si="27"/>
        <v>14</v>
      </c>
    </row>
    <row r="167" spans="1:8" s="39" customFormat="1" ht="12" customHeight="1" x14ac:dyDescent="0.2">
      <c r="A167" s="81"/>
      <c r="B167" s="60"/>
      <c r="C167" s="71"/>
      <c r="D167" s="64" t="s">
        <v>181</v>
      </c>
      <c r="E167" s="80"/>
      <c r="F167" s="70"/>
      <c r="G167" s="76"/>
      <c r="H167" s="78"/>
    </row>
    <row r="168" spans="1:8" s="39" customFormat="1" ht="12" customHeight="1" x14ac:dyDescent="0.2">
      <c r="A168" s="81"/>
      <c r="B168" s="60"/>
      <c r="C168" s="28"/>
      <c r="D168" s="226" t="s">
        <v>182</v>
      </c>
      <c r="E168" s="218">
        <v>57428</v>
      </c>
      <c r="F168" s="219">
        <f>SUM(F169:F170)</f>
        <v>102</v>
      </c>
      <c r="G168" s="219">
        <f>SUM(G169:G170)</f>
        <v>0</v>
      </c>
      <c r="H168" s="222">
        <f t="shared" ref="H168:H170" si="28">SUM(E168+F168-G168)</f>
        <v>57530</v>
      </c>
    </row>
    <row r="169" spans="1:8" s="39" customFormat="1" ht="12" customHeight="1" x14ac:dyDescent="0.2">
      <c r="A169" s="81"/>
      <c r="B169" s="60"/>
      <c r="C169" s="71">
        <v>4717</v>
      </c>
      <c r="D169" s="32" t="s">
        <v>105</v>
      </c>
      <c r="E169" s="80">
        <v>0</v>
      </c>
      <c r="F169" s="70">
        <v>91</v>
      </c>
      <c r="G169" s="70"/>
      <c r="H169" s="65">
        <f t="shared" si="28"/>
        <v>91</v>
      </c>
    </row>
    <row r="170" spans="1:8" s="39" customFormat="1" ht="12" customHeight="1" x14ac:dyDescent="0.2">
      <c r="A170" s="81"/>
      <c r="B170" s="60"/>
      <c r="C170" s="71">
        <v>4719</v>
      </c>
      <c r="D170" s="32" t="s">
        <v>105</v>
      </c>
      <c r="E170" s="80">
        <v>0</v>
      </c>
      <c r="F170" s="70">
        <v>11</v>
      </c>
      <c r="G170" s="70"/>
      <c r="H170" s="65">
        <f t="shared" si="28"/>
        <v>11</v>
      </c>
    </row>
    <row r="171" spans="1:8" s="39" customFormat="1" ht="12" customHeight="1" x14ac:dyDescent="0.2">
      <c r="A171" s="81"/>
      <c r="B171" s="60"/>
      <c r="C171" s="50"/>
      <c r="D171" s="227" t="s">
        <v>103</v>
      </c>
      <c r="E171" s="66"/>
      <c r="F171" s="65"/>
      <c r="G171" s="65"/>
      <c r="H171" s="66"/>
    </row>
    <row r="172" spans="1:8" s="39" customFormat="1" ht="12" customHeight="1" x14ac:dyDescent="0.2">
      <c r="A172" s="81"/>
      <c r="B172" s="60"/>
      <c r="C172" s="28"/>
      <c r="D172" s="220" t="s">
        <v>104</v>
      </c>
      <c r="E172" s="218">
        <v>124713.44</v>
      </c>
      <c r="F172" s="219">
        <f>SUM(F173:F180)</f>
        <v>2351.77</v>
      </c>
      <c r="G172" s="219">
        <f>SUM(G173:G180)</f>
        <v>2351.77</v>
      </c>
      <c r="H172" s="222">
        <f t="shared" ref="H172:H220" si="29">SUM(E172+F172-G172)</f>
        <v>124713.44</v>
      </c>
    </row>
    <row r="173" spans="1:8" s="39" customFormat="1" ht="11.45" customHeight="1" x14ac:dyDescent="0.2">
      <c r="A173" s="81"/>
      <c r="B173" s="60"/>
      <c r="C173" s="71">
        <v>4017</v>
      </c>
      <c r="D173" s="64" t="s">
        <v>26</v>
      </c>
      <c r="E173" s="80">
        <v>27435.05</v>
      </c>
      <c r="F173" s="70">
        <v>583.19000000000005</v>
      </c>
      <c r="G173" s="70"/>
      <c r="H173" s="65">
        <f t="shared" si="29"/>
        <v>28018.239999999998</v>
      </c>
    </row>
    <row r="174" spans="1:8" s="39" customFormat="1" ht="11.45" customHeight="1" x14ac:dyDescent="0.2">
      <c r="A174" s="81"/>
      <c r="B174" s="60"/>
      <c r="C174" s="71">
        <v>4117</v>
      </c>
      <c r="D174" s="64" t="s">
        <v>27</v>
      </c>
      <c r="E174" s="80">
        <v>6648.99</v>
      </c>
      <c r="F174" s="70"/>
      <c r="G174" s="70">
        <v>398.97</v>
      </c>
      <c r="H174" s="65">
        <f t="shared" si="29"/>
        <v>6250.0199999999995</v>
      </c>
    </row>
    <row r="175" spans="1:8" s="39" customFormat="1" ht="11.45" customHeight="1" x14ac:dyDescent="0.2">
      <c r="A175" s="81"/>
      <c r="B175" s="60"/>
      <c r="C175" s="71">
        <v>4127</v>
      </c>
      <c r="D175" s="64" t="s">
        <v>76</v>
      </c>
      <c r="E175" s="80">
        <v>1067</v>
      </c>
      <c r="F175" s="70"/>
      <c r="G175" s="70">
        <v>186.74</v>
      </c>
      <c r="H175" s="65">
        <f t="shared" si="29"/>
        <v>880.26</v>
      </c>
    </row>
    <row r="176" spans="1:8" s="39" customFormat="1" ht="11.45" customHeight="1" x14ac:dyDescent="0.2">
      <c r="A176" s="81"/>
      <c r="B176" s="60"/>
      <c r="C176" s="71">
        <v>4177</v>
      </c>
      <c r="D176" s="64" t="s">
        <v>23</v>
      </c>
      <c r="E176" s="80">
        <v>20167</v>
      </c>
      <c r="F176" s="70"/>
      <c r="G176" s="70">
        <v>0.85</v>
      </c>
      <c r="H176" s="65">
        <f t="shared" si="29"/>
        <v>20166.150000000001</v>
      </c>
    </row>
    <row r="177" spans="1:8" s="39" customFormat="1" ht="11.45" customHeight="1" x14ac:dyDescent="0.2">
      <c r="A177" s="81"/>
      <c r="B177" s="60"/>
      <c r="C177" s="28" t="s">
        <v>183</v>
      </c>
      <c r="D177" s="32" t="s">
        <v>20</v>
      </c>
      <c r="E177" s="80">
        <v>20194.400000000001</v>
      </c>
      <c r="F177" s="70">
        <v>337.68</v>
      </c>
      <c r="G177" s="70"/>
      <c r="H177" s="65">
        <f t="shared" si="29"/>
        <v>20532.080000000002</v>
      </c>
    </row>
    <row r="178" spans="1:8" s="39" customFormat="1" ht="11.45" customHeight="1" x14ac:dyDescent="0.2">
      <c r="A178" s="81"/>
      <c r="B178" s="60"/>
      <c r="C178" s="71">
        <v>4247</v>
      </c>
      <c r="D178" s="64" t="s">
        <v>50</v>
      </c>
      <c r="E178" s="80">
        <v>32493</v>
      </c>
      <c r="F178" s="70">
        <v>1374.74</v>
      </c>
      <c r="G178" s="70"/>
      <c r="H178" s="65">
        <f t="shared" si="29"/>
        <v>33867.74</v>
      </c>
    </row>
    <row r="179" spans="1:8" s="39" customFormat="1" ht="11.45" customHeight="1" x14ac:dyDescent="0.2">
      <c r="A179" s="81"/>
      <c r="B179" s="60"/>
      <c r="C179" s="71">
        <v>4307</v>
      </c>
      <c r="D179" s="64" t="s">
        <v>22</v>
      </c>
      <c r="E179" s="80">
        <v>16708</v>
      </c>
      <c r="F179" s="70"/>
      <c r="G179" s="70">
        <v>1765.21</v>
      </c>
      <c r="H179" s="65">
        <f t="shared" si="29"/>
        <v>14942.79</v>
      </c>
    </row>
    <row r="180" spans="1:8" s="39" customFormat="1" ht="11.45" customHeight="1" x14ac:dyDescent="0.2">
      <c r="A180" s="81"/>
      <c r="B180" s="60"/>
      <c r="C180" s="71">
        <v>4717</v>
      </c>
      <c r="D180" s="32" t="s">
        <v>105</v>
      </c>
      <c r="E180" s="80">
        <v>0</v>
      </c>
      <c r="F180" s="70">
        <v>56.16</v>
      </c>
      <c r="G180" s="70"/>
      <c r="H180" s="70">
        <f t="shared" si="29"/>
        <v>56.16</v>
      </c>
    </row>
    <row r="181" spans="1:8" s="39" customFormat="1" ht="11.45" customHeight="1" x14ac:dyDescent="0.2">
      <c r="A181" s="81"/>
      <c r="B181" s="60"/>
      <c r="C181" s="28"/>
      <c r="D181" s="226" t="s">
        <v>184</v>
      </c>
      <c r="E181" s="218">
        <v>11611797</v>
      </c>
      <c r="F181" s="219">
        <f>SUM(F182:F189)</f>
        <v>8950</v>
      </c>
      <c r="G181" s="219">
        <f>SUM(G182:G189)</f>
        <v>8950</v>
      </c>
      <c r="H181" s="222">
        <f t="shared" si="29"/>
        <v>11611797</v>
      </c>
    </row>
    <row r="182" spans="1:8" s="39" customFormat="1" ht="11.45" customHeight="1" x14ac:dyDescent="0.2">
      <c r="A182" s="81"/>
      <c r="B182" s="60"/>
      <c r="C182" s="71">
        <v>4018</v>
      </c>
      <c r="D182" s="64" t="s">
        <v>26</v>
      </c>
      <c r="E182" s="80">
        <v>0</v>
      </c>
      <c r="F182" s="70">
        <v>5200</v>
      </c>
      <c r="G182" s="70"/>
      <c r="H182" s="70">
        <f t="shared" si="29"/>
        <v>5200</v>
      </c>
    </row>
    <row r="183" spans="1:8" s="39" customFormat="1" ht="11.45" customHeight="1" x14ac:dyDescent="0.2">
      <c r="A183" s="81"/>
      <c r="B183" s="60"/>
      <c r="C183" s="71">
        <v>4019</v>
      </c>
      <c r="D183" s="64" t="s">
        <v>26</v>
      </c>
      <c r="E183" s="80">
        <v>0</v>
      </c>
      <c r="F183" s="70">
        <v>2100</v>
      </c>
      <c r="G183" s="70"/>
      <c r="H183" s="70">
        <f t="shared" si="29"/>
        <v>2100</v>
      </c>
    </row>
    <row r="184" spans="1:8" s="39" customFormat="1" ht="11.45" customHeight="1" x14ac:dyDescent="0.2">
      <c r="A184" s="81"/>
      <c r="B184" s="60"/>
      <c r="C184" s="71">
        <v>4118</v>
      </c>
      <c r="D184" s="64" t="s">
        <v>27</v>
      </c>
      <c r="E184" s="80">
        <v>0</v>
      </c>
      <c r="F184" s="70">
        <v>1000</v>
      </c>
      <c r="G184" s="70"/>
      <c r="H184" s="70">
        <f t="shared" si="29"/>
        <v>1000</v>
      </c>
    </row>
    <row r="185" spans="1:8" s="39" customFormat="1" ht="11.45" customHeight="1" x14ac:dyDescent="0.2">
      <c r="A185" s="81"/>
      <c r="B185" s="60"/>
      <c r="C185" s="71">
        <v>4119</v>
      </c>
      <c r="D185" s="64" t="s">
        <v>27</v>
      </c>
      <c r="E185" s="80">
        <v>0</v>
      </c>
      <c r="F185" s="70">
        <v>440</v>
      </c>
      <c r="G185" s="70"/>
      <c r="H185" s="70">
        <f t="shared" si="29"/>
        <v>440</v>
      </c>
    </row>
    <row r="186" spans="1:8" s="39" customFormat="1" ht="11.45" customHeight="1" x14ac:dyDescent="0.2">
      <c r="A186" s="81"/>
      <c r="B186" s="60"/>
      <c r="C186" s="71">
        <v>4128</v>
      </c>
      <c r="D186" s="64" t="s">
        <v>76</v>
      </c>
      <c r="E186" s="80">
        <v>0</v>
      </c>
      <c r="F186" s="70">
        <v>150</v>
      </c>
      <c r="G186" s="70"/>
      <c r="H186" s="70">
        <f t="shared" si="29"/>
        <v>150</v>
      </c>
    </row>
    <row r="187" spans="1:8" s="39" customFormat="1" ht="11.45" customHeight="1" x14ac:dyDescent="0.2">
      <c r="A187" s="81"/>
      <c r="B187" s="60"/>
      <c r="C187" s="71">
        <v>4129</v>
      </c>
      <c r="D187" s="64" t="s">
        <v>76</v>
      </c>
      <c r="E187" s="80">
        <v>0</v>
      </c>
      <c r="F187" s="70">
        <v>60</v>
      </c>
      <c r="G187" s="70"/>
      <c r="H187" s="70">
        <f t="shared" si="29"/>
        <v>60</v>
      </c>
    </row>
    <row r="188" spans="1:8" s="39" customFormat="1" ht="11.45" customHeight="1" x14ac:dyDescent="0.2">
      <c r="A188" s="81"/>
      <c r="B188" s="60"/>
      <c r="C188" s="71">
        <v>4308</v>
      </c>
      <c r="D188" s="64" t="s">
        <v>22</v>
      </c>
      <c r="E188" s="80">
        <v>19215.900000000001</v>
      </c>
      <c r="F188" s="70"/>
      <c r="G188" s="70">
        <v>6350</v>
      </c>
      <c r="H188" s="70">
        <f t="shared" si="29"/>
        <v>12865.900000000001</v>
      </c>
    </row>
    <row r="189" spans="1:8" s="39" customFormat="1" ht="11.45" customHeight="1" x14ac:dyDescent="0.2">
      <c r="A189" s="81"/>
      <c r="B189" s="60"/>
      <c r="C189" s="71">
        <v>4309</v>
      </c>
      <c r="D189" s="64" t="s">
        <v>22</v>
      </c>
      <c r="E189" s="80">
        <v>7784.1</v>
      </c>
      <c r="F189" s="70"/>
      <c r="G189" s="70">
        <v>2600</v>
      </c>
      <c r="H189" s="65">
        <f t="shared" si="29"/>
        <v>5184.1000000000004</v>
      </c>
    </row>
    <row r="190" spans="1:8" s="39" customFormat="1" ht="12" customHeight="1" thickBot="1" x14ac:dyDescent="0.25">
      <c r="A190" s="57" t="s">
        <v>24</v>
      </c>
      <c r="B190" s="56"/>
      <c r="C190" s="57"/>
      <c r="D190" s="58" t="s">
        <v>16</v>
      </c>
      <c r="E190" s="54">
        <v>61454119.5</v>
      </c>
      <c r="F190" s="59">
        <f>SUM(F191,F194)</f>
        <v>49553.5</v>
      </c>
      <c r="G190" s="59">
        <f>SUM(G191,G194)</f>
        <v>49553.5</v>
      </c>
      <c r="H190" s="54">
        <f t="shared" si="29"/>
        <v>61454119.5</v>
      </c>
    </row>
    <row r="191" spans="1:8" s="39" customFormat="1" ht="12" customHeight="1" thickTop="1" x14ac:dyDescent="0.2">
      <c r="A191" s="57"/>
      <c r="B191" s="60">
        <v>85202</v>
      </c>
      <c r="C191" s="50"/>
      <c r="D191" s="84" t="s">
        <v>185</v>
      </c>
      <c r="E191" s="83">
        <v>13429101</v>
      </c>
      <c r="F191" s="62">
        <f>SUM(F192)</f>
        <v>40000</v>
      </c>
      <c r="G191" s="62">
        <f>SUM(G192)</f>
        <v>40000</v>
      </c>
      <c r="H191" s="62">
        <f t="shared" si="29"/>
        <v>13429101</v>
      </c>
    </row>
    <row r="192" spans="1:8" s="39" customFormat="1" ht="11.25" customHeight="1" x14ac:dyDescent="0.2">
      <c r="A192" s="57"/>
      <c r="B192" s="56"/>
      <c r="C192" s="50"/>
      <c r="D192" s="224" t="s">
        <v>186</v>
      </c>
      <c r="E192" s="218">
        <v>3052630</v>
      </c>
      <c r="F192" s="223">
        <f>SUM(F193:F193)</f>
        <v>40000</v>
      </c>
      <c r="G192" s="223">
        <f>SUM(G193:G193)</f>
        <v>40000</v>
      </c>
      <c r="H192" s="218">
        <f t="shared" si="29"/>
        <v>3052630</v>
      </c>
    </row>
    <row r="193" spans="1:8" s="39" customFormat="1" ht="11.25" customHeight="1" x14ac:dyDescent="0.2">
      <c r="A193" s="57"/>
      <c r="B193" s="56"/>
      <c r="C193" s="71">
        <v>4270</v>
      </c>
      <c r="D193" s="64" t="s">
        <v>63</v>
      </c>
      <c r="E193" s="80">
        <v>101000</v>
      </c>
      <c r="F193" s="70">
        <v>40000</v>
      </c>
      <c r="G193" s="70">
        <v>40000</v>
      </c>
      <c r="H193" s="65">
        <f t="shared" si="29"/>
        <v>101000</v>
      </c>
    </row>
    <row r="194" spans="1:8" s="39" customFormat="1" ht="12" customHeight="1" x14ac:dyDescent="0.2">
      <c r="A194" s="57"/>
      <c r="B194" s="60">
        <v>85295</v>
      </c>
      <c r="C194" s="50"/>
      <c r="D194" s="61" t="s">
        <v>15</v>
      </c>
      <c r="E194" s="83">
        <v>4236122.5</v>
      </c>
      <c r="F194" s="62">
        <f>SUM(F195,F208)</f>
        <v>9553.4999999999982</v>
      </c>
      <c r="G194" s="62">
        <f>SUM(G195,G208)</f>
        <v>9553.5</v>
      </c>
      <c r="H194" s="62">
        <f t="shared" si="29"/>
        <v>4236122.5</v>
      </c>
    </row>
    <row r="195" spans="1:8" s="39" customFormat="1" ht="22.15" customHeight="1" x14ac:dyDescent="0.2">
      <c r="A195" s="57"/>
      <c r="B195" s="56"/>
      <c r="C195" s="50"/>
      <c r="D195" s="228" t="s">
        <v>138</v>
      </c>
      <c r="E195" s="218">
        <v>50000</v>
      </c>
      <c r="F195" s="223">
        <f>SUM(F196:F207)</f>
        <v>4776.7499999999991</v>
      </c>
      <c r="G195" s="223">
        <f>SUM(G196:G207)</f>
        <v>4776.75</v>
      </c>
      <c r="H195" s="218">
        <f t="shared" si="29"/>
        <v>50000</v>
      </c>
    </row>
    <row r="196" spans="1:8" s="39" customFormat="1" ht="11.45" customHeight="1" x14ac:dyDescent="0.2">
      <c r="A196" s="57"/>
      <c r="B196" s="56"/>
      <c r="C196" s="71">
        <v>4017</v>
      </c>
      <c r="D196" s="64" t="s">
        <v>26</v>
      </c>
      <c r="E196" s="80">
        <v>20418.849999999999</v>
      </c>
      <c r="F196" s="70"/>
      <c r="G196" s="70">
        <v>1850.23</v>
      </c>
      <c r="H196" s="65">
        <f t="shared" si="29"/>
        <v>18568.62</v>
      </c>
    </row>
    <row r="197" spans="1:8" s="39" customFormat="1" ht="11.45" customHeight="1" x14ac:dyDescent="0.2">
      <c r="A197" s="57"/>
      <c r="B197" s="56"/>
      <c r="C197" s="71">
        <v>4019</v>
      </c>
      <c r="D197" s="64" t="s">
        <v>26</v>
      </c>
      <c r="E197" s="80">
        <v>3603.33</v>
      </c>
      <c r="F197" s="70"/>
      <c r="G197" s="70">
        <v>326.52</v>
      </c>
      <c r="H197" s="65">
        <f t="shared" si="29"/>
        <v>3276.81</v>
      </c>
    </row>
    <row r="198" spans="1:8" s="39" customFormat="1" ht="11.45" customHeight="1" x14ac:dyDescent="0.2">
      <c r="A198" s="57"/>
      <c r="B198" s="56"/>
      <c r="C198" s="71">
        <v>4117</v>
      </c>
      <c r="D198" s="64" t="s">
        <v>27</v>
      </c>
      <c r="E198" s="80">
        <v>3936.44</v>
      </c>
      <c r="F198" s="70">
        <v>292.29000000000002</v>
      </c>
      <c r="G198" s="70"/>
      <c r="H198" s="65">
        <f t="shared" si="29"/>
        <v>4228.7300000000005</v>
      </c>
    </row>
    <row r="199" spans="1:8" s="39" customFormat="1" ht="11.45" customHeight="1" x14ac:dyDescent="0.2">
      <c r="A199" s="57"/>
      <c r="B199" s="56"/>
      <c r="C199" s="71">
        <v>4119</v>
      </c>
      <c r="D199" s="64" t="s">
        <v>27</v>
      </c>
      <c r="E199" s="80">
        <v>694.67</v>
      </c>
      <c r="F199" s="70">
        <v>51.58</v>
      </c>
      <c r="G199" s="70"/>
      <c r="H199" s="65">
        <f t="shared" si="29"/>
        <v>746.25</v>
      </c>
    </row>
    <row r="200" spans="1:8" s="39" customFormat="1" ht="11.45" customHeight="1" x14ac:dyDescent="0.2">
      <c r="A200" s="57"/>
      <c r="B200" s="56"/>
      <c r="C200" s="71">
        <v>4127</v>
      </c>
      <c r="D200" s="64" t="s">
        <v>76</v>
      </c>
      <c r="E200" s="80">
        <v>552.36</v>
      </c>
      <c r="F200" s="70">
        <v>45.12</v>
      </c>
      <c r="G200" s="70"/>
      <c r="H200" s="65">
        <f t="shared" si="29"/>
        <v>597.48</v>
      </c>
    </row>
    <row r="201" spans="1:8" s="39" customFormat="1" ht="11.45" customHeight="1" x14ac:dyDescent="0.2">
      <c r="A201" s="57"/>
      <c r="B201" s="56"/>
      <c r="C201" s="71">
        <v>4129</v>
      </c>
      <c r="D201" s="64" t="s">
        <v>76</v>
      </c>
      <c r="E201" s="80">
        <v>97.48</v>
      </c>
      <c r="F201" s="70">
        <v>7.96</v>
      </c>
      <c r="G201" s="70"/>
      <c r="H201" s="65">
        <f t="shared" si="29"/>
        <v>105.44</v>
      </c>
    </row>
    <row r="202" spans="1:8" s="39" customFormat="1" ht="11.45" customHeight="1" x14ac:dyDescent="0.2">
      <c r="A202" s="57"/>
      <c r="B202" s="56"/>
      <c r="C202" s="71">
        <v>4177</v>
      </c>
      <c r="D202" s="64" t="s">
        <v>23</v>
      </c>
      <c r="E202" s="80">
        <v>2126.59</v>
      </c>
      <c r="F202" s="70">
        <v>3691.92</v>
      </c>
      <c r="G202" s="70"/>
      <c r="H202" s="65">
        <f t="shared" si="29"/>
        <v>5818.51</v>
      </c>
    </row>
    <row r="203" spans="1:8" s="39" customFormat="1" ht="11.45" customHeight="1" x14ac:dyDescent="0.2">
      <c r="A203" s="57"/>
      <c r="B203" s="56"/>
      <c r="C203" s="71">
        <v>4179</v>
      </c>
      <c r="D203" s="64" t="s">
        <v>23</v>
      </c>
      <c r="E203" s="80">
        <v>375.28</v>
      </c>
      <c r="F203" s="70">
        <v>651.52</v>
      </c>
      <c r="G203" s="70"/>
      <c r="H203" s="65">
        <f t="shared" si="29"/>
        <v>1026.8</v>
      </c>
    </row>
    <row r="204" spans="1:8" s="39" customFormat="1" ht="12" customHeight="1" x14ac:dyDescent="0.2">
      <c r="A204" s="57"/>
      <c r="B204" s="56"/>
      <c r="C204" s="71">
        <v>4307</v>
      </c>
      <c r="D204" s="64" t="s">
        <v>22</v>
      </c>
      <c r="E204" s="80">
        <v>3361.75</v>
      </c>
      <c r="F204" s="70"/>
      <c r="G204" s="70">
        <v>2210</v>
      </c>
      <c r="H204" s="65">
        <f t="shared" si="29"/>
        <v>1151.75</v>
      </c>
    </row>
    <row r="205" spans="1:8" s="39" customFormat="1" ht="12" customHeight="1" x14ac:dyDescent="0.2">
      <c r="A205" s="57"/>
      <c r="B205" s="56"/>
      <c r="C205" s="71">
        <v>4309</v>
      </c>
      <c r="D205" s="64" t="s">
        <v>22</v>
      </c>
      <c r="E205" s="80">
        <v>593.25</v>
      </c>
      <c r="F205" s="70"/>
      <c r="G205" s="70">
        <v>390</v>
      </c>
      <c r="H205" s="65">
        <f t="shared" si="29"/>
        <v>203.25</v>
      </c>
    </row>
    <row r="206" spans="1:8" s="39" customFormat="1" ht="11.45" customHeight="1" x14ac:dyDescent="0.2">
      <c r="A206" s="57"/>
      <c r="B206" s="56"/>
      <c r="C206" s="71">
        <v>4717</v>
      </c>
      <c r="D206" s="32" t="s">
        <v>105</v>
      </c>
      <c r="E206" s="80">
        <v>0</v>
      </c>
      <c r="F206" s="70">
        <v>30.91</v>
      </c>
      <c r="G206" s="70"/>
      <c r="H206" s="65">
        <f t="shared" si="29"/>
        <v>30.91</v>
      </c>
    </row>
    <row r="207" spans="1:8" s="39" customFormat="1" ht="11.45" customHeight="1" x14ac:dyDescent="0.2">
      <c r="A207" s="57"/>
      <c r="B207" s="56"/>
      <c r="C207" s="71">
        <v>4719</v>
      </c>
      <c r="D207" s="32" t="s">
        <v>105</v>
      </c>
      <c r="E207" s="80">
        <v>0</v>
      </c>
      <c r="F207" s="70">
        <v>5.45</v>
      </c>
      <c r="G207" s="70"/>
      <c r="H207" s="65">
        <f t="shared" si="29"/>
        <v>5.45</v>
      </c>
    </row>
    <row r="208" spans="1:8" s="39" customFormat="1" ht="22.9" customHeight="1" x14ac:dyDescent="0.2">
      <c r="A208" s="57"/>
      <c r="B208" s="56"/>
      <c r="C208" s="50"/>
      <c r="D208" s="228" t="s">
        <v>139</v>
      </c>
      <c r="E208" s="218">
        <v>50000</v>
      </c>
      <c r="F208" s="223">
        <f>SUM(F209:F220)</f>
        <v>4776.7499999999991</v>
      </c>
      <c r="G208" s="223">
        <f>SUM(G209:G220)</f>
        <v>4776.75</v>
      </c>
      <c r="H208" s="218">
        <f t="shared" si="29"/>
        <v>50000</v>
      </c>
    </row>
    <row r="209" spans="1:8" s="39" customFormat="1" ht="12" customHeight="1" x14ac:dyDescent="0.2">
      <c r="A209" s="57"/>
      <c r="B209" s="56"/>
      <c r="C209" s="71">
        <v>4017</v>
      </c>
      <c r="D209" s="64" t="s">
        <v>26</v>
      </c>
      <c r="E209" s="80">
        <v>20418.849999999999</v>
      </c>
      <c r="F209" s="70"/>
      <c r="G209" s="70">
        <v>1850.23</v>
      </c>
      <c r="H209" s="65">
        <f t="shared" si="29"/>
        <v>18568.62</v>
      </c>
    </row>
    <row r="210" spans="1:8" s="39" customFormat="1" ht="12" customHeight="1" x14ac:dyDescent="0.2">
      <c r="A210" s="57"/>
      <c r="B210" s="56"/>
      <c r="C210" s="71">
        <v>4019</v>
      </c>
      <c r="D210" s="64" t="s">
        <v>26</v>
      </c>
      <c r="E210" s="80">
        <v>3603.33</v>
      </c>
      <c r="F210" s="70"/>
      <c r="G210" s="70">
        <v>326.52</v>
      </c>
      <c r="H210" s="65">
        <f t="shared" si="29"/>
        <v>3276.81</v>
      </c>
    </row>
    <row r="211" spans="1:8" s="39" customFormat="1" ht="12" customHeight="1" x14ac:dyDescent="0.2">
      <c r="A211" s="57"/>
      <c r="B211" s="56"/>
      <c r="C211" s="71">
        <v>4117</v>
      </c>
      <c r="D211" s="64" t="s">
        <v>27</v>
      </c>
      <c r="E211" s="80">
        <v>3936.44</v>
      </c>
      <c r="F211" s="70">
        <v>292.29000000000002</v>
      </c>
      <c r="G211" s="70"/>
      <c r="H211" s="65">
        <f t="shared" si="29"/>
        <v>4228.7300000000005</v>
      </c>
    </row>
    <row r="212" spans="1:8" s="39" customFormat="1" ht="12" customHeight="1" x14ac:dyDescent="0.2">
      <c r="A212" s="57"/>
      <c r="B212" s="56"/>
      <c r="C212" s="71">
        <v>4119</v>
      </c>
      <c r="D212" s="64" t="s">
        <v>27</v>
      </c>
      <c r="E212" s="80">
        <v>694.67</v>
      </c>
      <c r="F212" s="70">
        <v>51.58</v>
      </c>
      <c r="G212" s="70"/>
      <c r="H212" s="65">
        <f t="shared" si="29"/>
        <v>746.25</v>
      </c>
    </row>
    <row r="213" spans="1:8" s="39" customFormat="1" ht="12" customHeight="1" x14ac:dyDescent="0.2">
      <c r="A213" s="57"/>
      <c r="B213" s="56"/>
      <c r="C213" s="71">
        <v>4127</v>
      </c>
      <c r="D213" s="64" t="s">
        <v>76</v>
      </c>
      <c r="E213" s="80">
        <v>552.36</v>
      </c>
      <c r="F213" s="70">
        <v>45.12</v>
      </c>
      <c r="G213" s="70"/>
      <c r="H213" s="65">
        <f t="shared" si="29"/>
        <v>597.48</v>
      </c>
    </row>
    <row r="214" spans="1:8" s="39" customFormat="1" ht="12" customHeight="1" x14ac:dyDescent="0.2">
      <c r="A214" s="57"/>
      <c r="B214" s="56"/>
      <c r="C214" s="71">
        <v>4129</v>
      </c>
      <c r="D214" s="64" t="s">
        <v>76</v>
      </c>
      <c r="E214" s="80">
        <v>97.48</v>
      </c>
      <c r="F214" s="70">
        <v>7.96</v>
      </c>
      <c r="G214" s="70"/>
      <c r="H214" s="65">
        <f t="shared" si="29"/>
        <v>105.44</v>
      </c>
    </row>
    <row r="215" spans="1:8" s="39" customFormat="1" ht="12" customHeight="1" x14ac:dyDescent="0.2">
      <c r="A215" s="57"/>
      <c r="B215" s="56"/>
      <c r="C215" s="71">
        <v>4177</v>
      </c>
      <c r="D215" s="64" t="s">
        <v>23</v>
      </c>
      <c r="E215" s="80">
        <v>2126.59</v>
      </c>
      <c r="F215" s="70">
        <v>3691.92</v>
      </c>
      <c r="G215" s="70"/>
      <c r="H215" s="65">
        <f t="shared" si="29"/>
        <v>5818.51</v>
      </c>
    </row>
    <row r="216" spans="1:8" s="39" customFormat="1" ht="12" customHeight="1" x14ac:dyDescent="0.2">
      <c r="A216" s="57"/>
      <c r="B216" s="56"/>
      <c r="C216" s="71">
        <v>4179</v>
      </c>
      <c r="D216" s="64" t="s">
        <v>23</v>
      </c>
      <c r="E216" s="80">
        <v>375.28</v>
      </c>
      <c r="F216" s="70">
        <v>651.52</v>
      </c>
      <c r="G216" s="70"/>
      <c r="H216" s="65">
        <f t="shared" si="29"/>
        <v>1026.8</v>
      </c>
    </row>
    <row r="217" spans="1:8" s="39" customFormat="1" ht="12" customHeight="1" x14ac:dyDescent="0.2">
      <c r="A217" s="57"/>
      <c r="B217" s="56"/>
      <c r="C217" s="71">
        <v>4307</v>
      </c>
      <c r="D217" s="64" t="s">
        <v>22</v>
      </c>
      <c r="E217" s="80">
        <v>3361.75</v>
      </c>
      <c r="F217" s="70"/>
      <c r="G217" s="70">
        <v>2210</v>
      </c>
      <c r="H217" s="65">
        <f t="shared" si="29"/>
        <v>1151.75</v>
      </c>
    </row>
    <row r="218" spans="1:8" s="39" customFormat="1" ht="12" customHeight="1" x14ac:dyDescent="0.2">
      <c r="A218" s="57"/>
      <c r="B218" s="56"/>
      <c r="C218" s="71">
        <v>4309</v>
      </c>
      <c r="D218" s="64" t="s">
        <v>22</v>
      </c>
      <c r="E218" s="80">
        <v>593.25</v>
      </c>
      <c r="F218" s="70"/>
      <c r="G218" s="70">
        <v>390</v>
      </c>
      <c r="H218" s="65">
        <f t="shared" si="29"/>
        <v>203.25</v>
      </c>
    </row>
    <row r="219" spans="1:8" s="39" customFormat="1" ht="12" customHeight="1" x14ac:dyDescent="0.2">
      <c r="A219" s="57"/>
      <c r="B219" s="56"/>
      <c r="C219" s="71">
        <v>4717</v>
      </c>
      <c r="D219" s="32" t="s">
        <v>105</v>
      </c>
      <c r="E219" s="80">
        <v>0</v>
      </c>
      <c r="F219" s="70">
        <v>30.91</v>
      </c>
      <c r="G219" s="70"/>
      <c r="H219" s="65">
        <f t="shared" si="29"/>
        <v>30.91</v>
      </c>
    </row>
    <row r="220" spans="1:8" s="39" customFormat="1" ht="12" customHeight="1" x14ac:dyDescent="0.2">
      <c r="A220" s="146"/>
      <c r="B220" s="73"/>
      <c r="C220" s="74">
        <v>4719</v>
      </c>
      <c r="D220" s="144" t="s">
        <v>105</v>
      </c>
      <c r="E220" s="83">
        <v>0</v>
      </c>
      <c r="F220" s="75">
        <v>5.45</v>
      </c>
      <c r="G220" s="75"/>
      <c r="H220" s="63">
        <f t="shared" si="29"/>
        <v>5.45</v>
      </c>
    </row>
    <row r="221" spans="1:8" s="39" customFormat="1" ht="12" customHeight="1" thickBot="1" x14ac:dyDescent="0.25">
      <c r="A221" s="56">
        <v>855</v>
      </c>
      <c r="B221" s="56"/>
      <c r="C221" s="57"/>
      <c r="D221" s="58" t="s">
        <v>140</v>
      </c>
      <c r="E221" s="54">
        <v>21352767.399999999</v>
      </c>
      <c r="F221" s="59">
        <f>SUM(F222)</f>
        <v>400</v>
      </c>
      <c r="G221" s="59">
        <f>SUM(G222)</f>
        <v>400</v>
      </c>
      <c r="H221" s="54">
        <f>SUM(E221+F221-G221)</f>
        <v>21352767.399999999</v>
      </c>
    </row>
    <row r="222" spans="1:8" s="39" customFormat="1" ht="12" customHeight="1" thickTop="1" x14ac:dyDescent="0.2">
      <c r="A222" s="49"/>
      <c r="B222" s="60">
        <v>85510</v>
      </c>
      <c r="C222" s="71"/>
      <c r="D222" s="61" t="s">
        <v>187</v>
      </c>
      <c r="E222" s="83">
        <v>9493363</v>
      </c>
      <c r="F222" s="62">
        <f>SUM(F223)</f>
        <v>400</v>
      </c>
      <c r="G222" s="62">
        <f>SUM(G223)</f>
        <v>400</v>
      </c>
      <c r="H222" s="62">
        <f t="shared" ref="H222:H257" si="30">SUM(E222+F222-G222)</f>
        <v>9493363</v>
      </c>
    </row>
    <row r="223" spans="1:8" s="39" customFormat="1" ht="12" customHeight="1" x14ac:dyDescent="0.2">
      <c r="A223" s="56"/>
      <c r="B223" s="56"/>
      <c r="C223" s="50"/>
      <c r="D223" s="224" t="s">
        <v>188</v>
      </c>
      <c r="E223" s="218">
        <v>1947559</v>
      </c>
      <c r="F223" s="223">
        <f>SUM(F224:F225)</f>
        <v>400</v>
      </c>
      <c r="G223" s="223">
        <f>SUM(G224:G225)</f>
        <v>400</v>
      </c>
      <c r="H223" s="218">
        <f t="shared" si="30"/>
        <v>1947559</v>
      </c>
    </row>
    <row r="224" spans="1:8" s="39" customFormat="1" ht="12" customHeight="1" x14ac:dyDescent="0.2">
      <c r="A224" s="56"/>
      <c r="B224" s="56"/>
      <c r="C224" s="71">
        <v>4260</v>
      </c>
      <c r="D224" s="64" t="s">
        <v>21</v>
      </c>
      <c r="E224" s="80">
        <v>89800</v>
      </c>
      <c r="F224" s="70"/>
      <c r="G224" s="70">
        <v>400</v>
      </c>
      <c r="H224" s="70">
        <f t="shared" si="30"/>
        <v>89400</v>
      </c>
    </row>
    <row r="225" spans="1:8" s="39" customFormat="1" ht="12" customHeight="1" x14ac:dyDescent="0.2">
      <c r="A225" s="56"/>
      <c r="B225" s="56"/>
      <c r="C225" s="71">
        <v>4280</v>
      </c>
      <c r="D225" s="64" t="s">
        <v>102</v>
      </c>
      <c r="E225" s="80">
        <v>2052</v>
      </c>
      <c r="F225" s="70">
        <v>400</v>
      </c>
      <c r="G225" s="70"/>
      <c r="H225" s="70">
        <f t="shared" si="30"/>
        <v>2452</v>
      </c>
    </row>
    <row r="226" spans="1:8" s="39" customFormat="1" ht="12" customHeight="1" thickBot="1" x14ac:dyDescent="0.25">
      <c r="A226" s="55">
        <v>900</v>
      </c>
      <c r="B226" s="56"/>
      <c r="C226" s="57"/>
      <c r="D226" s="58" t="s">
        <v>78</v>
      </c>
      <c r="E226" s="54">
        <v>79748896.829999998</v>
      </c>
      <c r="F226" s="59">
        <f>SUM(F227,F231)</f>
        <v>55000</v>
      </c>
      <c r="G226" s="59">
        <f>SUM(G227,G231)</f>
        <v>55000</v>
      </c>
      <c r="H226" s="54">
        <f t="shared" si="30"/>
        <v>79748896.829999998</v>
      </c>
    </row>
    <row r="227" spans="1:8" s="39" customFormat="1" ht="12" customHeight="1" thickTop="1" x14ac:dyDescent="0.2">
      <c r="A227" s="55"/>
      <c r="B227" s="60">
        <v>90004</v>
      </c>
      <c r="C227" s="57"/>
      <c r="D227" s="61" t="s">
        <v>108</v>
      </c>
      <c r="E227" s="62">
        <v>715652</v>
      </c>
      <c r="F227" s="63">
        <f>SUM(F229)</f>
        <v>0</v>
      </c>
      <c r="G227" s="63">
        <f>SUM(G229)</f>
        <v>20000</v>
      </c>
      <c r="H227" s="62">
        <f t="shared" si="30"/>
        <v>695652</v>
      </c>
    </row>
    <row r="228" spans="1:8" s="39" customFormat="1" ht="12" customHeight="1" x14ac:dyDescent="0.2">
      <c r="A228" s="55"/>
      <c r="B228" s="60"/>
      <c r="C228" s="57"/>
      <c r="D228" s="32" t="s">
        <v>109</v>
      </c>
      <c r="E228" s="66"/>
      <c r="F228" s="65"/>
      <c r="G228" s="65"/>
      <c r="H228" s="66"/>
    </row>
    <row r="229" spans="1:8" s="39" customFormat="1" ht="12" customHeight="1" x14ac:dyDescent="0.2">
      <c r="A229" s="78"/>
      <c r="B229" s="79"/>
      <c r="C229" s="57"/>
      <c r="D229" s="229" t="s">
        <v>110</v>
      </c>
      <c r="E229" s="222">
        <v>291000</v>
      </c>
      <c r="F229" s="222">
        <f>SUM(F230:F230)</f>
        <v>0</v>
      </c>
      <c r="G229" s="222">
        <f>SUM(G230:G230)</f>
        <v>20000</v>
      </c>
      <c r="H229" s="222">
        <f t="shared" si="30"/>
        <v>271000</v>
      </c>
    </row>
    <row r="230" spans="1:8" s="39" customFormat="1" ht="12" customHeight="1" x14ac:dyDescent="0.2">
      <c r="A230" s="78"/>
      <c r="B230" s="60"/>
      <c r="C230" s="28" t="s">
        <v>106</v>
      </c>
      <c r="D230" s="32" t="s">
        <v>20</v>
      </c>
      <c r="E230" s="65">
        <v>70000</v>
      </c>
      <c r="F230" s="66"/>
      <c r="G230" s="66">
        <v>20000</v>
      </c>
      <c r="H230" s="65">
        <f>SUM(E230+F230-G230)</f>
        <v>50000</v>
      </c>
    </row>
    <row r="231" spans="1:8" s="39" customFormat="1" ht="12" customHeight="1" x14ac:dyDescent="0.2">
      <c r="A231" s="78"/>
      <c r="B231" s="60">
        <v>90095</v>
      </c>
      <c r="C231" s="57"/>
      <c r="D231" s="144" t="s">
        <v>15</v>
      </c>
      <c r="E231" s="62">
        <v>39877118.829999998</v>
      </c>
      <c r="F231" s="62">
        <f>SUM(F233,F235)</f>
        <v>55000</v>
      </c>
      <c r="G231" s="62">
        <f>SUM(G233,G235)</f>
        <v>35000</v>
      </c>
      <c r="H231" s="62">
        <f>SUM(E231+F231-G231)</f>
        <v>39897118.829999998</v>
      </c>
    </row>
    <row r="232" spans="1:8" s="39" customFormat="1" ht="12" customHeight="1" x14ac:dyDescent="0.2">
      <c r="A232" s="78"/>
      <c r="B232" s="60"/>
      <c r="C232" s="57"/>
      <c r="D232" s="32" t="s">
        <v>109</v>
      </c>
      <c r="E232" s="66"/>
      <c r="F232" s="66"/>
      <c r="G232" s="66"/>
      <c r="H232" s="66"/>
    </row>
    <row r="233" spans="1:8" s="39" customFormat="1" ht="12" customHeight="1" x14ac:dyDescent="0.2">
      <c r="A233" s="78"/>
      <c r="B233" s="60"/>
      <c r="C233" s="71"/>
      <c r="D233" s="229" t="s">
        <v>110</v>
      </c>
      <c r="E233" s="222">
        <v>1104997.8</v>
      </c>
      <c r="F233" s="222">
        <f>SUM(F234:F234)</f>
        <v>20000</v>
      </c>
      <c r="G233" s="222">
        <f>SUM(G234:G234)</f>
        <v>0</v>
      </c>
      <c r="H233" s="222">
        <f t="shared" ref="H233:H234" si="31">SUM(E233+F233-G233)</f>
        <v>1124997.8</v>
      </c>
    </row>
    <row r="234" spans="1:8" s="39" customFormat="1" ht="12" customHeight="1" x14ac:dyDescent="0.2">
      <c r="A234" s="78"/>
      <c r="B234" s="60"/>
      <c r="C234" s="71">
        <v>4610</v>
      </c>
      <c r="D234" s="117" t="s">
        <v>107</v>
      </c>
      <c r="E234" s="65">
        <v>12400</v>
      </c>
      <c r="F234" s="66">
        <v>20000</v>
      </c>
      <c r="G234" s="66"/>
      <c r="H234" s="65">
        <f t="shared" si="31"/>
        <v>32400</v>
      </c>
    </row>
    <row r="235" spans="1:8" s="39" customFormat="1" ht="12" customHeight="1" x14ac:dyDescent="0.2">
      <c r="A235" s="78"/>
      <c r="B235" s="60"/>
      <c r="C235" s="50"/>
      <c r="D235" s="229" t="s">
        <v>189</v>
      </c>
      <c r="E235" s="222">
        <v>1132686.1299999999</v>
      </c>
      <c r="F235" s="222">
        <f>SUM(F236:F238)</f>
        <v>35000</v>
      </c>
      <c r="G235" s="222">
        <f>SUM(G236:G238)</f>
        <v>35000</v>
      </c>
      <c r="H235" s="222">
        <f>SUM(E235+F235-G235)</f>
        <v>1132686.1299999999</v>
      </c>
    </row>
    <row r="236" spans="1:8" s="39" customFormat="1" ht="12" customHeight="1" x14ac:dyDescent="0.2">
      <c r="A236" s="78"/>
      <c r="B236" s="60"/>
      <c r="C236" s="71">
        <v>4300</v>
      </c>
      <c r="D236" s="64" t="s">
        <v>22</v>
      </c>
      <c r="E236" s="80">
        <v>130000</v>
      </c>
      <c r="F236" s="80">
        <v>30000</v>
      </c>
      <c r="G236" s="80">
        <v>30000</v>
      </c>
      <c r="H236" s="65">
        <f>SUM(E236+F236-G236)</f>
        <v>130000</v>
      </c>
    </row>
    <row r="237" spans="1:8" s="39" customFormat="1" ht="12" customHeight="1" x14ac:dyDescent="0.2">
      <c r="A237" s="78"/>
      <c r="B237" s="60"/>
      <c r="C237" s="71">
        <v>4390</v>
      </c>
      <c r="D237" s="64" t="s">
        <v>125</v>
      </c>
      <c r="E237" s="66"/>
      <c r="F237" s="66"/>
      <c r="G237" s="66"/>
      <c r="H237" s="66"/>
    </row>
    <row r="238" spans="1:8" s="39" customFormat="1" ht="12" customHeight="1" x14ac:dyDescent="0.2">
      <c r="A238" s="78"/>
      <c r="B238" s="60"/>
      <c r="C238" s="71"/>
      <c r="D238" s="32" t="s">
        <v>126</v>
      </c>
      <c r="E238" s="70">
        <v>25000</v>
      </c>
      <c r="F238" s="80">
        <v>5000</v>
      </c>
      <c r="G238" s="80">
        <v>5000</v>
      </c>
      <c r="H238" s="65">
        <f>SUM(E238+F238-G238)</f>
        <v>25000</v>
      </c>
    </row>
    <row r="239" spans="1:8" s="39" customFormat="1" ht="23.25" customHeight="1" thickBot="1" x14ac:dyDescent="0.25">
      <c r="A239" s="48"/>
      <c r="B239" s="49"/>
      <c r="C239" s="50"/>
      <c r="D239" s="53" t="s">
        <v>64</v>
      </c>
      <c r="E239" s="54">
        <v>116006444.18000001</v>
      </c>
      <c r="F239" s="54">
        <f>SUM(F240,F245)</f>
        <v>34655.01</v>
      </c>
      <c r="G239" s="54">
        <f>SUM(G240,G245)</f>
        <v>670</v>
      </c>
      <c r="H239" s="54">
        <f t="shared" si="30"/>
        <v>116040429.19000001</v>
      </c>
    </row>
    <row r="240" spans="1:8" s="39" customFormat="1" ht="23.25" customHeight="1" thickTop="1" thickBot="1" x14ac:dyDescent="0.25">
      <c r="A240" s="113" t="s">
        <v>98</v>
      </c>
      <c r="B240" s="82"/>
      <c r="C240" s="82"/>
      <c r="D240" s="114" t="s">
        <v>99</v>
      </c>
      <c r="E240" s="54">
        <v>0</v>
      </c>
      <c r="F240" s="54">
        <f>SUM(F241)</f>
        <v>5322.0700000000006</v>
      </c>
      <c r="G240" s="54">
        <f>SUM(G241)</f>
        <v>0</v>
      </c>
      <c r="H240" s="54">
        <f t="shared" si="30"/>
        <v>5322.0700000000006</v>
      </c>
    </row>
    <row r="241" spans="1:8" s="39" customFormat="1" ht="12" customHeight="1" thickTop="1" x14ac:dyDescent="0.2">
      <c r="A241" s="118"/>
      <c r="B241" s="119" t="s">
        <v>155</v>
      </c>
      <c r="C241" s="115"/>
      <c r="D241" s="116" t="s">
        <v>156</v>
      </c>
      <c r="E241" s="83">
        <v>0</v>
      </c>
      <c r="F241" s="63">
        <f t="shared" ref="F241:G241" si="32">SUM(F242)</f>
        <v>5322.0700000000006</v>
      </c>
      <c r="G241" s="63">
        <f t="shared" si="32"/>
        <v>0</v>
      </c>
      <c r="H241" s="62">
        <f t="shared" si="30"/>
        <v>5322.0700000000006</v>
      </c>
    </row>
    <row r="242" spans="1:8" s="39" customFormat="1" ht="12" customHeight="1" x14ac:dyDescent="0.2">
      <c r="A242" s="57"/>
      <c r="B242" s="60"/>
      <c r="C242" s="50"/>
      <c r="D242" s="224" t="s">
        <v>190</v>
      </c>
      <c r="E242" s="230">
        <v>0</v>
      </c>
      <c r="F242" s="223">
        <f>SUM(F243:F244)</f>
        <v>5322.0700000000006</v>
      </c>
      <c r="G242" s="223">
        <f>SUM(G243:G244)</f>
        <v>0</v>
      </c>
      <c r="H242" s="222">
        <f t="shared" si="30"/>
        <v>5322.0700000000006</v>
      </c>
    </row>
    <row r="243" spans="1:8" s="39" customFormat="1" ht="12" customHeight="1" x14ac:dyDescent="0.2">
      <c r="A243" s="57"/>
      <c r="B243" s="60"/>
      <c r="C243" s="71">
        <v>4300</v>
      </c>
      <c r="D243" s="64" t="s">
        <v>22</v>
      </c>
      <c r="E243" s="80">
        <v>0</v>
      </c>
      <c r="F243" s="70">
        <v>104.35</v>
      </c>
      <c r="G243" s="70"/>
      <c r="H243" s="70">
        <f t="shared" si="30"/>
        <v>104.35</v>
      </c>
    </row>
    <row r="244" spans="1:8" s="39" customFormat="1" ht="12" customHeight="1" x14ac:dyDescent="0.2">
      <c r="A244" s="57"/>
      <c r="B244" s="56"/>
      <c r="C244" s="71">
        <v>4430</v>
      </c>
      <c r="D244" s="64" t="s">
        <v>191</v>
      </c>
      <c r="E244" s="70">
        <v>0</v>
      </c>
      <c r="F244" s="70">
        <v>5217.72</v>
      </c>
      <c r="G244" s="76"/>
      <c r="H244" s="70">
        <f t="shared" si="30"/>
        <v>5217.72</v>
      </c>
    </row>
    <row r="245" spans="1:8" s="39" customFormat="1" ht="12" customHeight="1" thickBot="1" x14ac:dyDescent="0.25">
      <c r="A245" s="57" t="s">
        <v>24</v>
      </c>
      <c r="B245" s="56"/>
      <c r="C245" s="57"/>
      <c r="D245" s="58" t="s">
        <v>16</v>
      </c>
      <c r="E245" s="54">
        <v>2559779.59</v>
      </c>
      <c r="F245" s="54">
        <f>SUM(F246,F249,F254)</f>
        <v>29332.940000000002</v>
      </c>
      <c r="G245" s="54">
        <f>SUM(G246,G249,G254)</f>
        <v>670</v>
      </c>
      <c r="H245" s="54">
        <f t="shared" si="30"/>
        <v>2588442.5299999998</v>
      </c>
    </row>
    <row r="246" spans="1:8" s="39" customFormat="1" ht="12" customHeight="1" thickTop="1" x14ac:dyDescent="0.2">
      <c r="A246" s="57"/>
      <c r="B246" s="60">
        <v>85203</v>
      </c>
      <c r="C246" s="50"/>
      <c r="D246" s="69" t="s">
        <v>159</v>
      </c>
      <c r="E246" s="83">
        <v>942100</v>
      </c>
      <c r="F246" s="63">
        <f t="shared" ref="F246:G246" si="33">SUM(F247)</f>
        <v>18929</v>
      </c>
      <c r="G246" s="63">
        <f t="shared" si="33"/>
        <v>0</v>
      </c>
      <c r="H246" s="62">
        <f t="shared" si="30"/>
        <v>961029</v>
      </c>
    </row>
    <row r="247" spans="1:8" s="39" customFormat="1" ht="12" customHeight="1" x14ac:dyDescent="0.2">
      <c r="A247" s="57"/>
      <c r="B247" s="60"/>
      <c r="C247" s="50"/>
      <c r="D247" s="224" t="s">
        <v>192</v>
      </c>
      <c r="E247" s="230">
        <v>841200</v>
      </c>
      <c r="F247" s="223">
        <f>SUM(F248:F248)</f>
        <v>18929</v>
      </c>
      <c r="G247" s="223">
        <f>SUM(G248:G248)</f>
        <v>0</v>
      </c>
      <c r="H247" s="222">
        <f t="shared" si="30"/>
        <v>860129</v>
      </c>
    </row>
    <row r="248" spans="1:8" s="39" customFormat="1" ht="12" customHeight="1" x14ac:dyDescent="0.2">
      <c r="A248" s="57"/>
      <c r="B248" s="56"/>
      <c r="C248" s="71">
        <v>4270</v>
      </c>
      <c r="D248" s="64" t="s">
        <v>63</v>
      </c>
      <c r="E248" s="70">
        <v>0</v>
      </c>
      <c r="F248" s="70">
        <v>18929</v>
      </c>
      <c r="G248" s="76"/>
      <c r="H248" s="65">
        <f t="shared" si="30"/>
        <v>18929</v>
      </c>
    </row>
    <row r="249" spans="1:8" s="39" customFormat="1" ht="12" customHeight="1" x14ac:dyDescent="0.2">
      <c r="A249" s="55"/>
      <c r="B249" s="60">
        <v>85215</v>
      </c>
      <c r="C249" s="50"/>
      <c r="D249" s="69" t="s">
        <v>160</v>
      </c>
      <c r="E249" s="83">
        <v>5609.59</v>
      </c>
      <c r="F249" s="63">
        <f t="shared" ref="F249:G249" si="34">SUM(F250)</f>
        <v>4555.9400000000005</v>
      </c>
      <c r="G249" s="63">
        <f t="shared" si="34"/>
        <v>0</v>
      </c>
      <c r="H249" s="62">
        <f t="shared" si="30"/>
        <v>10165.530000000001</v>
      </c>
    </row>
    <row r="250" spans="1:8" s="39" customFormat="1" ht="12" customHeight="1" x14ac:dyDescent="0.2">
      <c r="A250" s="49"/>
      <c r="B250" s="60"/>
      <c r="C250" s="50"/>
      <c r="D250" s="224" t="s">
        <v>25</v>
      </c>
      <c r="E250" s="230">
        <v>5609.59</v>
      </c>
      <c r="F250" s="223">
        <f>SUM(F251:F253)</f>
        <v>4555.9400000000005</v>
      </c>
      <c r="G250" s="223">
        <f>SUM(G251:G253)</f>
        <v>0</v>
      </c>
      <c r="H250" s="222">
        <f t="shared" si="30"/>
        <v>10165.530000000001</v>
      </c>
    </row>
    <row r="251" spans="1:8" s="39" customFormat="1" ht="12" customHeight="1" x14ac:dyDescent="0.2">
      <c r="A251" s="57"/>
      <c r="B251" s="56"/>
      <c r="C251" s="71">
        <v>3110</v>
      </c>
      <c r="D251" s="64" t="s">
        <v>137</v>
      </c>
      <c r="E251" s="70">
        <v>5499.6</v>
      </c>
      <c r="F251" s="70">
        <v>4448.5600000000004</v>
      </c>
      <c r="G251" s="76"/>
      <c r="H251" s="65">
        <f t="shared" si="30"/>
        <v>9948.16</v>
      </c>
    </row>
    <row r="252" spans="1:8" s="39" customFormat="1" ht="12" customHeight="1" x14ac:dyDescent="0.2">
      <c r="A252" s="57"/>
      <c r="B252" s="56"/>
      <c r="C252" s="71">
        <v>4210</v>
      </c>
      <c r="D252" s="64" t="s">
        <v>20</v>
      </c>
      <c r="E252" s="70">
        <v>43.99</v>
      </c>
      <c r="F252" s="70">
        <v>42.96</v>
      </c>
      <c r="G252" s="76"/>
      <c r="H252" s="65">
        <f t="shared" si="30"/>
        <v>86.95</v>
      </c>
    </row>
    <row r="253" spans="1:8" s="39" customFormat="1" ht="12" customHeight="1" x14ac:dyDescent="0.2">
      <c r="A253" s="57"/>
      <c r="B253" s="60"/>
      <c r="C253" s="31">
        <v>4300</v>
      </c>
      <c r="D253" s="32" t="s">
        <v>22</v>
      </c>
      <c r="E253" s="70">
        <v>66</v>
      </c>
      <c r="F253" s="70">
        <v>64.42</v>
      </c>
      <c r="G253" s="76"/>
      <c r="H253" s="65">
        <f t="shared" si="30"/>
        <v>130.42000000000002</v>
      </c>
    </row>
    <row r="254" spans="1:8" s="39" customFormat="1" ht="12" customHeight="1" x14ac:dyDescent="0.2">
      <c r="A254" s="57"/>
      <c r="B254" s="60">
        <v>85219</v>
      </c>
      <c r="C254" s="50"/>
      <c r="D254" s="84" t="s">
        <v>52</v>
      </c>
      <c r="E254" s="83">
        <v>5570</v>
      </c>
      <c r="F254" s="63">
        <f t="shared" ref="F254:G254" si="35">SUM(F255)</f>
        <v>5848</v>
      </c>
      <c r="G254" s="63">
        <f t="shared" si="35"/>
        <v>670</v>
      </c>
      <c r="H254" s="62">
        <f t="shared" si="30"/>
        <v>10748</v>
      </c>
    </row>
    <row r="255" spans="1:8" s="39" customFormat="1" ht="12" customHeight="1" x14ac:dyDescent="0.2">
      <c r="A255" s="57"/>
      <c r="B255" s="56"/>
      <c r="C255" s="50"/>
      <c r="D255" s="224" t="s">
        <v>25</v>
      </c>
      <c r="E255" s="230">
        <v>5570</v>
      </c>
      <c r="F255" s="223">
        <f>SUM(F256:F257)</f>
        <v>5848</v>
      </c>
      <c r="G255" s="223">
        <f>SUM(G256:G257)</f>
        <v>670</v>
      </c>
      <c r="H255" s="222">
        <f t="shared" si="30"/>
        <v>10748</v>
      </c>
    </row>
    <row r="256" spans="1:8" s="39" customFormat="1" ht="12" customHeight="1" x14ac:dyDescent="0.2">
      <c r="A256" s="57"/>
      <c r="B256" s="56"/>
      <c r="C256" s="71">
        <v>3110</v>
      </c>
      <c r="D256" s="64" t="s">
        <v>137</v>
      </c>
      <c r="E256" s="70">
        <v>5487</v>
      </c>
      <c r="F256" s="70">
        <v>5761</v>
      </c>
      <c r="G256" s="70">
        <v>660</v>
      </c>
      <c r="H256" s="65">
        <f t="shared" si="30"/>
        <v>10588</v>
      </c>
    </row>
    <row r="257" spans="1:8" s="39" customFormat="1" ht="12" customHeight="1" x14ac:dyDescent="0.2">
      <c r="A257" s="57"/>
      <c r="B257" s="56"/>
      <c r="C257" s="77">
        <v>4210</v>
      </c>
      <c r="D257" s="32" t="s">
        <v>20</v>
      </c>
      <c r="E257" s="70">
        <v>83</v>
      </c>
      <c r="F257" s="70">
        <v>87</v>
      </c>
      <c r="G257" s="70">
        <v>10</v>
      </c>
      <c r="H257" s="65">
        <f t="shared" si="30"/>
        <v>160</v>
      </c>
    </row>
    <row r="258" spans="1:8" s="39" customFormat="1" ht="23.25" customHeight="1" thickBot="1" x14ac:dyDescent="0.25">
      <c r="A258" s="78"/>
      <c r="B258" s="60"/>
      <c r="C258" s="71"/>
      <c r="D258" s="53" t="s">
        <v>53</v>
      </c>
      <c r="E258" s="54">
        <v>18280349.399999999</v>
      </c>
      <c r="F258" s="54">
        <f>SUM(F260)</f>
        <v>227499</v>
      </c>
      <c r="G258" s="54">
        <f>SUM(G260)</f>
        <v>37700</v>
      </c>
      <c r="H258" s="54">
        <f>SUM(E258+F258-G258)</f>
        <v>18470148.399999999</v>
      </c>
    </row>
    <row r="259" spans="1:8" s="39" customFormat="1" ht="18" customHeight="1" thickTop="1" x14ac:dyDescent="0.2">
      <c r="A259" s="55">
        <v>754</v>
      </c>
      <c r="B259" s="56"/>
      <c r="C259" s="57"/>
      <c r="D259" s="56" t="s">
        <v>54</v>
      </c>
      <c r="E259" s="120"/>
      <c r="F259" s="85"/>
      <c r="G259" s="85"/>
      <c r="H259" s="85"/>
    </row>
    <row r="260" spans="1:8" s="39" customFormat="1" ht="12" customHeight="1" thickBot="1" x14ac:dyDescent="0.25">
      <c r="A260" s="55"/>
      <c r="B260" s="56"/>
      <c r="C260" s="57"/>
      <c r="D260" s="56" t="s">
        <v>55</v>
      </c>
      <c r="E260" s="59">
        <v>14568502</v>
      </c>
      <c r="F260" s="54">
        <f>SUM(F261)</f>
        <v>227499</v>
      </c>
      <c r="G260" s="54">
        <f>SUM(G261)</f>
        <v>37700</v>
      </c>
      <c r="H260" s="54">
        <f>SUM(E260+F260-G260)</f>
        <v>14758301</v>
      </c>
    </row>
    <row r="261" spans="1:8" s="39" customFormat="1" ht="12" customHeight="1" thickTop="1" x14ac:dyDescent="0.2">
      <c r="A261" s="55"/>
      <c r="B261" s="60">
        <v>75411</v>
      </c>
      <c r="C261" s="71"/>
      <c r="D261" s="86" t="s">
        <v>79</v>
      </c>
      <c r="E261" s="63">
        <v>14568502</v>
      </c>
      <c r="F261" s="63">
        <f>SUM(F262)</f>
        <v>227499</v>
      </c>
      <c r="G261" s="63">
        <f>SUM(G262)</f>
        <v>37700</v>
      </c>
      <c r="H261" s="62">
        <f>SUM(E261+F261-G261)</f>
        <v>14758301</v>
      </c>
    </row>
    <row r="262" spans="1:8" s="39" customFormat="1" ht="12" customHeight="1" x14ac:dyDescent="0.2">
      <c r="A262" s="55"/>
      <c r="B262" s="60"/>
      <c r="C262" s="71"/>
      <c r="D262" s="229" t="s">
        <v>56</v>
      </c>
      <c r="E262" s="223">
        <v>14568502</v>
      </c>
      <c r="F262" s="223">
        <f>SUM(F263:F274)</f>
        <v>227499</v>
      </c>
      <c r="G262" s="223">
        <f>SUM(G263:G274)</f>
        <v>37700</v>
      </c>
      <c r="H262" s="222">
        <f>SUM(E262+F262-G262)</f>
        <v>14758301</v>
      </c>
    </row>
    <row r="263" spans="1:8" s="39" customFormat="1" ht="12" customHeight="1" x14ac:dyDescent="0.2">
      <c r="A263" s="55"/>
      <c r="B263" s="60"/>
      <c r="C263" s="71">
        <v>4010</v>
      </c>
      <c r="D263" s="64" t="s">
        <v>26</v>
      </c>
      <c r="E263" s="70">
        <v>76783</v>
      </c>
      <c r="F263" s="70">
        <v>1528</v>
      </c>
      <c r="G263" s="70"/>
      <c r="H263" s="70">
        <f t="shared" ref="H263" si="36">SUM(E263+F263-G263)</f>
        <v>78311</v>
      </c>
    </row>
    <row r="264" spans="1:8" s="39" customFormat="1" ht="12" customHeight="1" x14ac:dyDescent="0.2">
      <c r="A264" s="55"/>
      <c r="B264" s="60"/>
      <c r="C264" s="71">
        <v>4020</v>
      </c>
      <c r="D264" s="64" t="s">
        <v>141</v>
      </c>
      <c r="E264" s="70"/>
      <c r="F264" s="70"/>
      <c r="G264" s="70"/>
      <c r="H264" s="80"/>
    </row>
    <row r="265" spans="1:8" s="39" customFormat="1" ht="12" customHeight="1" x14ac:dyDescent="0.2">
      <c r="A265" s="55"/>
      <c r="B265" s="60"/>
      <c r="C265" s="71"/>
      <c r="D265" s="64" t="s">
        <v>142</v>
      </c>
      <c r="E265" s="70">
        <v>84900</v>
      </c>
      <c r="F265" s="70">
        <v>2294</v>
      </c>
      <c r="G265" s="70"/>
      <c r="H265" s="70">
        <f t="shared" ref="H265:H274" si="37">SUM(E265+F265-G265)</f>
        <v>87194</v>
      </c>
    </row>
    <row r="266" spans="1:8" s="39" customFormat="1" ht="12" customHeight="1" x14ac:dyDescent="0.2">
      <c r="A266" s="55"/>
      <c r="B266" s="60"/>
      <c r="C266" s="71">
        <v>4050</v>
      </c>
      <c r="D266" s="121" t="s">
        <v>111</v>
      </c>
      <c r="E266" s="65">
        <v>9716298</v>
      </c>
      <c r="F266" s="65">
        <v>2100</v>
      </c>
      <c r="G266" s="65"/>
      <c r="H266" s="65">
        <f t="shared" si="37"/>
        <v>9718398</v>
      </c>
    </row>
    <row r="267" spans="1:8" s="39" customFormat="1" ht="12" customHeight="1" x14ac:dyDescent="0.2">
      <c r="A267" s="55"/>
      <c r="B267" s="60"/>
      <c r="C267" s="71">
        <v>4060</v>
      </c>
      <c r="D267" s="122" t="s">
        <v>112</v>
      </c>
      <c r="E267" s="65"/>
      <c r="F267" s="65"/>
      <c r="G267" s="65"/>
      <c r="H267" s="65"/>
    </row>
    <row r="268" spans="1:8" s="39" customFormat="1" ht="12" customHeight="1" x14ac:dyDescent="0.2">
      <c r="A268" s="55"/>
      <c r="B268" s="60"/>
      <c r="C268" s="71"/>
      <c r="D268" s="122" t="s">
        <v>113</v>
      </c>
      <c r="E268" s="65">
        <v>50582</v>
      </c>
      <c r="F268" s="65">
        <v>92675</v>
      </c>
      <c r="G268" s="65"/>
      <c r="H268" s="65">
        <f t="shared" si="37"/>
        <v>143257</v>
      </c>
    </row>
    <row r="269" spans="1:8" s="39" customFormat="1" ht="12" customHeight="1" x14ac:dyDescent="0.2">
      <c r="A269" s="78"/>
      <c r="B269" s="31"/>
      <c r="C269" s="71">
        <v>4110</v>
      </c>
      <c r="D269" s="64" t="s">
        <v>62</v>
      </c>
      <c r="E269" s="65">
        <v>28598</v>
      </c>
      <c r="F269" s="65">
        <v>30026</v>
      </c>
      <c r="G269" s="65"/>
      <c r="H269" s="65">
        <f t="shared" si="37"/>
        <v>58624</v>
      </c>
    </row>
    <row r="270" spans="1:8" s="39" customFormat="1" ht="12" customHeight="1" x14ac:dyDescent="0.2">
      <c r="A270" s="78"/>
      <c r="B270" s="31"/>
      <c r="C270" s="71">
        <v>4120</v>
      </c>
      <c r="D270" s="64" t="s">
        <v>76</v>
      </c>
      <c r="E270" s="65">
        <v>4308</v>
      </c>
      <c r="F270" s="65">
        <v>2674</v>
      </c>
      <c r="G270" s="65"/>
      <c r="H270" s="65">
        <f t="shared" si="37"/>
        <v>6982</v>
      </c>
    </row>
    <row r="271" spans="1:8" s="39" customFormat="1" ht="12" customHeight="1" x14ac:dyDescent="0.2">
      <c r="A271" s="78"/>
      <c r="B271" s="31"/>
      <c r="C271" s="77">
        <v>4180</v>
      </c>
      <c r="D271" s="31" t="s">
        <v>193</v>
      </c>
      <c r="E271" s="65"/>
      <c r="F271" s="65"/>
      <c r="G271" s="65"/>
      <c r="H271" s="65"/>
    </row>
    <row r="272" spans="1:8" s="39" customFormat="1" ht="12" customHeight="1" x14ac:dyDescent="0.2">
      <c r="A272" s="78"/>
      <c r="B272" s="31"/>
      <c r="C272" s="77"/>
      <c r="D272" s="176" t="s">
        <v>194</v>
      </c>
      <c r="E272" s="65">
        <v>1829582</v>
      </c>
      <c r="F272" s="65">
        <v>91202</v>
      </c>
      <c r="G272" s="65"/>
      <c r="H272" s="65">
        <f t="shared" si="37"/>
        <v>1920784</v>
      </c>
    </row>
    <row r="273" spans="1:8" s="39" customFormat="1" ht="12" customHeight="1" x14ac:dyDescent="0.2">
      <c r="A273" s="78"/>
      <c r="B273" s="31"/>
      <c r="C273" s="71">
        <v>4270</v>
      </c>
      <c r="D273" s="64" t="s">
        <v>63</v>
      </c>
      <c r="E273" s="65">
        <v>244235</v>
      </c>
      <c r="F273" s="65">
        <v>5000</v>
      </c>
      <c r="G273" s="65"/>
      <c r="H273" s="65">
        <f t="shared" si="37"/>
        <v>249235</v>
      </c>
    </row>
    <row r="274" spans="1:8" s="39" customFormat="1" ht="12" customHeight="1" x14ac:dyDescent="0.2">
      <c r="A274" s="78"/>
      <c r="B274" s="31"/>
      <c r="C274" s="71">
        <v>4300</v>
      </c>
      <c r="D274" s="64" t="s">
        <v>22</v>
      </c>
      <c r="E274" s="65">
        <v>170047</v>
      </c>
      <c r="F274" s="65"/>
      <c r="G274" s="65">
        <v>37700</v>
      </c>
      <c r="H274" s="65">
        <f t="shared" si="37"/>
        <v>132347</v>
      </c>
    </row>
    <row r="275" spans="1:8" s="39" customFormat="1" ht="3.75" customHeight="1" x14ac:dyDescent="0.2">
      <c r="A275" s="87"/>
      <c r="B275" s="88"/>
      <c r="C275" s="89"/>
      <c r="D275" s="90"/>
      <c r="E275" s="62"/>
      <c r="F275" s="62"/>
      <c r="G275" s="62"/>
      <c r="H275" s="62"/>
    </row>
    <row r="276" spans="1:8" s="39" customFormat="1" ht="12.6" customHeight="1" x14ac:dyDescent="0.2">
      <c r="A276" s="91"/>
    </row>
    <row r="277" spans="1:8" s="39" customFormat="1" ht="12.6" customHeight="1" x14ac:dyDescent="0.2">
      <c r="A277" s="91"/>
    </row>
    <row r="278" spans="1:8" s="39" customFormat="1" ht="12.6" customHeight="1" x14ac:dyDescent="0.2">
      <c r="A278" s="91"/>
    </row>
    <row r="279" spans="1:8" s="39" customFormat="1" ht="12.6" customHeight="1" x14ac:dyDescent="0.2">
      <c r="A279" s="91"/>
    </row>
    <row r="280" spans="1:8" s="39" customFormat="1" ht="12.6" customHeight="1" x14ac:dyDescent="0.2">
      <c r="A280" s="91"/>
    </row>
    <row r="281" spans="1:8" s="39" customFormat="1" ht="12.6" customHeight="1" x14ac:dyDescent="0.2">
      <c r="A281" s="91"/>
    </row>
    <row r="282" spans="1:8" s="39" customFormat="1" ht="12.6" customHeight="1" x14ac:dyDescent="0.2">
      <c r="A282" s="91"/>
    </row>
    <row r="283" spans="1:8" s="39" customFormat="1" ht="12.6" customHeight="1" x14ac:dyDescent="0.2">
      <c r="A283" s="91"/>
    </row>
    <row r="284" spans="1:8" s="39" customFormat="1" ht="12.6" customHeight="1" x14ac:dyDescent="0.2">
      <c r="A284" s="91"/>
    </row>
    <row r="285" spans="1:8" s="39" customFormat="1" ht="12.6" customHeight="1" x14ac:dyDescent="0.2">
      <c r="A285" s="91"/>
    </row>
    <row r="286" spans="1:8" s="39" customFormat="1" ht="12.6" customHeight="1" x14ac:dyDescent="0.2">
      <c r="A286" s="91"/>
    </row>
    <row r="287" spans="1:8" s="39" customFormat="1" ht="12.6" customHeight="1" x14ac:dyDescent="0.2">
      <c r="A287" s="91"/>
    </row>
    <row r="288" spans="1:8" s="39" customFormat="1" ht="12.6" customHeight="1" x14ac:dyDescent="0.2">
      <c r="A288" s="91"/>
    </row>
    <row r="289" spans="1:1" s="39" customFormat="1" ht="12.6" customHeight="1" x14ac:dyDescent="0.2">
      <c r="A289" s="91"/>
    </row>
    <row r="290" spans="1:1" s="39" customFormat="1" ht="12.6" customHeight="1" x14ac:dyDescent="0.2">
      <c r="A290" s="91"/>
    </row>
    <row r="291" spans="1:1" s="39" customFormat="1" ht="12.6" customHeight="1" x14ac:dyDescent="0.2">
      <c r="A291" s="91"/>
    </row>
    <row r="292" spans="1:1" s="39" customFormat="1" ht="12.6" customHeight="1" x14ac:dyDescent="0.2">
      <c r="A292" s="91"/>
    </row>
    <row r="293" spans="1:1" s="39" customFormat="1" ht="12.6" customHeight="1" x14ac:dyDescent="0.2">
      <c r="A293" s="91"/>
    </row>
    <row r="294" spans="1:1" s="39" customFormat="1" ht="12.6" customHeight="1" x14ac:dyDescent="0.2">
      <c r="A294" s="91"/>
    </row>
    <row r="295" spans="1:1" s="39" customFormat="1" ht="12.6" customHeight="1" x14ac:dyDescent="0.2">
      <c r="A295" s="91"/>
    </row>
    <row r="296" spans="1:1" s="39" customFormat="1" ht="12.6" customHeight="1" x14ac:dyDescent="0.2">
      <c r="A296" s="91"/>
    </row>
    <row r="297" spans="1:1" s="39" customFormat="1" ht="12.6" customHeight="1" x14ac:dyDescent="0.2">
      <c r="A297" s="91"/>
    </row>
    <row r="298" spans="1:1" s="39" customFormat="1" ht="12.6" customHeight="1" x14ac:dyDescent="0.2">
      <c r="A298" s="91"/>
    </row>
    <row r="299" spans="1:1" s="39" customFormat="1" ht="12.6" customHeight="1" x14ac:dyDescent="0.2">
      <c r="A299" s="91"/>
    </row>
    <row r="300" spans="1:1" s="39" customFormat="1" ht="12.6" customHeight="1" x14ac:dyDescent="0.2">
      <c r="A300" s="91"/>
    </row>
    <row r="301" spans="1:1" s="39" customFormat="1" ht="12.6" customHeight="1" x14ac:dyDescent="0.2">
      <c r="A301" s="91"/>
    </row>
    <row r="302" spans="1:1" s="39" customFormat="1" ht="12.6" customHeight="1" x14ac:dyDescent="0.2">
      <c r="A302" s="91"/>
    </row>
    <row r="303" spans="1:1" s="39" customFormat="1" ht="12.6" customHeight="1" x14ac:dyDescent="0.2">
      <c r="A303" s="91"/>
    </row>
    <row r="304" spans="1:1" s="39" customFormat="1" ht="12.6" customHeight="1" x14ac:dyDescent="0.2">
      <c r="A304" s="91"/>
    </row>
    <row r="305" spans="1:1" s="39" customFormat="1" ht="12.6" customHeight="1" x14ac:dyDescent="0.2">
      <c r="A305" s="91"/>
    </row>
    <row r="306" spans="1:1" s="39" customFormat="1" ht="12.6" customHeight="1" x14ac:dyDescent="0.2">
      <c r="A306" s="91"/>
    </row>
    <row r="307" spans="1:1" s="39" customFormat="1" ht="12.6" customHeight="1" x14ac:dyDescent="0.2">
      <c r="A307" s="91"/>
    </row>
    <row r="308" spans="1:1" s="39" customFormat="1" ht="12.6" customHeight="1" x14ac:dyDescent="0.2">
      <c r="A308" s="91"/>
    </row>
    <row r="309" spans="1:1" s="39" customFormat="1" ht="12.6" customHeight="1" x14ac:dyDescent="0.2">
      <c r="A309" s="91"/>
    </row>
    <row r="310" spans="1:1" s="39" customFormat="1" ht="12.6" customHeight="1" x14ac:dyDescent="0.2">
      <c r="A310" s="91"/>
    </row>
    <row r="311" spans="1:1" s="39" customFormat="1" ht="12.6" customHeight="1" x14ac:dyDescent="0.2">
      <c r="A311" s="91"/>
    </row>
    <row r="312" spans="1:1" s="39" customFormat="1" ht="12.6" customHeight="1" x14ac:dyDescent="0.2">
      <c r="A312" s="91"/>
    </row>
    <row r="313" spans="1:1" s="39" customFormat="1" ht="12.6" customHeight="1" x14ac:dyDescent="0.2">
      <c r="A313" s="91"/>
    </row>
    <row r="314" spans="1:1" s="39" customFormat="1" ht="12.2" customHeight="1" x14ac:dyDescent="0.2">
      <c r="A314" s="91"/>
    </row>
    <row r="315" spans="1:1" s="39" customFormat="1" ht="12.2" customHeight="1" x14ac:dyDescent="0.2">
      <c r="A315" s="91"/>
    </row>
    <row r="316" spans="1:1" s="39" customFormat="1" ht="12.2" customHeight="1" x14ac:dyDescent="0.2">
      <c r="A316" s="91"/>
    </row>
    <row r="317" spans="1:1" s="39" customFormat="1" ht="12.95" customHeight="1" x14ac:dyDescent="0.2">
      <c r="A317" s="91"/>
    </row>
    <row r="318" spans="1:1" s="39" customFormat="1" ht="12.95" customHeight="1" x14ac:dyDescent="0.2">
      <c r="A318" s="91"/>
    </row>
    <row r="319" spans="1:1" s="39" customFormat="1" ht="12.95" customHeight="1" x14ac:dyDescent="0.2">
      <c r="A319" s="91"/>
    </row>
    <row r="320" spans="1:1" s="39" customFormat="1" ht="12.95" customHeight="1" x14ac:dyDescent="0.2">
      <c r="A320" s="91"/>
    </row>
    <row r="321" spans="1:1" s="39" customFormat="1" ht="12.95" customHeight="1" x14ac:dyDescent="0.2">
      <c r="A321" s="91"/>
    </row>
    <row r="322" spans="1:1" s="39" customFormat="1" ht="12.95" customHeight="1" x14ac:dyDescent="0.2">
      <c r="A322" s="91"/>
    </row>
    <row r="323" spans="1:1" s="39" customFormat="1" ht="12.95" customHeight="1" x14ac:dyDescent="0.2">
      <c r="A323" s="91"/>
    </row>
    <row r="324" spans="1:1" s="39" customFormat="1" ht="12.95" customHeight="1" x14ac:dyDescent="0.2">
      <c r="A324" s="91"/>
    </row>
    <row r="325" spans="1:1" s="39" customFormat="1" ht="12.95" customHeight="1" x14ac:dyDescent="0.2">
      <c r="A325" s="91"/>
    </row>
    <row r="326" spans="1:1" s="39" customFormat="1" ht="12.95" customHeight="1" x14ac:dyDescent="0.2">
      <c r="A326" s="91"/>
    </row>
    <row r="327" spans="1:1" s="39" customFormat="1" ht="12.95" customHeight="1" x14ac:dyDescent="0.2">
      <c r="A327" s="91"/>
    </row>
    <row r="328" spans="1:1" s="39" customFormat="1" ht="12.95" customHeight="1" x14ac:dyDescent="0.2">
      <c r="A328" s="91"/>
    </row>
    <row r="329" spans="1:1" s="39" customFormat="1" ht="12.95" customHeight="1" x14ac:dyDescent="0.2">
      <c r="A329" s="91"/>
    </row>
    <row r="330" spans="1:1" s="39" customFormat="1" ht="12.95" customHeight="1" x14ac:dyDescent="0.2">
      <c r="A330" s="91"/>
    </row>
    <row r="331" spans="1:1" s="39" customFormat="1" ht="12.95" customHeight="1" x14ac:dyDescent="0.2">
      <c r="A331" s="91"/>
    </row>
    <row r="332" spans="1:1" s="39" customFormat="1" ht="12.95" customHeight="1" x14ac:dyDescent="0.2">
      <c r="A332" s="91"/>
    </row>
    <row r="333" spans="1:1" s="39" customFormat="1" ht="12.95" customHeight="1" x14ac:dyDescent="0.2">
      <c r="A333" s="91"/>
    </row>
    <row r="334" spans="1:1" s="39" customFormat="1" ht="12.95" customHeight="1" x14ac:dyDescent="0.2">
      <c r="A334" s="91"/>
    </row>
    <row r="335" spans="1:1" s="39" customFormat="1" ht="12.95" customHeight="1" x14ac:dyDescent="0.2">
      <c r="A335" s="91"/>
    </row>
    <row r="336" spans="1:1" s="39" customFormat="1" ht="12.95" customHeight="1" x14ac:dyDescent="0.2">
      <c r="A336" s="91"/>
    </row>
    <row r="337" spans="1:1" s="39" customFormat="1" ht="12.95" customHeight="1" x14ac:dyDescent="0.2">
      <c r="A337" s="91"/>
    </row>
    <row r="338" spans="1:1" s="39" customFormat="1" ht="12.95" customHeight="1" x14ac:dyDescent="0.2">
      <c r="A338" s="91"/>
    </row>
    <row r="339" spans="1:1" s="39" customFormat="1" ht="12.95" customHeight="1" x14ac:dyDescent="0.2">
      <c r="A339" s="91"/>
    </row>
    <row r="340" spans="1:1" s="39" customFormat="1" ht="12.95" customHeight="1" x14ac:dyDescent="0.2">
      <c r="A340" s="91"/>
    </row>
    <row r="341" spans="1:1" s="39" customFormat="1" ht="12.95" customHeight="1" x14ac:dyDescent="0.2">
      <c r="A341" s="91"/>
    </row>
    <row r="342" spans="1:1" s="39" customFormat="1" ht="12.95" customHeight="1" x14ac:dyDescent="0.2">
      <c r="A342" s="91"/>
    </row>
    <row r="343" spans="1:1" s="39" customFormat="1" ht="12.95" customHeight="1" x14ac:dyDescent="0.2">
      <c r="A343" s="91"/>
    </row>
    <row r="344" spans="1:1" s="39" customFormat="1" ht="12.95" customHeight="1" x14ac:dyDescent="0.2">
      <c r="A344" s="91"/>
    </row>
    <row r="345" spans="1:1" s="39" customFormat="1" ht="12.95" customHeight="1" x14ac:dyDescent="0.2">
      <c r="A345" s="91"/>
    </row>
    <row r="346" spans="1:1" s="39" customFormat="1" ht="12.95" customHeight="1" x14ac:dyDescent="0.2">
      <c r="A346" s="91"/>
    </row>
    <row r="347" spans="1:1" s="39" customFormat="1" ht="12.95" customHeight="1" x14ac:dyDescent="0.2">
      <c r="A347" s="91"/>
    </row>
    <row r="348" spans="1:1" s="39" customFormat="1" ht="12.95" customHeight="1" x14ac:dyDescent="0.2">
      <c r="A348" s="91"/>
    </row>
    <row r="349" spans="1:1" s="39" customFormat="1" ht="12.95" customHeight="1" x14ac:dyDescent="0.2">
      <c r="A349" s="91"/>
    </row>
    <row r="350" spans="1:1" s="39" customFormat="1" ht="12.95" customHeight="1" x14ac:dyDescent="0.2">
      <c r="A350" s="91"/>
    </row>
    <row r="351" spans="1:1" s="39" customFormat="1" ht="12.95" customHeight="1" x14ac:dyDescent="0.2"/>
    <row r="352" spans="1:1" s="39" customFormat="1" ht="12.95" customHeight="1" x14ac:dyDescent="0.2"/>
    <row r="353" s="39" customFormat="1" ht="12.95" customHeight="1" x14ac:dyDescent="0.2"/>
    <row r="354" s="39" customFormat="1" ht="12.95" customHeight="1" x14ac:dyDescent="0.2"/>
    <row r="355" s="39" customFormat="1" ht="12.95" customHeight="1" x14ac:dyDescent="0.2"/>
    <row r="356" s="39" customFormat="1" ht="12.95" customHeight="1" x14ac:dyDescent="0.2"/>
    <row r="357" s="39" customFormat="1" ht="12.95" customHeight="1" x14ac:dyDescent="0.2"/>
    <row r="358" s="39" customFormat="1" ht="12.95" customHeight="1" x14ac:dyDescent="0.2"/>
    <row r="359" s="39" customFormat="1" ht="12.95" customHeight="1" x14ac:dyDescent="0.2"/>
    <row r="360" s="39" customFormat="1" ht="12.95" customHeight="1" x14ac:dyDescent="0.2"/>
    <row r="361" s="39" customFormat="1" ht="12.95" customHeight="1" x14ac:dyDescent="0.2"/>
    <row r="362" s="39" customFormat="1" ht="12.95" customHeight="1" x14ac:dyDescent="0.2"/>
    <row r="363" s="39" customFormat="1" ht="12.95" customHeight="1" x14ac:dyDescent="0.2"/>
    <row r="364" s="39" customFormat="1" ht="12.95" customHeight="1" x14ac:dyDescent="0.2"/>
    <row r="365" s="39" customFormat="1" ht="12.95" customHeight="1" x14ac:dyDescent="0.2"/>
    <row r="366" s="39" customFormat="1" ht="12.95" customHeight="1" x14ac:dyDescent="0.2"/>
    <row r="367" s="39" customFormat="1" ht="12.95" customHeight="1" x14ac:dyDescent="0.2"/>
    <row r="368" s="39" customFormat="1" ht="12.95" customHeight="1" x14ac:dyDescent="0.2"/>
    <row r="369" s="39" customFormat="1" ht="12.95" customHeight="1" x14ac:dyDescent="0.2"/>
    <row r="370" s="39" customFormat="1" ht="12.95" customHeight="1" x14ac:dyDescent="0.2"/>
    <row r="371" s="39" customFormat="1" ht="12.95" customHeight="1" x14ac:dyDescent="0.2"/>
    <row r="372" s="39" customFormat="1" ht="12.95" customHeight="1" x14ac:dyDescent="0.2"/>
    <row r="373" s="39" customFormat="1" ht="12.95" customHeight="1" x14ac:dyDescent="0.2"/>
    <row r="374" s="39" customFormat="1" ht="12.95" customHeight="1" x14ac:dyDescent="0.2"/>
    <row r="375" s="39" customFormat="1" ht="12.95" customHeight="1" x14ac:dyDescent="0.2"/>
    <row r="376" s="39" customFormat="1" ht="12.95" customHeight="1" x14ac:dyDescent="0.2"/>
    <row r="377" s="39" customFormat="1" ht="12.95" customHeight="1" x14ac:dyDescent="0.2"/>
    <row r="378" s="39" customFormat="1" ht="12.95" customHeight="1" x14ac:dyDescent="0.2"/>
    <row r="379" s="39" customFormat="1" ht="12.95" customHeight="1" x14ac:dyDescent="0.2"/>
    <row r="380" s="39" customFormat="1" ht="12.95" customHeight="1" x14ac:dyDescent="0.2"/>
    <row r="381" s="39" customFormat="1" ht="12.95" customHeight="1" x14ac:dyDescent="0.2"/>
    <row r="382" s="39" customFormat="1" ht="12.95" customHeight="1" x14ac:dyDescent="0.2"/>
    <row r="383" s="39" customFormat="1" ht="12.95" customHeight="1" x14ac:dyDescent="0.2"/>
    <row r="384" ht="12.95" customHeight="1" x14ac:dyDescent="0.25"/>
    <row r="385" ht="12.95" customHeight="1" x14ac:dyDescent="0.25"/>
    <row r="386" ht="12.95" customHeight="1" x14ac:dyDescent="0.25"/>
    <row r="387" ht="12.95" customHeight="1" x14ac:dyDescent="0.25"/>
    <row r="388" ht="12.95" customHeight="1" x14ac:dyDescent="0.25"/>
    <row r="389" ht="12.95" customHeight="1" x14ac:dyDescent="0.25"/>
    <row r="390" ht="12.95" customHeight="1" x14ac:dyDescent="0.25"/>
    <row r="391" ht="12.95" customHeight="1" x14ac:dyDescent="0.25"/>
    <row r="392" ht="12.95" customHeight="1" x14ac:dyDescent="0.25"/>
    <row r="393" ht="12.95" customHeight="1" x14ac:dyDescent="0.25"/>
    <row r="394" ht="12.95" customHeight="1" x14ac:dyDescent="0.25"/>
    <row r="395" ht="12.9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</sheetData>
  <pageMargins left="0.11811023622047245" right="0.11811023622047245" top="0.74803149606299213" bottom="0.70866141732283472" header="0.31496062992125984" footer="0.31496062992125984"/>
  <pageSetup paperSize="9" orientation="portrait" r:id="rId1"/>
  <headerFooter>
    <oddFooter>&amp;C&amp;"Arial,Pogrubiony"&amp;8&amp;P</oddFooter>
  </headerFooter>
  <rowBreaks count="4" manualBreakCount="4">
    <brk id="53" max="16383" man="1"/>
    <brk id="103" max="16383" man="1"/>
    <brk id="163" max="16383" man="1"/>
    <brk id="22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0"/>
  <sheetViews>
    <sheetView zoomScale="120" zoomScaleNormal="120" workbookViewId="0"/>
  </sheetViews>
  <sheetFormatPr defaultColWidth="10.28515625" defaultRowHeight="11.25" x14ac:dyDescent="0.2"/>
  <cols>
    <col min="1" max="1" width="6.42578125" style="2" customWidth="1"/>
    <col min="2" max="2" width="58.28515625" style="2" customWidth="1"/>
    <col min="3" max="3" width="10.28515625" style="2"/>
    <col min="4" max="4" width="11.7109375" style="2" customWidth="1"/>
    <col min="5" max="5" width="10.5703125" style="2" customWidth="1"/>
    <col min="6" max="7" width="10.7109375" style="2" customWidth="1"/>
    <col min="8" max="9" width="11.28515625" style="2" customWidth="1"/>
    <col min="10" max="10" width="17" style="2" customWidth="1"/>
    <col min="11" max="11" width="16.28515625" style="2" customWidth="1"/>
    <col min="12" max="256" width="10.28515625" style="2"/>
    <col min="257" max="257" width="6.42578125" style="2" customWidth="1"/>
    <col min="258" max="258" width="58.28515625" style="2" customWidth="1"/>
    <col min="259" max="259" width="10.28515625" style="2"/>
    <col min="260" max="260" width="11" style="2" customWidth="1"/>
    <col min="261" max="262" width="9.7109375" style="2" customWidth="1"/>
    <col min="263" max="263" width="10.7109375" style="2" customWidth="1"/>
    <col min="264" max="265" width="11.28515625" style="2" customWidth="1"/>
    <col min="266" max="266" width="17" style="2" customWidth="1"/>
    <col min="267" max="267" width="16.28515625" style="2" customWidth="1"/>
    <col min="268" max="512" width="10.28515625" style="2"/>
    <col min="513" max="513" width="6.42578125" style="2" customWidth="1"/>
    <col min="514" max="514" width="58.28515625" style="2" customWidth="1"/>
    <col min="515" max="515" width="10.28515625" style="2"/>
    <col min="516" max="516" width="11" style="2" customWidth="1"/>
    <col min="517" max="518" width="9.7109375" style="2" customWidth="1"/>
    <col min="519" max="519" width="10.7109375" style="2" customWidth="1"/>
    <col min="520" max="521" width="11.28515625" style="2" customWidth="1"/>
    <col min="522" max="522" width="17" style="2" customWidth="1"/>
    <col min="523" max="523" width="16.28515625" style="2" customWidth="1"/>
    <col min="524" max="768" width="10.28515625" style="2"/>
    <col min="769" max="769" width="6.42578125" style="2" customWidth="1"/>
    <col min="770" max="770" width="58.28515625" style="2" customWidth="1"/>
    <col min="771" max="771" width="10.28515625" style="2"/>
    <col min="772" max="772" width="11" style="2" customWidth="1"/>
    <col min="773" max="774" width="9.7109375" style="2" customWidth="1"/>
    <col min="775" max="775" width="10.7109375" style="2" customWidth="1"/>
    <col min="776" max="777" width="11.28515625" style="2" customWidth="1"/>
    <col min="778" max="778" width="17" style="2" customWidth="1"/>
    <col min="779" max="779" width="16.28515625" style="2" customWidth="1"/>
    <col min="780" max="1024" width="10.28515625" style="2"/>
    <col min="1025" max="1025" width="6.42578125" style="2" customWidth="1"/>
    <col min="1026" max="1026" width="58.28515625" style="2" customWidth="1"/>
    <col min="1027" max="1027" width="10.28515625" style="2"/>
    <col min="1028" max="1028" width="11" style="2" customWidth="1"/>
    <col min="1029" max="1030" width="9.7109375" style="2" customWidth="1"/>
    <col min="1031" max="1031" width="10.7109375" style="2" customWidth="1"/>
    <col min="1032" max="1033" width="11.28515625" style="2" customWidth="1"/>
    <col min="1034" max="1034" width="17" style="2" customWidth="1"/>
    <col min="1035" max="1035" width="16.28515625" style="2" customWidth="1"/>
    <col min="1036" max="1280" width="10.28515625" style="2"/>
    <col min="1281" max="1281" width="6.42578125" style="2" customWidth="1"/>
    <col min="1282" max="1282" width="58.28515625" style="2" customWidth="1"/>
    <col min="1283" max="1283" width="10.28515625" style="2"/>
    <col min="1284" max="1284" width="11" style="2" customWidth="1"/>
    <col min="1285" max="1286" width="9.7109375" style="2" customWidth="1"/>
    <col min="1287" max="1287" width="10.7109375" style="2" customWidth="1"/>
    <col min="1288" max="1289" width="11.28515625" style="2" customWidth="1"/>
    <col min="1290" max="1290" width="17" style="2" customWidth="1"/>
    <col min="1291" max="1291" width="16.28515625" style="2" customWidth="1"/>
    <col min="1292" max="1536" width="10.28515625" style="2"/>
    <col min="1537" max="1537" width="6.42578125" style="2" customWidth="1"/>
    <col min="1538" max="1538" width="58.28515625" style="2" customWidth="1"/>
    <col min="1539" max="1539" width="10.28515625" style="2"/>
    <col min="1540" max="1540" width="11" style="2" customWidth="1"/>
    <col min="1541" max="1542" width="9.7109375" style="2" customWidth="1"/>
    <col min="1543" max="1543" width="10.7109375" style="2" customWidth="1"/>
    <col min="1544" max="1545" width="11.28515625" style="2" customWidth="1"/>
    <col min="1546" max="1546" width="17" style="2" customWidth="1"/>
    <col min="1547" max="1547" width="16.28515625" style="2" customWidth="1"/>
    <col min="1548" max="1792" width="10.28515625" style="2"/>
    <col min="1793" max="1793" width="6.42578125" style="2" customWidth="1"/>
    <col min="1794" max="1794" width="58.28515625" style="2" customWidth="1"/>
    <col min="1795" max="1795" width="10.28515625" style="2"/>
    <col min="1796" max="1796" width="11" style="2" customWidth="1"/>
    <col min="1797" max="1798" width="9.7109375" style="2" customWidth="1"/>
    <col min="1799" max="1799" width="10.7109375" style="2" customWidth="1"/>
    <col min="1800" max="1801" width="11.28515625" style="2" customWidth="1"/>
    <col min="1802" max="1802" width="17" style="2" customWidth="1"/>
    <col min="1803" max="1803" width="16.28515625" style="2" customWidth="1"/>
    <col min="1804" max="2048" width="10.28515625" style="2"/>
    <col min="2049" max="2049" width="6.42578125" style="2" customWidth="1"/>
    <col min="2050" max="2050" width="58.28515625" style="2" customWidth="1"/>
    <col min="2051" max="2051" width="10.28515625" style="2"/>
    <col min="2052" max="2052" width="11" style="2" customWidth="1"/>
    <col min="2053" max="2054" width="9.7109375" style="2" customWidth="1"/>
    <col min="2055" max="2055" width="10.7109375" style="2" customWidth="1"/>
    <col min="2056" max="2057" width="11.28515625" style="2" customWidth="1"/>
    <col min="2058" max="2058" width="17" style="2" customWidth="1"/>
    <col min="2059" max="2059" width="16.28515625" style="2" customWidth="1"/>
    <col min="2060" max="2304" width="10.28515625" style="2"/>
    <col min="2305" max="2305" width="6.42578125" style="2" customWidth="1"/>
    <col min="2306" max="2306" width="58.28515625" style="2" customWidth="1"/>
    <col min="2307" max="2307" width="10.28515625" style="2"/>
    <col min="2308" max="2308" width="11" style="2" customWidth="1"/>
    <col min="2309" max="2310" width="9.7109375" style="2" customWidth="1"/>
    <col min="2311" max="2311" width="10.7109375" style="2" customWidth="1"/>
    <col min="2312" max="2313" width="11.28515625" style="2" customWidth="1"/>
    <col min="2314" max="2314" width="17" style="2" customWidth="1"/>
    <col min="2315" max="2315" width="16.28515625" style="2" customWidth="1"/>
    <col min="2316" max="2560" width="10.28515625" style="2"/>
    <col min="2561" max="2561" width="6.42578125" style="2" customWidth="1"/>
    <col min="2562" max="2562" width="58.28515625" style="2" customWidth="1"/>
    <col min="2563" max="2563" width="10.28515625" style="2"/>
    <col min="2564" max="2564" width="11" style="2" customWidth="1"/>
    <col min="2565" max="2566" width="9.7109375" style="2" customWidth="1"/>
    <col min="2567" max="2567" width="10.7109375" style="2" customWidth="1"/>
    <col min="2568" max="2569" width="11.28515625" style="2" customWidth="1"/>
    <col min="2570" max="2570" width="17" style="2" customWidth="1"/>
    <col min="2571" max="2571" width="16.28515625" style="2" customWidth="1"/>
    <col min="2572" max="2816" width="10.28515625" style="2"/>
    <col min="2817" max="2817" width="6.42578125" style="2" customWidth="1"/>
    <col min="2818" max="2818" width="58.28515625" style="2" customWidth="1"/>
    <col min="2819" max="2819" width="10.28515625" style="2"/>
    <col min="2820" max="2820" width="11" style="2" customWidth="1"/>
    <col min="2821" max="2822" width="9.7109375" style="2" customWidth="1"/>
    <col min="2823" max="2823" width="10.7109375" style="2" customWidth="1"/>
    <col min="2824" max="2825" width="11.28515625" style="2" customWidth="1"/>
    <col min="2826" max="2826" width="17" style="2" customWidth="1"/>
    <col min="2827" max="2827" width="16.28515625" style="2" customWidth="1"/>
    <col min="2828" max="3072" width="10.28515625" style="2"/>
    <col min="3073" max="3073" width="6.42578125" style="2" customWidth="1"/>
    <col min="3074" max="3074" width="58.28515625" style="2" customWidth="1"/>
    <col min="3075" max="3075" width="10.28515625" style="2"/>
    <col min="3076" max="3076" width="11" style="2" customWidth="1"/>
    <col min="3077" max="3078" width="9.7109375" style="2" customWidth="1"/>
    <col min="3079" max="3079" width="10.7109375" style="2" customWidth="1"/>
    <col min="3080" max="3081" width="11.28515625" style="2" customWidth="1"/>
    <col min="3082" max="3082" width="17" style="2" customWidth="1"/>
    <col min="3083" max="3083" width="16.28515625" style="2" customWidth="1"/>
    <col min="3084" max="3328" width="10.28515625" style="2"/>
    <col min="3329" max="3329" width="6.42578125" style="2" customWidth="1"/>
    <col min="3330" max="3330" width="58.28515625" style="2" customWidth="1"/>
    <col min="3331" max="3331" width="10.28515625" style="2"/>
    <col min="3332" max="3332" width="11" style="2" customWidth="1"/>
    <col min="3333" max="3334" width="9.7109375" style="2" customWidth="1"/>
    <col min="3335" max="3335" width="10.7109375" style="2" customWidth="1"/>
    <col min="3336" max="3337" width="11.28515625" style="2" customWidth="1"/>
    <col min="3338" max="3338" width="17" style="2" customWidth="1"/>
    <col min="3339" max="3339" width="16.28515625" style="2" customWidth="1"/>
    <col min="3340" max="3584" width="10.28515625" style="2"/>
    <col min="3585" max="3585" width="6.42578125" style="2" customWidth="1"/>
    <col min="3586" max="3586" width="58.28515625" style="2" customWidth="1"/>
    <col min="3587" max="3587" width="10.28515625" style="2"/>
    <col min="3588" max="3588" width="11" style="2" customWidth="1"/>
    <col min="3589" max="3590" width="9.7109375" style="2" customWidth="1"/>
    <col min="3591" max="3591" width="10.7109375" style="2" customWidth="1"/>
    <col min="3592" max="3593" width="11.28515625" style="2" customWidth="1"/>
    <col min="3594" max="3594" width="17" style="2" customWidth="1"/>
    <col min="3595" max="3595" width="16.28515625" style="2" customWidth="1"/>
    <col min="3596" max="3840" width="10.28515625" style="2"/>
    <col min="3841" max="3841" width="6.42578125" style="2" customWidth="1"/>
    <col min="3842" max="3842" width="58.28515625" style="2" customWidth="1"/>
    <col min="3843" max="3843" width="10.28515625" style="2"/>
    <col min="3844" max="3844" width="11" style="2" customWidth="1"/>
    <col min="3845" max="3846" width="9.7109375" style="2" customWidth="1"/>
    <col min="3847" max="3847" width="10.7109375" style="2" customWidth="1"/>
    <col min="3848" max="3849" width="11.28515625" style="2" customWidth="1"/>
    <col min="3850" max="3850" width="17" style="2" customWidth="1"/>
    <col min="3851" max="3851" width="16.28515625" style="2" customWidth="1"/>
    <col min="3852" max="4096" width="10.28515625" style="2"/>
    <col min="4097" max="4097" width="6.42578125" style="2" customWidth="1"/>
    <col min="4098" max="4098" width="58.28515625" style="2" customWidth="1"/>
    <col min="4099" max="4099" width="10.28515625" style="2"/>
    <col min="4100" max="4100" width="11" style="2" customWidth="1"/>
    <col min="4101" max="4102" width="9.7109375" style="2" customWidth="1"/>
    <col min="4103" max="4103" width="10.7109375" style="2" customWidth="1"/>
    <col min="4104" max="4105" width="11.28515625" style="2" customWidth="1"/>
    <col min="4106" max="4106" width="17" style="2" customWidth="1"/>
    <col min="4107" max="4107" width="16.28515625" style="2" customWidth="1"/>
    <col min="4108" max="4352" width="10.28515625" style="2"/>
    <col min="4353" max="4353" width="6.42578125" style="2" customWidth="1"/>
    <col min="4354" max="4354" width="58.28515625" style="2" customWidth="1"/>
    <col min="4355" max="4355" width="10.28515625" style="2"/>
    <col min="4356" max="4356" width="11" style="2" customWidth="1"/>
    <col min="4357" max="4358" width="9.7109375" style="2" customWidth="1"/>
    <col min="4359" max="4359" width="10.7109375" style="2" customWidth="1"/>
    <col min="4360" max="4361" width="11.28515625" style="2" customWidth="1"/>
    <col min="4362" max="4362" width="17" style="2" customWidth="1"/>
    <col min="4363" max="4363" width="16.28515625" style="2" customWidth="1"/>
    <col min="4364" max="4608" width="10.28515625" style="2"/>
    <col min="4609" max="4609" width="6.42578125" style="2" customWidth="1"/>
    <col min="4610" max="4610" width="58.28515625" style="2" customWidth="1"/>
    <col min="4611" max="4611" width="10.28515625" style="2"/>
    <col min="4612" max="4612" width="11" style="2" customWidth="1"/>
    <col min="4613" max="4614" width="9.7109375" style="2" customWidth="1"/>
    <col min="4615" max="4615" width="10.7109375" style="2" customWidth="1"/>
    <col min="4616" max="4617" width="11.28515625" style="2" customWidth="1"/>
    <col min="4618" max="4618" width="17" style="2" customWidth="1"/>
    <col min="4619" max="4619" width="16.28515625" style="2" customWidth="1"/>
    <col min="4620" max="4864" width="10.28515625" style="2"/>
    <col min="4865" max="4865" width="6.42578125" style="2" customWidth="1"/>
    <col min="4866" max="4866" width="58.28515625" style="2" customWidth="1"/>
    <col min="4867" max="4867" width="10.28515625" style="2"/>
    <col min="4868" max="4868" width="11" style="2" customWidth="1"/>
    <col min="4869" max="4870" width="9.7109375" style="2" customWidth="1"/>
    <col min="4871" max="4871" width="10.7109375" style="2" customWidth="1"/>
    <col min="4872" max="4873" width="11.28515625" style="2" customWidth="1"/>
    <col min="4874" max="4874" width="17" style="2" customWidth="1"/>
    <col min="4875" max="4875" width="16.28515625" style="2" customWidth="1"/>
    <col min="4876" max="5120" width="10.28515625" style="2"/>
    <col min="5121" max="5121" width="6.42578125" style="2" customWidth="1"/>
    <col min="5122" max="5122" width="58.28515625" style="2" customWidth="1"/>
    <col min="5123" max="5123" width="10.28515625" style="2"/>
    <col min="5124" max="5124" width="11" style="2" customWidth="1"/>
    <col min="5125" max="5126" width="9.7109375" style="2" customWidth="1"/>
    <col min="5127" max="5127" width="10.7109375" style="2" customWidth="1"/>
    <col min="5128" max="5129" width="11.28515625" style="2" customWidth="1"/>
    <col min="5130" max="5130" width="17" style="2" customWidth="1"/>
    <col min="5131" max="5131" width="16.28515625" style="2" customWidth="1"/>
    <col min="5132" max="5376" width="10.28515625" style="2"/>
    <col min="5377" max="5377" width="6.42578125" style="2" customWidth="1"/>
    <col min="5378" max="5378" width="58.28515625" style="2" customWidth="1"/>
    <col min="5379" max="5379" width="10.28515625" style="2"/>
    <col min="5380" max="5380" width="11" style="2" customWidth="1"/>
    <col min="5381" max="5382" width="9.7109375" style="2" customWidth="1"/>
    <col min="5383" max="5383" width="10.7109375" style="2" customWidth="1"/>
    <col min="5384" max="5385" width="11.28515625" style="2" customWidth="1"/>
    <col min="5386" max="5386" width="17" style="2" customWidth="1"/>
    <col min="5387" max="5387" width="16.28515625" style="2" customWidth="1"/>
    <col min="5388" max="5632" width="10.28515625" style="2"/>
    <col min="5633" max="5633" width="6.42578125" style="2" customWidth="1"/>
    <col min="5634" max="5634" width="58.28515625" style="2" customWidth="1"/>
    <col min="5635" max="5635" width="10.28515625" style="2"/>
    <col min="5636" max="5636" width="11" style="2" customWidth="1"/>
    <col min="5637" max="5638" width="9.7109375" style="2" customWidth="1"/>
    <col min="5639" max="5639" width="10.7109375" style="2" customWidth="1"/>
    <col min="5640" max="5641" width="11.28515625" style="2" customWidth="1"/>
    <col min="5642" max="5642" width="17" style="2" customWidth="1"/>
    <col min="5643" max="5643" width="16.28515625" style="2" customWidth="1"/>
    <col min="5644" max="5888" width="10.28515625" style="2"/>
    <col min="5889" max="5889" width="6.42578125" style="2" customWidth="1"/>
    <col min="5890" max="5890" width="58.28515625" style="2" customWidth="1"/>
    <col min="5891" max="5891" width="10.28515625" style="2"/>
    <col min="5892" max="5892" width="11" style="2" customWidth="1"/>
    <col min="5893" max="5894" width="9.7109375" style="2" customWidth="1"/>
    <col min="5895" max="5895" width="10.7109375" style="2" customWidth="1"/>
    <col min="5896" max="5897" width="11.28515625" style="2" customWidth="1"/>
    <col min="5898" max="5898" width="17" style="2" customWidth="1"/>
    <col min="5899" max="5899" width="16.28515625" style="2" customWidth="1"/>
    <col min="5900" max="6144" width="10.28515625" style="2"/>
    <col min="6145" max="6145" width="6.42578125" style="2" customWidth="1"/>
    <col min="6146" max="6146" width="58.28515625" style="2" customWidth="1"/>
    <col min="6147" max="6147" width="10.28515625" style="2"/>
    <col min="6148" max="6148" width="11" style="2" customWidth="1"/>
    <col min="6149" max="6150" width="9.7109375" style="2" customWidth="1"/>
    <col min="6151" max="6151" width="10.7109375" style="2" customWidth="1"/>
    <col min="6152" max="6153" width="11.28515625" style="2" customWidth="1"/>
    <col min="6154" max="6154" width="17" style="2" customWidth="1"/>
    <col min="6155" max="6155" width="16.28515625" style="2" customWidth="1"/>
    <col min="6156" max="6400" width="10.28515625" style="2"/>
    <col min="6401" max="6401" width="6.42578125" style="2" customWidth="1"/>
    <col min="6402" max="6402" width="58.28515625" style="2" customWidth="1"/>
    <col min="6403" max="6403" width="10.28515625" style="2"/>
    <col min="6404" max="6404" width="11" style="2" customWidth="1"/>
    <col min="6405" max="6406" width="9.7109375" style="2" customWidth="1"/>
    <col min="6407" max="6407" width="10.7109375" style="2" customWidth="1"/>
    <col min="6408" max="6409" width="11.28515625" style="2" customWidth="1"/>
    <col min="6410" max="6410" width="17" style="2" customWidth="1"/>
    <col min="6411" max="6411" width="16.28515625" style="2" customWidth="1"/>
    <col min="6412" max="6656" width="10.28515625" style="2"/>
    <col min="6657" max="6657" width="6.42578125" style="2" customWidth="1"/>
    <col min="6658" max="6658" width="58.28515625" style="2" customWidth="1"/>
    <col min="6659" max="6659" width="10.28515625" style="2"/>
    <col min="6660" max="6660" width="11" style="2" customWidth="1"/>
    <col min="6661" max="6662" width="9.7109375" style="2" customWidth="1"/>
    <col min="6663" max="6663" width="10.7109375" style="2" customWidth="1"/>
    <col min="6664" max="6665" width="11.28515625" style="2" customWidth="1"/>
    <col min="6666" max="6666" width="17" style="2" customWidth="1"/>
    <col min="6667" max="6667" width="16.28515625" style="2" customWidth="1"/>
    <col min="6668" max="6912" width="10.28515625" style="2"/>
    <col min="6913" max="6913" width="6.42578125" style="2" customWidth="1"/>
    <col min="6914" max="6914" width="58.28515625" style="2" customWidth="1"/>
    <col min="6915" max="6915" width="10.28515625" style="2"/>
    <col min="6916" max="6916" width="11" style="2" customWidth="1"/>
    <col min="6917" max="6918" width="9.7109375" style="2" customWidth="1"/>
    <col min="6919" max="6919" width="10.7109375" style="2" customWidth="1"/>
    <col min="6920" max="6921" width="11.28515625" style="2" customWidth="1"/>
    <col min="6922" max="6922" width="17" style="2" customWidth="1"/>
    <col min="6923" max="6923" width="16.28515625" style="2" customWidth="1"/>
    <col min="6924" max="7168" width="10.28515625" style="2"/>
    <col min="7169" max="7169" width="6.42578125" style="2" customWidth="1"/>
    <col min="7170" max="7170" width="58.28515625" style="2" customWidth="1"/>
    <col min="7171" max="7171" width="10.28515625" style="2"/>
    <col min="7172" max="7172" width="11" style="2" customWidth="1"/>
    <col min="7173" max="7174" width="9.7109375" style="2" customWidth="1"/>
    <col min="7175" max="7175" width="10.7109375" style="2" customWidth="1"/>
    <col min="7176" max="7177" width="11.28515625" style="2" customWidth="1"/>
    <col min="7178" max="7178" width="17" style="2" customWidth="1"/>
    <col min="7179" max="7179" width="16.28515625" style="2" customWidth="1"/>
    <col min="7180" max="7424" width="10.28515625" style="2"/>
    <col min="7425" max="7425" width="6.42578125" style="2" customWidth="1"/>
    <col min="7426" max="7426" width="58.28515625" style="2" customWidth="1"/>
    <col min="7427" max="7427" width="10.28515625" style="2"/>
    <col min="7428" max="7428" width="11" style="2" customWidth="1"/>
    <col min="7429" max="7430" width="9.7109375" style="2" customWidth="1"/>
    <col min="7431" max="7431" width="10.7109375" style="2" customWidth="1"/>
    <col min="7432" max="7433" width="11.28515625" style="2" customWidth="1"/>
    <col min="7434" max="7434" width="17" style="2" customWidth="1"/>
    <col min="7435" max="7435" width="16.28515625" style="2" customWidth="1"/>
    <col min="7436" max="7680" width="10.28515625" style="2"/>
    <col min="7681" max="7681" width="6.42578125" style="2" customWidth="1"/>
    <col min="7682" max="7682" width="58.28515625" style="2" customWidth="1"/>
    <col min="7683" max="7683" width="10.28515625" style="2"/>
    <col min="7684" max="7684" width="11" style="2" customWidth="1"/>
    <col min="7685" max="7686" width="9.7109375" style="2" customWidth="1"/>
    <col min="7687" max="7687" width="10.7109375" style="2" customWidth="1"/>
    <col min="7688" max="7689" width="11.28515625" style="2" customWidth="1"/>
    <col min="7690" max="7690" width="17" style="2" customWidth="1"/>
    <col min="7691" max="7691" width="16.28515625" style="2" customWidth="1"/>
    <col min="7692" max="7936" width="10.28515625" style="2"/>
    <col min="7937" max="7937" width="6.42578125" style="2" customWidth="1"/>
    <col min="7938" max="7938" width="58.28515625" style="2" customWidth="1"/>
    <col min="7939" max="7939" width="10.28515625" style="2"/>
    <col min="7940" max="7940" width="11" style="2" customWidth="1"/>
    <col min="7941" max="7942" width="9.7109375" style="2" customWidth="1"/>
    <col min="7943" max="7943" width="10.7109375" style="2" customWidth="1"/>
    <col min="7944" max="7945" width="11.28515625" style="2" customWidth="1"/>
    <col min="7946" max="7946" width="17" style="2" customWidth="1"/>
    <col min="7947" max="7947" width="16.28515625" style="2" customWidth="1"/>
    <col min="7948" max="8192" width="10.28515625" style="2"/>
    <col min="8193" max="8193" width="6.42578125" style="2" customWidth="1"/>
    <col min="8194" max="8194" width="58.28515625" style="2" customWidth="1"/>
    <col min="8195" max="8195" width="10.28515625" style="2"/>
    <col min="8196" max="8196" width="11" style="2" customWidth="1"/>
    <col min="8197" max="8198" width="9.7109375" style="2" customWidth="1"/>
    <col min="8199" max="8199" width="10.7109375" style="2" customWidth="1"/>
    <col min="8200" max="8201" width="11.28515625" style="2" customWidth="1"/>
    <col min="8202" max="8202" width="17" style="2" customWidth="1"/>
    <col min="8203" max="8203" width="16.28515625" style="2" customWidth="1"/>
    <col min="8204" max="8448" width="10.28515625" style="2"/>
    <col min="8449" max="8449" width="6.42578125" style="2" customWidth="1"/>
    <col min="8450" max="8450" width="58.28515625" style="2" customWidth="1"/>
    <col min="8451" max="8451" width="10.28515625" style="2"/>
    <col min="8452" max="8452" width="11" style="2" customWidth="1"/>
    <col min="8453" max="8454" width="9.7109375" style="2" customWidth="1"/>
    <col min="8455" max="8455" width="10.7109375" style="2" customWidth="1"/>
    <col min="8456" max="8457" width="11.28515625" style="2" customWidth="1"/>
    <col min="8458" max="8458" width="17" style="2" customWidth="1"/>
    <col min="8459" max="8459" width="16.28515625" style="2" customWidth="1"/>
    <col min="8460" max="8704" width="10.28515625" style="2"/>
    <col min="8705" max="8705" width="6.42578125" style="2" customWidth="1"/>
    <col min="8706" max="8706" width="58.28515625" style="2" customWidth="1"/>
    <col min="8707" max="8707" width="10.28515625" style="2"/>
    <col min="8708" max="8708" width="11" style="2" customWidth="1"/>
    <col min="8709" max="8710" width="9.7109375" style="2" customWidth="1"/>
    <col min="8711" max="8711" width="10.7109375" style="2" customWidth="1"/>
    <col min="8712" max="8713" width="11.28515625" style="2" customWidth="1"/>
    <col min="8714" max="8714" width="17" style="2" customWidth="1"/>
    <col min="8715" max="8715" width="16.28515625" style="2" customWidth="1"/>
    <col min="8716" max="8960" width="10.28515625" style="2"/>
    <col min="8961" max="8961" width="6.42578125" style="2" customWidth="1"/>
    <col min="8962" max="8962" width="58.28515625" style="2" customWidth="1"/>
    <col min="8963" max="8963" width="10.28515625" style="2"/>
    <col min="8964" max="8964" width="11" style="2" customWidth="1"/>
    <col min="8965" max="8966" width="9.7109375" style="2" customWidth="1"/>
    <col min="8967" max="8967" width="10.7109375" style="2" customWidth="1"/>
    <col min="8968" max="8969" width="11.28515625" style="2" customWidth="1"/>
    <col min="8970" max="8970" width="17" style="2" customWidth="1"/>
    <col min="8971" max="8971" width="16.28515625" style="2" customWidth="1"/>
    <col min="8972" max="9216" width="10.28515625" style="2"/>
    <col min="9217" max="9217" width="6.42578125" style="2" customWidth="1"/>
    <col min="9218" max="9218" width="58.28515625" style="2" customWidth="1"/>
    <col min="9219" max="9219" width="10.28515625" style="2"/>
    <col min="9220" max="9220" width="11" style="2" customWidth="1"/>
    <col min="9221" max="9222" width="9.7109375" style="2" customWidth="1"/>
    <col min="9223" max="9223" width="10.7109375" style="2" customWidth="1"/>
    <col min="9224" max="9225" width="11.28515625" style="2" customWidth="1"/>
    <col min="9226" max="9226" width="17" style="2" customWidth="1"/>
    <col min="9227" max="9227" width="16.28515625" style="2" customWidth="1"/>
    <col min="9228" max="9472" width="10.28515625" style="2"/>
    <col min="9473" max="9473" width="6.42578125" style="2" customWidth="1"/>
    <col min="9474" max="9474" width="58.28515625" style="2" customWidth="1"/>
    <col min="9475" max="9475" width="10.28515625" style="2"/>
    <col min="9476" max="9476" width="11" style="2" customWidth="1"/>
    <col min="9477" max="9478" width="9.7109375" style="2" customWidth="1"/>
    <col min="9479" max="9479" width="10.7109375" style="2" customWidth="1"/>
    <col min="9480" max="9481" width="11.28515625" style="2" customWidth="1"/>
    <col min="9482" max="9482" width="17" style="2" customWidth="1"/>
    <col min="9483" max="9483" width="16.28515625" style="2" customWidth="1"/>
    <col min="9484" max="9728" width="10.28515625" style="2"/>
    <col min="9729" max="9729" width="6.42578125" style="2" customWidth="1"/>
    <col min="9730" max="9730" width="58.28515625" style="2" customWidth="1"/>
    <col min="9731" max="9731" width="10.28515625" style="2"/>
    <col min="9732" max="9732" width="11" style="2" customWidth="1"/>
    <col min="9733" max="9734" width="9.7109375" style="2" customWidth="1"/>
    <col min="9735" max="9735" width="10.7109375" style="2" customWidth="1"/>
    <col min="9736" max="9737" width="11.28515625" style="2" customWidth="1"/>
    <col min="9738" max="9738" width="17" style="2" customWidth="1"/>
    <col min="9739" max="9739" width="16.28515625" style="2" customWidth="1"/>
    <col min="9740" max="9984" width="10.28515625" style="2"/>
    <col min="9985" max="9985" width="6.42578125" style="2" customWidth="1"/>
    <col min="9986" max="9986" width="58.28515625" style="2" customWidth="1"/>
    <col min="9987" max="9987" width="10.28515625" style="2"/>
    <col min="9988" max="9988" width="11" style="2" customWidth="1"/>
    <col min="9989" max="9990" width="9.7109375" style="2" customWidth="1"/>
    <col min="9991" max="9991" width="10.7109375" style="2" customWidth="1"/>
    <col min="9992" max="9993" width="11.28515625" style="2" customWidth="1"/>
    <col min="9994" max="9994" width="17" style="2" customWidth="1"/>
    <col min="9995" max="9995" width="16.28515625" style="2" customWidth="1"/>
    <col min="9996" max="10240" width="10.28515625" style="2"/>
    <col min="10241" max="10241" width="6.42578125" style="2" customWidth="1"/>
    <col min="10242" max="10242" width="58.28515625" style="2" customWidth="1"/>
    <col min="10243" max="10243" width="10.28515625" style="2"/>
    <col min="10244" max="10244" width="11" style="2" customWidth="1"/>
    <col min="10245" max="10246" width="9.7109375" style="2" customWidth="1"/>
    <col min="10247" max="10247" width="10.7109375" style="2" customWidth="1"/>
    <col min="10248" max="10249" width="11.28515625" style="2" customWidth="1"/>
    <col min="10250" max="10250" width="17" style="2" customWidth="1"/>
    <col min="10251" max="10251" width="16.28515625" style="2" customWidth="1"/>
    <col min="10252" max="10496" width="10.28515625" style="2"/>
    <col min="10497" max="10497" width="6.42578125" style="2" customWidth="1"/>
    <col min="10498" max="10498" width="58.28515625" style="2" customWidth="1"/>
    <col min="10499" max="10499" width="10.28515625" style="2"/>
    <col min="10500" max="10500" width="11" style="2" customWidth="1"/>
    <col min="10501" max="10502" width="9.7109375" style="2" customWidth="1"/>
    <col min="10503" max="10503" width="10.7109375" style="2" customWidth="1"/>
    <col min="10504" max="10505" width="11.28515625" style="2" customWidth="1"/>
    <col min="10506" max="10506" width="17" style="2" customWidth="1"/>
    <col min="10507" max="10507" width="16.28515625" style="2" customWidth="1"/>
    <col min="10508" max="10752" width="10.28515625" style="2"/>
    <col min="10753" max="10753" width="6.42578125" style="2" customWidth="1"/>
    <col min="10754" max="10754" width="58.28515625" style="2" customWidth="1"/>
    <col min="10755" max="10755" width="10.28515625" style="2"/>
    <col min="10756" max="10756" width="11" style="2" customWidth="1"/>
    <col min="10757" max="10758" width="9.7109375" style="2" customWidth="1"/>
    <col min="10759" max="10759" width="10.7109375" style="2" customWidth="1"/>
    <col min="10760" max="10761" width="11.28515625" style="2" customWidth="1"/>
    <col min="10762" max="10762" width="17" style="2" customWidth="1"/>
    <col min="10763" max="10763" width="16.28515625" style="2" customWidth="1"/>
    <col min="10764" max="11008" width="10.28515625" style="2"/>
    <col min="11009" max="11009" width="6.42578125" style="2" customWidth="1"/>
    <col min="11010" max="11010" width="58.28515625" style="2" customWidth="1"/>
    <col min="11011" max="11011" width="10.28515625" style="2"/>
    <col min="11012" max="11012" width="11" style="2" customWidth="1"/>
    <col min="11013" max="11014" width="9.7109375" style="2" customWidth="1"/>
    <col min="11015" max="11015" width="10.7109375" style="2" customWidth="1"/>
    <col min="11016" max="11017" width="11.28515625" style="2" customWidth="1"/>
    <col min="11018" max="11018" width="17" style="2" customWidth="1"/>
    <col min="11019" max="11019" width="16.28515625" style="2" customWidth="1"/>
    <col min="11020" max="11264" width="10.28515625" style="2"/>
    <col min="11265" max="11265" width="6.42578125" style="2" customWidth="1"/>
    <col min="11266" max="11266" width="58.28515625" style="2" customWidth="1"/>
    <col min="11267" max="11267" width="10.28515625" style="2"/>
    <col min="11268" max="11268" width="11" style="2" customWidth="1"/>
    <col min="11269" max="11270" width="9.7109375" style="2" customWidth="1"/>
    <col min="11271" max="11271" width="10.7109375" style="2" customWidth="1"/>
    <col min="11272" max="11273" width="11.28515625" style="2" customWidth="1"/>
    <col min="11274" max="11274" width="17" style="2" customWidth="1"/>
    <col min="11275" max="11275" width="16.28515625" style="2" customWidth="1"/>
    <col min="11276" max="11520" width="10.28515625" style="2"/>
    <col min="11521" max="11521" width="6.42578125" style="2" customWidth="1"/>
    <col min="11522" max="11522" width="58.28515625" style="2" customWidth="1"/>
    <col min="11523" max="11523" width="10.28515625" style="2"/>
    <col min="11524" max="11524" width="11" style="2" customWidth="1"/>
    <col min="11525" max="11526" width="9.7109375" style="2" customWidth="1"/>
    <col min="11527" max="11527" width="10.7109375" style="2" customWidth="1"/>
    <col min="11528" max="11529" width="11.28515625" style="2" customWidth="1"/>
    <col min="11530" max="11530" width="17" style="2" customWidth="1"/>
    <col min="11531" max="11531" width="16.28515625" style="2" customWidth="1"/>
    <col min="11532" max="11776" width="10.28515625" style="2"/>
    <col min="11777" max="11777" width="6.42578125" style="2" customWidth="1"/>
    <col min="11778" max="11778" width="58.28515625" style="2" customWidth="1"/>
    <col min="11779" max="11779" width="10.28515625" style="2"/>
    <col min="11780" max="11780" width="11" style="2" customWidth="1"/>
    <col min="11781" max="11782" width="9.7109375" style="2" customWidth="1"/>
    <col min="11783" max="11783" width="10.7109375" style="2" customWidth="1"/>
    <col min="11784" max="11785" width="11.28515625" style="2" customWidth="1"/>
    <col min="11786" max="11786" width="17" style="2" customWidth="1"/>
    <col min="11787" max="11787" width="16.28515625" style="2" customWidth="1"/>
    <col min="11788" max="12032" width="10.28515625" style="2"/>
    <col min="12033" max="12033" width="6.42578125" style="2" customWidth="1"/>
    <col min="12034" max="12034" width="58.28515625" style="2" customWidth="1"/>
    <col min="12035" max="12035" width="10.28515625" style="2"/>
    <col min="12036" max="12036" width="11" style="2" customWidth="1"/>
    <col min="12037" max="12038" width="9.7109375" style="2" customWidth="1"/>
    <col min="12039" max="12039" width="10.7109375" style="2" customWidth="1"/>
    <col min="12040" max="12041" width="11.28515625" style="2" customWidth="1"/>
    <col min="12042" max="12042" width="17" style="2" customWidth="1"/>
    <col min="12043" max="12043" width="16.28515625" style="2" customWidth="1"/>
    <col min="12044" max="12288" width="10.28515625" style="2"/>
    <col min="12289" max="12289" width="6.42578125" style="2" customWidth="1"/>
    <col min="12290" max="12290" width="58.28515625" style="2" customWidth="1"/>
    <col min="12291" max="12291" width="10.28515625" style="2"/>
    <col min="12292" max="12292" width="11" style="2" customWidth="1"/>
    <col min="12293" max="12294" width="9.7109375" style="2" customWidth="1"/>
    <col min="12295" max="12295" width="10.7109375" style="2" customWidth="1"/>
    <col min="12296" max="12297" width="11.28515625" style="2" customWidth="1"/>
    <col min="12298" max="12298" width="17" style="2" customWidth="1"/>
    <col min="12299" max="12299" width="16.28515625" style="2" customWidth="1"/>
    <col min="12300" max="12544" width="10.28515625" style="2"/>
    <col min="12545" max="12545" width="6.42578125" style="2" customWidth="1"/>
    <col min="12546" max="12546" width="58.28515625" style="2" customWidth="1"/>
    <col min="12547" max="12547" width="10.28515625" style="2"/>
    <col min="12548" max="12548" width="11" style="2" customWidth="1"/>
    <col min="12549" max="12550" width="9.7109375" style="2" customWidth="1"/>
    <col min="12551" max="12551" width="10.7109375" style="2" customWidth="1"/>
    <col min="12552" max="12553" width="11.28515625" style="2" customWidth="1"/>
    <col min="12554" max="12554" width="17" style="2" customWidth="1"/>
    <col min="12555" max="12555" width="16.28515625" style="2" customWidth="1"/>
    <col min="12556" max="12800" width="10.28515625" style="2"/>
    <col min="12801" max="12801" width="6.42578125" style="2" customWidth="1"/>
    <col min="12802" max="12802" width="58.28515625" style="2" customWidth="1"/>
    <col min="12803" max="12803" width="10.28515625" style="2"/>
    <col min="12804" max="12804" width="11" style="2" customWidth="1"/>
    <col min="12805" max="12806" width="9.7109375" style="2" customWidth="1"/>
    <col min="12807" max="12807" width="10.7109375" style="2" customWidth="1"/>
    <col min="12808" max="12809" width="11.28515625" style="2" customWidth="1"/>
    <col min="12810" max="12810" width="17" style="2" customWidth="1"/>
    <col min="12811" max="12811" width="16.28515625" style="2" customWidth="1"/>
    <col min="12812" max="13056" width="10.28515625" style="2"/>
    <col min="13057" max="13057" width="6.42578125" style="2" customWidth="1"/>
    <col min="13058" max="13058" width="58.28515625" style="2" customWidth="1"/>
    <col min="13059" max="13059" width="10.28515625" style="2"/>
    <col min="13060" max="13060" width="11" style="2" customWidth="1"/>
    <col min="13061" max="13062" width="9.7109375" style="2" customWidth="1"/>
    <col min="13063" max="13063" width="10.7109375" style="2" customWidth="1"/>
    <col min="13064" max="13065" width="11.28515625" style="2" customWidth="1"/>
    <col min="13066" max="13066" width="17" style="2" customWidth="1"/>
    <col min="13067" max="13067" width="16.28515625" style="2" customWidth="1"/>
    <col min="13068" max="13312" width="10.28515625" style="2"/>
    <col min="13313" max="13313" width="6.42578125" style="2" customWidth="1"/>
    <col min="13314" max="13314" width="58.28515625" style="2" customWidth="1"/>
    <col min="13315" max="13315" width="10.28515625" style="2"/>
    <col min="13316" max="13316" width="11" style="2" customWidth="1"/>
    <col min="13317" max="13318" width="9.7109375" style="2" customWidth="1"/>
    <col min="13319" max="13319" width="10.7109375" style="2" customWidth="1"/>
    <col min="13320" max="13321" width="11.28515625" style="2" customWidth="1"/>
    <col min="13322" max="13322" width="17" style="2" customWidth="1"/>
    <col min="13323" max="13323" width="16.28515625" style="2" customWidth="1"/>
    <col min="13324" max="13568" width="10.28515625" style="2"/>
    <col min="13569" max="13569" width="6.42578125" style="2" customWidth="1"/>
    <col min="13570" max="13570" width="58.28515625" style="2" customWidth="1"/>
    <col min="13571" max="13571" width="10.28515625" style="2"/>
    <col min="13572" max="13572" width="11" style="2" customWidth="1"/>
    <col min="13573" max="13574" width="9.7109375" style="2" customWidth="1"/>
    <col min="13575" max="13575" width="10.7109375" style="2" customWidth="1"/>
    <col min="13576" max="13577" width="11.28515625" style="2" customWidth="1"/>
    <col min="13578" max="13578" width="17" style="2" customWidth="1"/>
    <col min="13579" max="13579" width="16.28515625" style="2" customWidth="1"/>
    <col min="13580" max="13824" width="10.28515625" style="2"/>
    <col min="13825" max="13825" width="6.42578125" style="2" customWidth="1"/>
    <col min="13826" max="13826" width="58.28515625" style="2" customWidth="1"/>
    <col min="13827" max="13827" width="10.28515625" style="2"/>
    <col min="13828" max="13828" width="11" style="2" customWidth="1"/>
    <col min="13829" max="13830" width="9.7109375" style="2" customWidth="1"/>
    <col min="13831" max="13831" width="10.7109375" style="2" customWidth="1"/>
    <col min="13832" max="13833" width="11.28515625" style="2" customWidth="1"/>
    <col min="13834" max="13834" width="17" style="2" customWidth="1"/>
    <col min="13835" max="13835" width="16.28515625" style="2" customWidth="1"/>
    <col min="13836" max="14080" width="10.28515625" style="2"/>
    <col min="14081" max="14081" width="6.42578125" style="2" customWidth="1"/>
    <col min="14082" max="14082" width="58.28515625" style="2" customWidth="1"/>
    <col min="14083" max="14083" width="10.28515625" style="2"/>
    <col min="14084" max="14084" width="11" style="2" customWidth="1"/>
    <col min="14085" max="14086" width="9.7109375" style="2" customWidth="1"/>
    <col min="14087" max="14087" width="10.7109375" style="2" customWidth="1"/>
    <col min="14088" max="14089" width="11.28515625" style="2" customWidth="1"/>
    <col min="14090" max="14090" width="17" style="2" customWidth="1"/>
    <col min="14091" max="14091" width="16.28515625" style="2" customWidth="1"/>
    <col min="14092" max="14336" width="10.28515625" style="2"/>
    <col min="14337" max="14337" width="6.42578125" style="2" customWidth="1"/>
    <col min="14338" max="14338" width="58.28515625" style="2" customWidth="1"/>
    <col min="14339" max="14339" width="10.28515625" style="2"/>
    <col min="14340" max="14340" width="11" style="2" customWidth="1"/>
    <col min="14341" max="14342" width="9.7109375" style="2" customWidth="1"/>
    <col min="14343" max="14343" width="10.7109375" style="2" customWidth="1"/>
    <col min="14344" max="14345" width="11.28515625" style="2" customWidth="1"/>
    <col min="14346" max="14346" width="17" style="2" customWidth="1"/>
    <col min="14347" max="14347" width="16.28515625" style="2" customWidth="1"/>
    <col min="14348" max="14592" width="10.28515625" style="2"/>
    <col min="14593" max="14593" width="6.42578125" style="2" customWidth="1"/>
    <col min="14594" max="14594" width="58.28515625" style="2" customWidth="1"/>
    <col min="14595" max="14595" width="10.28515625" style="2"/>
    <col min="14596" max="14596" width="11" style="2" customWidth="1"/>
    <col min="14597" max="14598" width="9.7109375" style="2" customWidth="1"/>
    <col min="14599" max="14599" width="10.7109375" style="2" customWidth="1"/>
    <col min="14600" max="14601" width="11.28515625" style="2" customWidth="1"/>
    <col min="14602" max="14602" width="17" style="2" customWidth="1"/>
    <col min="14603" max="14603" width="16.28515625" style="2" customWidth="1"/>
    <col min="14604" max="14848" width="10.28515625" style="2"/>
    <col min="14849" max="14849" width="6.42578125" style="2" customWidth="1"/>
    <col min="14850" max="14850" width="58.28515625" style="2" customWidth="1"/>
    <col min="14851" max="14851" width="10.28515625" style="2"/>
    <col min="14852" max="14852" width="11" style="2" customWidth="1"/>
    <col min="14853" max="14854" width="9.7109375" style="2" customWidth="1"/>
    <col min="14855" max="14855" width="10.7109375" style="2" customWidth="1"/>
    <col min="14856" max="14857" width="11.28515625" style="2" customWidth="1"/>
    <col min="14858" max="14858" width="17" style="2" customWidth="1"/>
    <col min="14859" max="14859" width="16.28515625" style="2" customWidth="1"/>
    <col min="14860" max="15104" width="10.28515625" style="2"/>
    <col min="15105" max="15105" width="6.42578125" style="2" customWidth="1"/>
    <col min="15106" max="15106" width="58.28515625" style="2" customWidth="1"/>
    <col min="15107" max="15107" width="10.28515625" style="2"/>
    <col min="15108" max="15108" width="11" style="2" customWidth="1"/>
    <col min="15109" max="15110" width="9.7109375" style="2" customWidth="1"/>
    <col min="15111" max="15111" width="10.7109375" style="2" customWidth="1"/>
    <col min="15112" max="15113" width="11.28515625" style="2" customWidth="1"/>
    <col min="15114" max="15114" width="17" style="2" customWidth="1"/>
    <col min="15115" max="15115" width="16.28515625" style="2" customWidth="1"/>
    <col min="15116" max="15360" width="10.28515625" style="2"/>
    <col min="15361" max="15361" width="6.42578125" style="2" customWidth="1"/>
    <col min="15362" max="15362" width="58.28515625" style="2" customWidth="1"/>
    <col min="15363" max="15363" width="10.28515625" style="2"/>
    <col min="15364" max="15364" width="11" style="2" customWidth="1"/>
    <col min="15365" max="15366" width="9.7109375" style="2" customWidth="1"/>
    <col min="15367" max="15367" width="10.7109375" style="2" customWidth="1"/>
    <col min="15368" max="15369" width="11.28515625" style="2" customWidth="1"/>
    <col min="15370" max="15370" width="17" style="2" customWidth="1"/>
    <col min="15371" max="15371" width="16.28515625" style="2" customWidth="1"/>
    <col min="15372" max="15616" width="10.28515625" style="2"/>
    <col min="15617" max="15617" width="6.42578125" style="2" customWidth="1"/>
    <col min="15618" max="15618" width="58.28515625" style="2" customWidth="1"/>
    <col min="15619" max="15619" width="10.28515625" style="2"/>
    <col min="15620" max="15620" width="11" style="2" customWidth="1"/>
    <col min="15621" max="15622" width="9.7109375" style="2" customWidth="1"/>
    <col min="15623" max="15623" width="10.7109375" style="2" customWidth="1"/>
    <col min="15624" max="15625" width="11.28515625" style="2" customWidth="1"/>
    <col min="15626" max="15626" width="17" style="2" customWidth="1"/>
    <col min="15627" max="15627" width="16.28515625" style="2" customWidth="1"/>
    <col min="15628" max="15872" width="10.28515625" style="2"/>
    <col min="15873" max="15873" width="6.42578125" style="2" customWidth="1"/>
    <col min="15874" max="15874" width="58.28515625" style="2" customWidth="1"/>
    <col min="15875" max="15875" width="10.28515625" style="2"/>
    <col min="15876" max="15876" width="11" style="2" customWidth="1"/>
    <col min="15877" max="15878" width="9.7109375" style="2" customWidth="1"/>
    <col min="15879" max="15879" width="10.7109375" style="2" customWidth="1"/>
    <col min="15880" max="15881" width="11.28515625" style="2" customWidth="1"/>
    <col min="15882" max="15882" width="17" style="2" customWidth="1"/>
    <col min="15883" max="15883" width="16.28515625" style="2" customWidth="1"/>
    <col min="15884" max="16128" width="10.28515625" style="2"/>
    <col min="16129" max="16129" width="6.42578125" style="2" customWidth="1"/>
    <col min="16130" max="16130" width="58.28515625" style="2" customWidth="1"/>
    <col min="16131" max="16131" width="10.28515625" style="2"/>
    <col min="16132" max="16132" width="11" style="2" customWidth="1"/>
    <col min="16133" max="16134" width="9.7109375" style="2" customWidth="1"/>
    <col min="16135" max="16135" width="10.7109375" style="2" customWidth="1"/>
    <col min="16136" max="16137" width="11.28515625" style="2" customWidth="1"/>
    <col min="16138" max="16138" width="17" style="2" customWidth="1"/>
    <col min="16139" max="16139" width="16.28515625" style="2" customWidth="1"/>
    <col min="16140" max="16384" width="10.28515625" style="2"/>
  </cols>
  <sheetData>
    <row r="1" spans="1:12" ht="14.25" x14ac:dyDescent="0.2">
      <c r="A1" s="231"/>
      <c r="C1" s="1"/>
      <c r="D1" s="1"/>
      <c r="E1" s="1"/>
      <c r="F1" s="1"/>
      <c r="H1" s="1" t="s">
        <v>42</v>
      </c>
    </row>
    <row r="2" spans="1:12" x14ac:dyDescent="0.2">
      <c r="C2" s="1"/>
      <c r="D2" s="1"/>
      <c r="E2" s="1"/>
      <c r="F2" s="1"/>
      <c r="H2" s="4" t="s">
        <v>195</v>
      </c>
    </row>
    <row r="3" spans="1:12" x14ac:dyDescent="0.2">
      <c r="C3" s="1"/>
      <c r="D3" s="1"/>
      <c r="E3" s="1"/>
      <c r="F3" s="1"/>
      <c r="H3" s="4" t="s">
        <v>44</v>
      </c>
    </row>
    <row r="4" spans="1:12" x14ac:dyDescent="0.2">
      <c r="B4" s="1"/>
      <c r="C4" s="4"/>
      <c r="D4" s="1"/>
      <c r="E4" s="4"/>
      <c r="F4" s="1"/>
      <c r="H4" s="4" t="s">
        <v>196</v>
      </c>
    </row>
    <row r="5" spans="1:12" x14ac:dyDescent="0.2">
      <c r="B5" s="1"/>
      <c r="C5" s="4"/>
      <c r="D5" s="1"/>
      <c r="E5" s="4"/>
      <c r="F5" s="1"/>
      <c r="G5" s="1"/>
      <c r="H5" s="1"/>
    </row>
    <row r="6" spans="1:12" ht="19.5" customHeight="1" x14ac:dyDescent="0.2">
      <c r="A6" s="11" t="s">
        <v>29</v>
      </c>
      <c r="B6" s="11"/>
      <c r="C6" s="11"/>
      <c r="D6" s="11"/>
      <c r="E6" s="11"/>
      <c r="F6" s="11"/>
      <c r="G6" s="11"/>
      <c r="H6" s="11"/>
      <c r="I6" s="11"/>
    </row>
    <row r="7" spans="1:12" ht="21" customHeight="1" x14ac:dyDescent="0.2">
      <c r="I7" s="2" t="s">
        <v>1</v>
      </c>
    </row>
    <row r="8" spans="1:12" ht="19.5" x14ac:dyDescent="0.2">
      <c r="A8" s="12"/>
      <c r="B8" s="12"/>
      <c r="C8" s="13"/>
      <c r="D8" s="109" t="s">
        <v>89</v>
      </c>
      <c r="E8" s="110" t="s">
        <v>30</v>
      </c>
      <c r="F8" s="112"/>
      <c r="G8" s="110" t="s">
        <v>31</v>
      </c>
      <c r="H8" s="111"/>
      <c r="I8" s="112"/>
    </row>
    <row r="9" spans="1:12" ht="22.5" x14ac:dyDescent="0.2">
      <c r="A9" s="15"/>
      <c r="B9" s="15"/>
      <c r="C9" s="16" t="s">
        <v>87</v>
      </c>
      <c r="D9" s="17" t="s">
        <v>32</v>
      </c>
      <c r="E9" s="13"/>
      <c r="F9" s="13"/>
      <c r="G9" s="110" t="s">
        <v>80</v>
      </c>
      <c r="H9" s="111"/>
      <c r="I9" s="112"/>
    </row>
    <row r="10" spans="1:12" ht="11.25" customHeight="1" x14ac:dyDescent="0.2">
      <c r="A10" s="15" t="s">
        <v>33</v>
      </c>
      <c r="B10" s="15" t="s">
        <v>34</v>
      </c>
      <c r="C10" s="16" t="s">
        <v>35</v>
      </c>
      <c r="D10" s="17" t="s">
        <v>88</v>
      </c>
      <c r="E10" s="16"/>
      <c r="F10" s="16"/>
      <c r="G10" s="13"/>
      <c r="H10" s="13"/>
      <c r="I10" s="13"/>
    </row>
    <row r="11" spans="1:12" x14ac:dyDescent="0.2">
      <c r="A11" s="15"/>
      <c r="B11" s="15"/>
      <c r="C11" s="16" t="s">
        <v>86</v>
      </c>
      <c r="D11" s="17" t="s">
        <v>36</v>
      </c>
      <c r="E11" s="16"/>
      <c r="F11" s="16"/>
      <c r="G11" s="16"/>
      <c r="H11" s="16"/>
      <c r="I11" s="16"/>
    </row>
    <row r="12" spans="1:12" ht="33.75" customHeight="1" x14ac:dyDescent="0.2">
      <c r="A12" s="15"/>
      <c r="B12" s="15"/>
      <c r="C12" s="16"/>
      <c r="D12" s="17" t="s">
        <v>91</v>
      </c>
      <c r="E12" s="16" t="s">
        <v>92</v>
      </c>
      <c r="F12" s="16" t="s">
        <v>83</v>
      </c>
      <c r="G12" s="16" t="s">
        <v>81</v>
      </c>
      <c r="H12" s="16" t="s">
        <v>82</v>
      </c>
      <c r="I12" s="16" t="s">
        <v>83</v>
      </c>
    </row>
    <row r="13" spans="1:12" x14ac:dyDescent="0.2">
      <c r="A13" s="18"/>
      <c r="B13" s="18"/>
      <c r="C13" s="19"/>
      <c r="D13" s="20" t="s">
        <v>90</v>
      </c>
      <c r="E13" s="19"/>
      <c r="F13" s="19"/>
      <c r="G13" s="19"/>
      <c r="H13" s="19"/>
      <c r="I13" s="19"/>
    </row>
    <row r="14" spans="1:12" ht="11.25" customHeight="1" x14ac:dyDescent="0.2">
      <c r="A14" s="21">
        <v>1</v>
      </c>
      <c r="B14" s="21">
        <v>2</v>
      </c>
      <c r="C14" s="21">
        <v>3</v>
      </c>
      <c r="D14" s="21">
        <v>4</v>
      </c>
      <c r="E14" s="21">
        <v>5</v>
      </c>
      <c r="F14" s="21">
        <v>6</v>
      </c>
      <c r="G14" s="92">
        <v>7</v>
      </c>
      <c r="H14" s="21">
        <v>8</v>
      </c>
      <c r="I14" s="21">
        <v>9</v>
      </c>
    </row>
    <row r="15" spans="1:12" s="25" customFormat="1" ht="12.75" x14ac:dyDescent="0.2">
      <c r="A15" s="22"/>
      <c r="B15" s="23" t="s">
        <v>37</v>
      </c>
      <c r="C15" s="14"/>
      <c r="D15" s="93">
        <v>130323285.06</v>
      </c>
      <c r="E15" s="93">
        <v>54500172.140000001</v>
      </c>
      <c r="F15" s="93">
        <v>75823112.919999987</v>
      </c>
      <c r="G15" s="94">
        <v>91287109.219999999</v>
      </c>
      <c r="H15" s="93">
        <v>28021113.039999999</v>
      </c>
      <c r="I15" s="93">
        <v>63265996.18</v>
      </c>
      <c r="J15" s="24"/>
      <c r="K15" s="24"/>
    </row>
    <row r="16" spans="1:12" s="25" customFormat="1" ht="12.75" x14ac:dyDescent="0.2">
      <c r="A16" s="26"/>
      <c r="B16" s="232" t="s">
        <v>38</v>
      </c>
      <c r="C16" s="233"/>
      <c r="D16" s="234">
        <v>22399162.059999999</v>
      </c>
      <c r="E16" s="234">
        <v>2612299.14</v>
      </c>
      <c r="F16" s="234">
        <v>19786862.919999994</v>
      </c>
      <c r="G16" s="234">
        <v>13597801.319999998</v>
      </c>
      <c r="H16" s="234">
        <v>1016552.1399999999</v>
      </c>
      <c r="I16" s="234">
        <v>12581249.18</v>
      </c>
      <c r="J16" s="123"/>
      <c r="K16" s="27"/>
      <c r="L16" s="27"/>
    </row>
    <row r="17" spans="1:11" s="25" customFormat="1" ht="12.75" x14ac:dyDescent="0.2">
      <c r="A17" s="26"/>
      <c r="B17" s="235" t="s">
        <v>39</v>
      </c>
      <c r="C17" s="236"/>
      <c r="D17" s="237">
        <v>107924123</v>
      </c>
      <c r="E17" s="237">
        <v>51887873</v>
      </c>
      <c r="F17" s="237">
        <v>56036250</v>
      </c>
      <c r="G17" s="237">
        <v>77689307.900000006</v>
      </c>
      <c r="H17" s="237">
        <v>27004560.899999999</v>
      </c>
      <c r="I17" s="237">
        <v>50684747</v>
      </c>
      <c r="J17" s="123"/>
      <c r="K17" s="27"/>
    </row>
    <row r="18" spans="1:11" ht="23.25" thickBot="1" x14ac:dyDescent="0.25">
      <c r="A18" s="95" t="s">
        <v>40</v>
      </c>
      <c r="B18" s="29" t="s">
        <v>41</v>
      </c>
      <c r="C18" s="30"/>
      <c r="D18" s="96">
        <v>100382390.06</v>
      </c>
      <c r="E18" s="96">
        <v>37185868.200000003</v>
      </c>
      <c r="F18" s="96">
        <v>63196521.860000007</v>
      </c>
      <c r="G18" s="96">
        <v>72924246.610000014</v>
      </c>
      <c r="H18" s="96">
        <v>20065501.100000001</v>
      </c>
      <c r="I18" s="97">
        <v>52858745.510000005</v>
      </c>
      <c r="J18" s="98"/>
    </row>
    <row r="19" spans="1:11" x14ac:dyDescent="0.2">
      <c r="A19" s="124" t="s">
        <v>84</v>
      </c>
      <c r="B19" s="149" t="s">
        <v>143</v>
      </c>
      <c r="C19" s="150"/>
      <c r="D19" s="151"/>
      <c r="E19" s="151"/>
      <c r="F19" s="152"/>
      <c r="G19" s="151"/>
      <c r="H19" s="151"/>
      <c r="I19" s="152"/>
    </row>
    <row r="20" spans="1:11" x14ac:dyDescent="0.2">
      <c r="A20" s="153"/>
      <c r="B20" s="154" t="s">
        <v>144</v>
      </c>
      <c r="C20" s="155"/>
      <c r="D20" s="108"/>
      <c r="E20" s="108"/>
      <c r="F20" s="125"/>
      <c r="G20" s="108"/>
      <c r="H20" s="108"/>
      <c r="I20" s="125"/>
    </row>
    <row r="21" spans="1:11" x14ac:dyDescent="0.2">
      <c r="A21" s="153"/>
      <c r="B21" s="168" t="s">
        <v>39</v>
      </c>
      <c r="C21" s="156" t="s">
        <v>145</v>
      </c>
      <c r="D21" s="99"/>
      <c r="E21" s="99"/>
      <c r="F21" s="100"/>
      <c r="G21" s="126"/>
      <c r="H21" s="99"/>
      <c r="I21" s="100"/>
    </row>
    <row r="22" spans="1:11" x14ac:dyDescent="0.2">
      <c r="A22" s="157"/>
      <c r="B22" s="238" t="s">
        <v>38</v>
      </c>
      <c r="C22" s="158" t="s">
        <v>114</v>
      </c>
      <c r="D22" s="159">
        <f>SUM(E22:F22)</f>
        <v>50000</v>
      </c>
      <c r="E22" s="159">
        <v>7500</v>
      </c>
      <c r="F22" s="160">
        <v>42500</v>
      </c>
      <c r="G22" s="161">
        <f>SUM(H22:I22)</f>
        <v>50000</v>
      </c>
      <c r="H22" s="159">
        <v>7500</v>
      </c>
      <c r="I22" s="160">
        <v>42500</v>
      </c>
    </row>
    <row r="23" spans="1:11" x14ac:dyDescent="0.2">
      <c r="A23" s="124" t="s">
        <v>115</v>
      </c>
      <c r="B23" s="162" t="s">
        <v>146</v>
      </c>
      <c r="C23" s="155"/>
      <c r="D23" s="108"/>
      <c r="E23" s="108"/>
      <c r="F23" s="125"/>
      <c r="G23" s="108"/>
      <c r="H23" s="108"/>
      <c r="I23" s="125"/>
    </row>
    <row r="24" spans="1:11" x14ac:dyDescent="0.2">
      <c r="A24" s="153"/>
      <c r="B24" s="163" t="s">
        <v>144</v>
      </c>
      <c r="C24" s="164"/>
      <c r="D24" s="165"/>
      <c r="E24" s="165"/>
      <c r="F24" s="166"/>
      <c r="G24" s="165"/>
      <c r="H24" s="165"/>
      <c r="I24" s="166"/>
    </row>
    <row r="25" spans="1:11" x14ac:dyDescent="0.2">
      <c r="A25" s="153"/>
      <c r="B25" s="168" t="s">
        <v>39</v>
      </c>
      <c r="C25" s="156" t="s">
        <v>145</v>
      </c>
      <c r="D25" s="99"/>
      <c r="E25" s="99"/>
      <c r="F25" s="100"/>
      <c r="G25" s="126"/>
      <c r="H25" s="99"/>
      <c r="I25" s="100"/>
    </row>
    <row r="26" spans="1:11" x14ac:dyDescent="0.2">
      <c r="A26" s="157"/>
      <c r="B26" s="238" t="s">
        <v>38</v>
      </c>
      <c r="C26" s="177" t="s">
        <v>114</v>
      </c>
      <c r="D26" s="178">
        <f>SUM(E26:F26)</f>
        <v>50000</v>
      </c>
      <c r="E26" s="178">
        <v>7500</v>
      </c>
      <c r="F26" s="179">
        <v>42500</v>
      </c>
      <c r="G26" s="180">
        <f>SUM(H26:I26)</f>
        <v>50000</v>
      </c>
      <c r="H26" s="178">
        <v>7500</v>
      </c>
      <c r="I26" s="179">
        <v>42500</v>
      </c>
    </row>
    <row r="27" spans="1:11" x14ac:dyDescent="0.2">
      <c r="A27" s="124" t="s">
        <v>147</v>
      </c>
      <c r="B27" s="181" t="s">
        <v>197</v>
      </c>
      <c r="C27" s="150"/>
      <c r="D27" s="151"/>
      <c r="E27" s="151"/>
      <c r="F27" s="152"/>
      <c r="G27" s="151"/>
      <c r="H27" s="151"/>
      <c r="I27" s="152"/>
    </row>
    <row r="28" spans="1:11" x14ac:dyDescent="0.2">
      <c r="A28" s="153"/>
      <c r="B28" s="168" t="s">
        <v>148</v>
      </c>
      <c r="C28" s="167"/>
      <c r="D28" s="126"/>
      <c r="E28" s="126"/>
      <c r="F28" s="100"/>
      <c r="G28" s="126"/>
      <c r="H28" s="126"/>
      <c r="I28" s="100"/>
    </row>
    <row r="29" spans="1:11" x14ac:dyDescent="0.2">
      <c r="A29" s="153"/>
      <c r="B29" s="168" t="s">
        <v>39</v>
      </c>
      <c r="C29" s="182" t="s">
        <v>198</v>
      </c>
      <c r="D29" s="99"/>
      <c r="E29" s="99"/>
      <c r="F29" s="99"/>
      <c r="G29" s="99"/>
      <c r="H29" s="99"/>
      <c r="I29" s="99"/>
    </row>
    <row r="30" spans="1:11" x14ac:dyDescent="0.2">
      <c r="A30" s="157"/>
      <c r="B30" s="239" t="s">
        <v>38</v>
      </c>
      <c r="C30" s="183" t="s">
        <v>199</v>
      </c>
      <c r="D30" s="178">
        <f>SUM(E30:F30)</f>
        <v>680000</v>
      </c>
      <c r="E30" s="159"/>
      <c r="F30" s="159">
        <v>680000</v>
      </c>
      <c r="G30" s="180">
        <f>SUM(H30:I30)</f>
        <v>132700</v>
      </c>
      <c r="H30" s="159"/>
      <c r="I30" s="159">
        <v>132700</v>
      </c>
    </row>
    <row r="31" spans="1:11" x14ac:dyDescent="0.2">
      <c r="A31" s="101"/>
      <c r="B31" s="102"/>
      <c r="C31" s="103"/>
      <c r="D31" s="104"/>
      <c r="E31" s="104"/>
      <c r="F31" s="104"/>
      <c r="G31" s="104"/>
      <c r="H31" s="104"/>
      <c r="I31" s="105"/>
    </row>
    <row r="32" spans="1:11" x14ac:dyDescent="0.2">
      <c r="A32" s="2" t="s">
        <v>85</v>
      </c>
      <c r="D32" s="98"/>
      <c r="E32" s="98"/>
      <c r="F32" s="98"/>
      <c r="G32" s="98"/>
      <c r="H32" s="98"/>
      <c r="I32" s="98"/>
    </row>
    <row r="33" spans="1:9" x14ac:dyDescent="0.2">
      <c r="A33" s="107"/>
      <c r="D33" s="98"/>
      <c r="E33" s="98"/>
      <c r="F33" s="98"/>
      <c r="G33" s="98"/>
      <c r="H33" s="98"/>
      <c r="I33" s="98"/>
    </row>
    <row r="34" spans="1:9" x14ac:dyDescent="0.2">
      <c r="A34" s="107"/>
      <c r="D34" s="98"/>
      <c r="E34" s="98"/>
      <c r="F34" s="98"/>
      <c r="G34" s="98"/>
      <c r="H34" s="98"/>
      <c r="I34" s="98"/>
    </row>
    <row r="35" spans="1:9" x14ac:dyDescent="0.2">
      <c r="A35" s="107"/>
      <c r="D35" s="98"/>
      <c r="E35" s="98"/>
      <c r="F35" s="98"/>
      <c r="G35" s="98"/>
      <c r="H35" s="98"/>
      <c r="I35" s="98"/>
    </row>
    <row r="36" spans="1:9" x14ac:dyDescent="0.2">
      <c r="A36" s="107"/>
      <c r="D36" s="98"/>
      <c r="E36" s="98"/>
      <c r="F36" s="98"/>
      <c r="G36" s="98"/>
      <c r="H36" s="98"/>
      <c r="I36" s="98"/>
    </row>
    <row r="37" spans="1:9" x14ac:dyDescent="0.2">
      <c r="A37" s="107"/>
      <c r="D37" s="98"/>
      <c r="E37" s="98"/>
      <c r="F37" s="98"/>
      <c r="G37" s="98"/>
      <c r="H37" s="98"/>
      <c r="I37" s="98"/>
    </row>
    <row r="38" spans="1:9" x14ac:dyDescent="0.2">
      <c r="A38" s="107"/>
      <c r="D38" s="98"/>
      <c r="E38" s="98"/>
      <c r="F38" s="98"/>
      <c r="G38" s="98"/>
      <c r="H38" s="98"/>
      <c r="I38" s="98"/>
    </row>
    <row r="39" spans="1:9" x14ac:dyDescent="0.2">
      <c r="A39" s="107"/>
      <c r="D39" s="98"/>
      <c r="E39" s="98"/>
      <c r="F39" s="98"/>
      <c r="G39" s="98"/>
      <c r="H39" s="98"/>
      <c r="I39" s="98"/>
    </row>
    <row r="40" spans="1:9" x14ac:dyDescent="0.2">
      <c r="A40" s="107"/>
      <c r="D40" s="98"/>
      <c r="E40" s="98"/>
      <c r="F40" s="98"/>
      <c r="G40" s="98"/>
      <c r="H40" s="98"/>
      <c r="I40" s="98"/>
    </row>
    <row r="41" spans="1:9" x14ac:dyDescent="0.2">
      <c r="A41" s="107"/>
      <c r="D41" s="98"/>
      <c r="E41" s="98"/>
      <c r="F41" s="98"/>
      <c r="G41" s="98"/>
      <c r="H41" s="98"/>
      <c r="I41" s="98"/>
    </row>
    <row r="42" spans="1:9" x14ac:dyDescent="0.2">
      <c r="A42" s="107"/>
      <c r="D42" s="98"/>
      <c r="E42" s="98"/>
      <c r="F42" s="98"/>
      <c r="G42" s="98"/>
      <c r="H42" s="98"/>
      <c r="I42" s="98"/>
    </row>
    <row r="43" spans="1:9" x14ac:dyDescent="0.2">
      <c r="A43" s="107"/>
      <c r="D43" s="98"/>
      <c r="E43" s="98"/>
      <c r="F43" s="98"/>
      <c r="G43" s="98"/>
      <c r="H43" s="98"/>
      <c r="I43" s="98"/>
    </row>
    <row r="44" spans="1:9" x14ac:dyDescent="0.2">
      <c r="A44" s="107"/>
      <c r="D44" s="98"/>
      <c r="E44" s="98"/>
      <c r="F44" s="98"/>
      <c r="G44" s="98"/>
      <c r="H44" s="98"/>
      <c r="I44" s="98"/>
    </row>
    <row r="45" spans="1:9" x14ac:dyDescent="0.2">
      <c r="A45" s="107"/>
      <c r="D45" s="98"/>
      <c r="E45" s="98"/>
      <c r="F45" s="98"/>
      <c r="G45" s="98"/>
      <c r="H45" s="98"/>
      <c r="I45" s="98"/>
    </row>
    <row r="46" spans="1:9" x14ac:dyDescent="0.2">
      <c r="A46" s="107"/>
      <c r="D46" s="98"/>
      <c r="E46" s="98"/>
      <c r="F46" s="98"/>
      <c r="G46" s="98"/>
      <c r="H46" s="98"/>
      <c r="I46" s="98"/>
    </row>
    <row r="47" spans="1:9" x14ac:dyDescent="0.2">
      <c r="A47" s="107"/>
      <c r="D47" s="98"/>
      <c r="E47" s="98"/>
      <c r="F47" s="98"/>
      <c r="G47" s="98"/>
      <c r="H47" s="98"/>
      <c r="I47" s="98"/>
    </row>
    <row r="48" spans="1:9" x14ac:dyDescent="0.2">
      <c r="A48" s="106"/>
      <c r="D48" s="108"/>
      <c r="E48" s="108"/>
      <c r="F48" s="108"/>
      <c r="G48" s="108"/>
      <c r="H48" s="108"/>
      <c r="I48" s="108"/>
    </row>
    <row r="49" spans="1:1" x14ac:dyDescent="0.2">
      <c r="A49" s="106"/>
    </row>
    <row r="50" spans="1:1" x14ac:dyDescent="0.2">
      <c r="A50" s="106"/>
    </row>
  </sheetData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30EC6-12BF-4C6C-A78E-9291CB2C22A7}">
  <dimension ref="A1:BV20"/>
  <sheetViews>
    <sheetView zoomScale="120" zoomScaleNormal="120" workbookViewId="0"/>
  </sheetViews>
  <sheetFormatPr defaultRowHeight="15" x14ac:dyDescent="0.25"/>
  <cols>
    <col min="1" max="1" width="4.28515625" style="127" customWidth="1"/>
    <col min="2" max="2" width="8.7109375" style="127" customWidth="1"/>
    <col min="3" max="3" width="5.5703125" style="127" customWidth="1"/>
    <col min="4" max="4" width="10.140625" style="127" customWidth="1"/>
    <col min="5" max="5" width="9.7109375" style="127" customWidth="1"/>
    <col min="6" max="6" width="10.28515625" style="127" customWidth="1"/>
    <col min="7" max="7" width="13.28515625" style="127" customWidth="1"/>
    <col min="8" max="8" width="14.28515625" customWidth="1"/>
    <col min="9" max="9" width="11.28515625" customWidth="1"/>
    <col min="75" max="256" width="9.140625" style="127"/>
    <col min="257" max="257" width="4.28515625" style="127" customWidth="1"/>
    <col min="258" max="258" width="8.7109375" style="127" customWidth="1"/>
    <col min="259" max="259" width="5.5703125" style="127" customWidth="1"/>
    <col min="260" max="260" width="10.140625" style="127" customWidth="1"/>
    <col min="261" max="261" width="9.7109375" style="127" customWidth="1"/>
    <col min="262" max="262" width="10.28515625" style="127" customWidth="1"/>
    <col min="263" max="263" width="13.28515625" style="127" customWidth="1"/>
    <col min="264" max="264" width="14.28515625" style="127" customWidth="1"/>
    <col min="265" max="265" width="11.28515625" style="127" customWidth="1"/>
    <col min="266" max="512" width="9.140625" style="127"/>
    <col min="513" max="513" width="4.28515625" style="127" customWidth="1"/>
    <col min="514" max="514" width="8.7109375" style="127" customWidth="1"/>
    <col min="515" max="515" width="5.5703125" style="127" customWidth="1"/>
    <col min="516" max="516" width="10.140625" style="127" customWidth="1"/>
    <col min="517" max="517" width="9.7109375" style="127" customWidth="1"/>
    <col min="518" max="518" width="10.28515625" style="127" customWidth="1"/>
    <col min="519" max="519" width="13.28515625" style="127" customWidth="1"/>
    <col min="520" max="520" width="14.28515625" style="127" customWidth="1"/>
    <col min="521" max="521" width="11.28515625" style="127" customWidth="1"/>
    <col min="522" max="768" width="9.140625" style="127"/>
    <col min="769" max="769" width="4.28515625" style="127" customWidth="1"/>
    <col min="770" max="770" width="8.7109375" style="127" customWidth="1"/>
    <col min="771" max="771" width="5.5703125" style="127" customWidth="1"/>
    <col min="772" max="772" width="10.140625" style="127" customWidth="1"/>
    <col min="773" max="773" width="9.7109375" style="127" customWidth="1"/>
    <col min="774" max="774" width="10.28515625" style="127" customWidth="1"/>
    <col min="775" max="775" width="13.28515625" style="127" customWidth="1"/>
    <col min="776" max="776" width="14.28515625" style="127" customWidth="1"/>
    <col min="777" max="777" width="11.28515625" style="127" customWidth="1"/>
    <col min="778" max="1024" width="9.140625" style="127"/>
    <col min="1025" max="1025" width="4.28515625" style="127" customWidth="1"/>
    <col min="1026" max="1026" width="8.7109375" style="127" customWidth="1"/>
    <col min="1027" max="1027" width="5.5703125" style="127" customWidth="1"/>
    <col min="1028" max="1028" width="10.140625" style="127" customWidth="1"/>
    <col min="1029" max="1029" width="9.7109375" style="127" customWidth="1"/>
    <col min="1030" max="1030" width="10.28515625" style="127" customWidth="1"/>
    <col min="1031" max="1031" width="13.28515625" style="127" customWidth="1"/>
    <col min="1032" max="1032" width="14.28515625" style="127" customWidth="1"/>
    <col min="1033" max="1033" width="11.28515625" style="127" customWidth="1"/>
    <col min="1034" max="1280" width="9.140625" style="127"/>
    <col min="1281" max="1281" width="4.28515625" style="127" customWidth="1"/>
    <col min="1282" max="1282" width="8.7109375" style="127" customWidth="1"/>
    <col min="1283" max="1283" width="5.5703125" style="127" customWidth="1"/>
    <col min="1284" max="1284" width="10.140625" style="127" customWidth="1"/>
    <col min="1285" max="1285" width="9.7109375" style="127" customWidth="1"/>
    <col min="1286" max="1286" width="10.28515625" style="127" customWidth="1"/>
    <col min="1287" max="1287" width="13.28515625" style="127" customWidth="1"/>
    <col min="1288" max="1288" width="14.28515625" style="127" customWidth="1"/>
    <col min="1289" max="1289" width="11.28515625" style="127" customWidth="1"/>
    <col min="1290" max="1536" width="9.140625" style="127"/>
    <col min="1537" max="1537" width="4.28515625" style="127" customWidth="1"/>
    <col min="1538" max="1538" width="8.7109375" style="127" customWidth="1"/>
    <col min="1539" max="1539" width="5.5703125" style="127" customWidth="1"/>
    <col min="1540" max="1540" width="10.140625" style="127" customWidth="1"/>
    <col min="1541" max="1541" width="9.7109375" style="127" customWidth="1"/>
    <col min="1542" max="1542" width="10.28515625" style="127" customWidth="1"/>
    <col min="1543" max="1543" width="13.28515625" style="127" customWidth="1"/>
    <col min="1544" max="1544" width="14.28515625" style="127" customWidth="1"/>
    <col min="1545" max="1545" width="11.28515625" style="127" customWidth="1"/>
    <col min="1546" max="1792" width="9.140625" style="127"/>
    <col min="1793" max="1793" width="4.28515625" style="127" customWidth="1"/>
    <col min="1794" max="1794" width="8.7109375" style="127" customWidth="1"/>
    <col min="1795" max="1795" width="5.5703125" style="127" customWidth="1"/>
    <col min="1796" max="1796" width="10.140625" style="127" customWidth="1"/>
    <col min="1797" max="1797" width="9.7109375" style="127" customWidth="1"/>
    <col min="1798" max="1798" width="10.28515625" style="127" customWidth="1"/>
    <col min="1799" max="1799" width="13.28515625" style="127" customWidth="1"/>
    <col min="1800" max="1800" width="14.28515625" style="127" customWidth="1"/>
    <col min="1801" max="1801" width="11.28515625" style="127" customWidth="1"/>
    <col min="1802" max="2048" width="9.140625" style="127"/>
    <col min="2049" max="2049" width="4.28515625" style="127" customWidth="1"/>
    <col min="2050" max="2050" width="8.7109375" style="127" customWidth="1"/>
    <col min="2051" max="2051" width="5.5703125" style="127" customWidth="1"/>
    <col min="2052" max="2052" width="10.140625" style="127" customWidth="1"/>
    <col min="2053" max="2053" width="9.7109375" style="127" customWidth="1"/>
    <col min="2054" max="2054" width="10.28515625" style="127" customWidth="1"/>
    <col min="2055" max="2055" width="13.28515625" style="127" customWidth="1"/>
    <col min="2056" max="2056" width="14.28515625" style="127" customWidth="1"/>
    <col min="2057" max="2057" width="11.28515625" style="127" customWidth="1"/>
    <col min="2058" max="2304" width="9.140625" style="127"/>
    <col min="2305" max="2305" width="4.28515625" style="127" customWidth="1"/>
    <col min="2306" max="2306" width="8.7109375" style="127" customWidth="1"/>
    <col min="2307" max="2307" width="5.5703125" style="127" customWidth="1"/>
    <col min="2308" max="2308" width="10.140625" style="127" customWidth="1"/>
    <col min="2309" max="2309" width="9.7109375" style="127" customWidth="1"/>
    <col min="2310" max="2310" width="10.28515625" style="127" customWidth="1"/>
    <col min="2311" max="2311" width="13.28515625" style="127" customWidth="1"/>
    <col min="2312" max="2312" width="14.28515625" style="127" customWidth="1"/>
    <col min="2313" max="2313" width="11.28515625" style="127" customWidth="1"/>
    <col min="2314" max="2560" width="9.140625" style="127"/>
    <col min="2561" max="2561" width="4.28515625" style="127" customWidth="1"/>
    <col min="2562" max="2562" width="8.7109375" style="127" customWidth="1"/>
    <col min="2563" max="2563" width="5.5703125" style="127" customWidth="1"/>
    <col min="2564" max="2564" width="10.140625" style="127" customWidth="1"/>
    <col min="2565" max="2565" width="9.7109375" style="127" customWidth="1"/>
    <col min="2566" max="2566" width="10.28515625" style="127" customWidth="1"/>
    <col min="2567" max="2567" width="13.28515625" style="127" customWidth="1"/>
    <col min="2568" max="2568" width="14.28515625" style="127" customWidth="1"/>
    <col min="2569" max="2569" width="11.28515625" style="127" customWidth="1"/>
    <col min="2570" max="2816" width="9.140625" style="127"/>
    <col min="2817" max="2817" width="4.28515625" style="127" customWidth="1"/>
    <col min="2818" max="2818" width="8.7109375" style="127" customWidth="1"/>
    <col min="2819" max="2819" width="5.5703125" style="127" customWidth="1"/>
    <col min="2820" max="2820" width="10.140625" style="127" customWidth="1"/>
    <col min="2821" max="2821" width="9.7109375" style="127" customWidth="1"/>
    <col min="2822" max="2822" width="10.28515625" style="127" customWidth="1"/>
    <col min="2823" max="2823" width="13.28515625" style="127" customWidth="1"/>
    <col min="2824" max="2824" width="14.28515625" style="127" customWidth="1"/>
    <col min="2825" max="2825" width="11.28515625" style="127" customWidth="1"/>
    <col min="2826" max="3072" width="9.140625" style="127"/>
    <col min="3073" max="3073" width="4.28515625" style="127" customWidth="1"/>
    <col min="3074" max="3074" width="8.7109375" style="127" customWidth="1"/>
    <col min="3075" max="3075" width="5.5703125" style="127" customWidth="1"/>
    <col min="3076" max="3076" width="10.140625" style="127" customWidth="1"/>
    <col min="3077" max="3077" width="9.7109375" style="127" customWidth="1"/>
    <col min="3078" max="3078" width="10.28515625" style="127" customWidth="1"/>
    <col min="3079" max="3079" width="13.28515625" style="127" customWidth="1"/>
    <col min="3080" max="3080" width="14.28515625" style="127" customWidth="1"/>
    <col min="3081" max="3081" width="11.28515625" style="127" customWidth="1"/>
    <col min="3082" max="3328" width="9.140625" style="127"/>
    <col min="3329" max="3329" width="4.28515625" style="127" customWidth="1"/>
    <col min="3330" max="3330" width="8.7109375" style="127" customWidth="1"/>
    <col min="3331" max="3331" width="5.5703125" style="127" customWidth="1"/>
    <col min="3332" max="3332" width="10.140625" style="127" customWidth="1"/>
    <col min="3333" max="3333" width="9.7109375" style="127" customWidth="1"/>
    <col min="3334" max="3334" width="10.28515625" style="127" customWidth="1"/>
    <col min="3335" max="3335" width="13.28515625" style="127" customWidth="1"/>
    <col min="3336" max="3336" width="14.28515625" style="127" customWidth="1"/>
    <col min="3337" max="3337" width="11.28515625" style="127" customWidth="1"/>
    <col min="3338" max="3584" width="9.140625" style="127"/>
    <col min="3585" max="3585" width="4.28515625" style="127" customWidth="1"/>
    <col min="3586" max="3586" width="8.7109375" style="127" customWidth="1"/>
    <col min="3587" max="3587" width="5.5703125" style="127" customWidth="1"/>
    <col min="3588" max="3588" width="10.140625" style="127" customWidth="1"/>
    <col min="3589" max="3589" width="9.7109375" style="127" customWidth="1"/>
    <col min="3590" max="3590" width="10.28515625" style="127" customWidth="1"/>
    <col min="3591" max="3591" width="13.28515625" style="127" customWidth="1"/>
    <col min="3592" max="3592" width="14.28515625" style="127" customWidth="1"/>
    <col min="3593" max="3593" width="11.28515625" style="127" customWidth="1"/>
    <col min="3594" max="3840" width="9.140625" style="127"/>
    <col min="3841" max="3841" width="4.28515625" style="127" customWidth="1"/>
    <col min="3842" max="3842" width="8.7109375" style="127" customWidth="1"/>
    <col min="3843" max="3843" width="5.5703125" style="127" customWidth="1"/>
    <col min="3844" max="3844" width="10.140625" style="127" customWidth="1"/>
    <col min="3845" max="3845" width="9.7109375" style="127" customWidth="1"/>
    <col min="3846" max="3846" width="10.28515625" style="127" customWidth="1"/>
    <col min="3847" max="3847" width="13.28515625" style="127" customWidth="1"/>
    <col min="3848" max="3848" width="14.28515625" style="127" customWidth="1"/>
    <col min="3849" max="3849" width="11.28515625" style="127" customWidth="1"/>
    <col min="3850" max="4096" width="9.140625" style="127"/>
    <col min="4097" max="4097" width="4.28515625" style="127" customWidth="1"/>
    <col min="4098" max="4098" width="8.7109375" style="127" customWidth="1"/>
    <col min="4099" max="4099" width="5.5703125" style="127" customWidth="1"/>
    <col min="4100" max="4100" width="10.140625" style="127" customWidth="1"/>
    <col min="4101" max="4101" width="9.7109375" style="127" customWidth="1"/>
    <col min="4102" max="4102" width="10.28515625" style="127" customWidth="1"/>
    <col min="4103" max="4103" width="13.28515625" style="127" customWidth="1"/>
    <col min="4104" max="4104" width="14.28515625" style="127" customWidth="1"/>
    <col min="4105" max="4105" width="11.28515625" style="127" customWidth="1"/>
    <col min="4106" max="4352" width="9.140625" style="127"/>
    <col min="4353" max="4353" width="4.28515625" style="127" customWidth="1"/>
    <col min="4354" max="4354" width="8.7109375" style="127" customWidth="1"/>
    <col min="4355" max="4355" width="5.5703125" style="127" customWidth="1"/>
    <col min="4356" max="4356" width="10.140625" style="127" customWidth="1"/>
    <col min="4357" max="4357" width="9.7109375" style="127" customWidth="1"/>
    <col min="4358" max="4358" width="10.28515625" style="127" customWidth="1"/>
    <col min="4359" max="4359" width="13.28515625" style="127" customWidth="1"/>
    <col min="4360" max="4360" width="14.28515625" style="127" customWidth="1"/>
    <col min="4361" max="4361" width="11.28515625" style="127" customWidth="1"/>
    <col min="4362" max="4608" width="9.140625" style="127"/>
    <col min="4609" max="4609" width="4.28515625" style="127" customWidth="1"/>
    <col min="4610" max="4610" width="8.7109375" style="127" customWidth="1"/>
    <col min="4611" max="4611" width="5.5703125" style="127" customWidth="1"/>
    <col min="4612" max="4612" width="10.140625" style="127" customWidth="1"/>
    <col min="4613" max="4613" width="9.7109375" style="127" customWidth="1"/>
    <col min="4614" max="4614" width="10.28515625" style="127" customWidth="1"/>
    <col min="4615" max="4615" width="13.28515625" style="127" customWidth="1"/>
    <col min="4616" max="4616" width="14.28515625" style="127" customWidth="1"/>
    <col min="4617" max="4617" width="11.28515625" style="127" customWidth="1"/>
    <col min="4618" max="4864" width="9.140625" style="127"/>
    <col min="4865" max="4865" width="4.28515625" style="127" customWidth="1"/>
    <col min="4866" max="4866" width="8.7109375" style="127" customWidth="1"/>
    <col min="4867" max="4867" width="5.5703125" style="127" customWidth="1"/>
    <col min="4868" max="4868" width="10.140625" style="127" customWidth="1"/>
    <col min="4869" max="4869" width="9.7109375" style="127" customWidth="1"/>
    <col min="4870" max="4870" width="10.28515625" style="127" customWidth="1"/>
    <col min="4871" max="4871" width="13.28515625" style="127" customWidth="1"/>
    <col min="4872" max="4872" width="14.28515625" style="127" customWidth="1"/>
    <col min="4873" max="4873" width="11.28515625" style="127" customWidth="1"/>
    <col min="4874" max="5120" width="9.140625" style="127"/>
    <col min="5121" max="5121" width="4.28515625" style="127" customWidth="1"/>
    <col min="5122" max="5122" width="8.7109375" style="127" customWidth="1"/>
    <col min="5123" max="5123" width="5.5703125" style="127" customWidth="1"/>
    <col min="5124" max="5124" width="10.140625" style="127" customWidth="1"/>
    <col min="5125" max="5125" width="9.7109375" style="127" customWidth="1"/>
    <col min="5126" max="5126" width="10.28515625" style="127" customWidth="1"/>
    <col min="5127" max="5127" width="13.28515625" style="127" customWidth="1"/>
    <col min="5128" max="5128" width="14.28515625" style="127" customWidth="1"/>
    <col min="5129" max="5129" width="11.28515625" style="127" customWidth="1"/>
    <col min="5130" max="5376" width="9.140625" style="127"/>
    <col min="5377" max="5377" width="4.28515625" style="127" customWidth="1"/>
    <col min="5378" max="5378" width="8.7109375" style="127" customWidth="1"/>
    <col min="5379" max="5379" width="5.5703125" style="127" customWidth="1"/>
    <col min="5380" max="5380" width="10.140625" style="127" customWidth="1"/>
    <col min="5381" max="5381" width="9.7109375" style="127" customWidth="1"/>
    <col min="5382" max="5382" width="10.28515625" style="127" customWidth="1"/>
    <col min="5383" max="5383" width="13.28515625" style="127" customWidth="1"/>
    <col min="5384" max="5384" width="14.28515625" style="127" customWidth="1"/>
    <col min="5385" max="5385" width="11.28515625" style="127" customWidth="1"/>
    <col min="5386" max="5632" width="9.140625" style="127"/>
    <col min="5633" max="5633" width="4.28515625" style="127" customWidth="1"/>
    <col min="5634" max="5634" width="8.7109375" style="127" customWidth="1"/>
    <col min="5635" max="5635" width="5.5703125" style="127" customWidth="1"/>
    <col min="5636" max="5636" width="10.140625" style="127" customWidth="1"/>
    <col min="5637" max="5637" width="9.7109375" style="127" customWidth="1"/>
    <col min="5638" max="5638" width="10.28515625" style="127" customWidth="1"/>
    <col min="5639" max="5639" width="13.28515625" style="127" customWidth="1"/>
    <col min="5640" max="5640" width="14.28515625" style="127" customWidth="1"/>
    <col min="5641" max="5641" width="11.28515625" style="127" customWidth="1"/>
    <col min="5642" max="5888" width="9.140625" style="127"/>
    <col min="5889" max="5889" width="4.28515625" style="127" customWidth="1"/>
    <col min="5890" max="5890" width="8.7109375" style="127" customWidth="1"/>
    <col min="5891" max="5891" width="5.5703125" style="127" customWidth="1"/>
    <col min="5892" max="5892" width="10.140625" style="127" customWidth="1"/>
    <col min="5893" max="5893" width="9.7109375" style="127" customWidth="1"/>
    <col min="5894" max="5894" width="10.28515625" style="127" customWidth="1"/>
    <col min="5895" max="5895" width="13.28515625" style="127" customWidth="1"/>
    <col min="5896" max="5896" width="14.28515625" style="127" customWidth="1"/>
    <col min="5897" max="5897" width="11.28515625" style="127" customWidth="1"/>
    <col min="5898" max="6144" width="9.140625" style="127"/>
    <col min="6145" max="6145" width="4.28515625" style="127" customWidth="1"/>
    <col min="6146" max="6146" width="8.7109375" style="127" customWidth="1"/>
    <col min="6147" max="6147" width="5.5703125" style="127" customWidth="1"/>
    <col min="6148" max="6148" width="10.140625" style="127" customWidth="1"/>
    <col min="6149" max="6149" width="9.7109375" style="127" customWidth="1"/>
    <col min="6150" max="6150" width="10.28515625" style="127" customWidth="1"/>
    <col min="6151" max="6151" width="13.28515625" style="127" customWidth="1"/>
    <col min="6152" max="6152" width="14.28515625" style="127" customWidth="1"/>
    <col min="6153" max="6153" width="11.28515625" style="127" customWidth="1"/>
    <col min="6154" max="6400" width="9.140625" style="127"/>
    <col min="6401" max="6401" width="4.28515625" style="127" customWidth="1"/>
    <col min="6402" max="6402" width="8.7109375" style="127" customWidth="1"/>
    <col min="6403" max="6403" width="5.5703125" style="127" customWidth="1"/>
    <col min="6404" max="6404" width="10.140625" style="127" customWidth="1"/>
    <col min="6405" max="6405" width="9.7109375" style="127" customWidth="1"/>
    <col min="6406" max="6406" width="10.28515625" style="127" customWidth="1"/>
    <col min="6407" max="6407" width="13.28515625" style="127" customWidth="1"/>
    <col min="6408" max="6408" width="14.28515625" style="127" customWidth="1"/>
    <col min="6409" max="6409" width="11.28515625" style="127" customWidth="1"/>
    <col min="6410" max="6656" width="9.140625" style="127"/>
    <col min="6657" max="6657" width="4.28515625" style="127" customWidth="1"/>
    <col min="6658" max="6658" width="8.7109375" style="127" customWidth="1"/>
    <col min="6659" max="6659" width="5.5703125" style="127" customWidth="1"/>
    <col min="6660" max="6660" width="10.140625" style="127" customWidth="1"/>
    <col min="6661" max="6661" width="9.7109375" style="127" customWidth="1"/>
    <col min="6662" max="6662" width="10.28515625" style="127" customWidth="1"/>
    <col min="6663" max="6663" width="13.28515625" style="127" customWidth="1"/>
    <col min="6664" max="6664" width="14.28515625" style="127" customWidth="1"/>
    <col min="6665" max="6665" width="11.28515625" style="127" customWidth="1"/>
    <col min="6666" max="6912" width="9.140625" style="127"/>
    <col min="6913" max="6913" width="4.28515625" style="127" customWidth="1"/>
    <col min="6914" max="6914" width="8.7109375" style="127" customWidth="1"/>
    <col min="6915" max="6915" width="5.5703125" style="127" customWidth="1"/>
    <col min="6916" max="6916" width="10.140625" style="127" customWidth="1"/>
    <col min="6917" max="6917" width="9.7109375" style="127" customWidth="1"/>
    <col min="6918" max="6918" width="10.28515625" style="127" customWidth="1"/>
    <col min="6919" max="6919" width="13.28515625" style="127" customWidth="1"/>
    <col min="6920" max="6920" width="14.28515625" style="127" customWidth="1"/>
    <col min="6921" max="6921" width="11.28515625" style="127" customWidth="1"/>
    <col min="6922" max="7168" width="9.140625" style="127"/>
    <col min="7169" max="7169" width="4.28515625" style="127" customWidth="1"/>
    <col min="7170" max="7170" width="8.7109375" style="127" customWidth="1"/>
    <col min="7171" max="7171" width="5.5703125" style="127" customWidth="1"/>
    <col min="7172" max="7172" width="10.140625" style="127" customWidth="1"/>
    <col min="7173" max="7173" width="9.7109375" style="127" customWidth="1"/>
    <col min="7174" max="7174" width="10.28515625" style="127" customWidth="1"/>
    <col min="7175" max="7175" width="13.28515625" style="127" customWidth="1"/>
    <col min="7176" max="7176" width="14.28515625" style="127" customWidth="1"/>
    <col min="7177" max="7177" width="11.28515625" style="127" customWidth="1"/>
    <col min="7178" max="7424" width="9.140625" style="127"/>
    <col min="7425" max="7425" width="4.28515625" style="127" customWidth="1"/>
    <col min="7426" max="7426" width="8.7109375" style="127" customWidth="1"/>
    <col min="7427" max="7427" width="5.5703125" style="127" customWidth="1"/>
    <col min="7428" max="7428" width="10.140625" style="127" customWidth="1"/>
    <col min="7429" max="7429" width="9.7109375" style="127" customWidth="1"/>
    <col min="7430" max="7430" width="10.28515625" style="127" customWidth="1"/>
    <col min="7431" max="7431" width="13.28515625" style="127" customWidth="1"/>
    <col min="7432" max="7432" width="14.28515625" style="127" customWidth="1"/>
    <col min="7433" max="7433" width="11.28515625" style="127" customWidth="1"/>
    <col min="7434" max="7680" width="9.140625" style="127"/>
    <col min="7681" max="7681" width="4.28515625" style="127" customWidth="1"/>
    <col min="7682" max="7682" width="8.7109375" style="127" customWidth="1"/>
    <col min="7683" max="7683" width="5.5703125" style="127" customWidth="1"/>
    <col min="7684" max="7684" width="10.140625" style="127" customWidth="1"/>
    <col min="7685" max="7685" width="9.7109375" style="127" customWidth="1"/>
    <col min="7686" max="7686" width="10.28515625" style="127" customWidth="1"/>
    <col min="7687" max="7687" width="13.28515625" style="127" customWidth="1"/>
    <col min="7688" max="7688" width="14.28515625" style="127" customWidth="1"/>
    <col min="7689" max="7689" width="11.28515625" style="127" customWidth="1"/>
    <col min="7690" max="7936" width="9.140625" style="127"/>
    <col min="7937" max="7937" width="4.28515625" style="127" customWidth="1"/>
    <col min="7938" max="7938" width="8.7109375" style="127" customWidth="1"/>
    <col min="7939" max="7939" width="5.5703125" style="127" customWidth="1"/>
    <col min="7940" max="7940" width="10.140625" style="127" customWidth="1"/>
    <col min="7941" max="7941" width="9.7109375" style="127" customWidth="1"/>
    <col min="7942" max="7942" width="10.28515625" style="127" customWidth="1"/>
    <col min="7943" max="7943" width="13.28515625" style="127" customWidth="1"/>
    <col min="7944" max="7944" width="14.28515625" style="127" customWidth="1"/>
    <col min="7945" max="7945" width="11.28515625" style="127" customWidth="1"/>
    <col min="7946" max="8192" width="9.140625" style="127"/>
    <col min="8193" max="8193" width="4.28515625" style="127" customWidth="1"/>
    <col min="8194" max="8194" width="8.7109375" style="127" customWidth="1"/>
    <col min="8195" max="8195" width="5.5703125" style="127" customWidth="1"/>
    <col min="8196" max="8196" width="10.140625" style="127" customWidth="1"/>
    <col min="8197" max="8197" width="9.7109375" style="127" customWidth="1"/>
    <col min="8198" max="8198" width="10.28515625" style="127" customWidth="1"/>
    <col min="8199" max="8199" width="13.28515625" style="127" customWidth="1"/>
    <col min="8200" max="8200" width="14.28515625" style="127" customWidth="1"/>
    <col min="8201" max="8201" width="11.28515625" style="127" customWidth="1"/>
    <col min="8202" max="8448" width="9.140625" style="127"/>
    <col min="8449" max="8449" width="4.28515625" style="127" customWidth="1"/>
    <col min="8450" max="8450" width="8.7109375" style="127" customWidth="1"/>
    <col min="8451" max="8451" width="5.5703125" style="127" customWidth="1"/>
    <col min="8452" max="8452" width="10.140625" style="127" customWidth="1"/>
    <col min="8453" max="8453" width="9.7109375" style="127" customWidth="1"/>
    <col min="8454" max="8454" width="10.28515625" style="127" customWidth="1"/>
    <col min="8455" max="8455" width="13.28515625" style="127" customWidth="1"/>
    <col min="8456" max="8456" width="14.28515625" style="127" customWidth="1"/>
    <col min="8457" max="8457" width="11.28515625" style="127" customWidth="1"/>
    <col min="8458" max="8704" width="9.140625" style="127"/>
    <col min="8705" max="8705" width="4.28515625" style="127" customWidth="1"/>
    <col min="8706" max="8706" width="8.7109375" style="127" customWidth="1"/>
    <col min="8707" max="8707" width="5.5703125" style="127" customWidth="1"/>
    <col min="8708" max="8708" width="10.140625" style="127" customWidth="1"/>
    <col min="8709" max="8709" width="9.7109375" style="127" customWidth="1"/>
    <col min="8710" max="8710" width="10.28515625" style="127" customWidth="1"/>
    <col min="8711" max="8711" width="13.28515625" style="127" customWidth="1"/>
    <col min="8712" max="8712" width="14.28515625" style="127" customWidth="1"/>
    <col min="8713" max="8713" width="11.28515625" style="127" customWidth="1"/>
    <col min="8714" max="8960" width="9.140625" style="127"/>
    <col min="8961" max="8961" width="4.28515625" style="127" customWidth="1"/>
    <col min="8962" max="8962" width="8.7109375" style="127" customWidth="1"/>
    <col min="8963" max="8963" width="5.5703125" style="127" customWidth="1"/>
    <col min="8964" max="8964" width="10.140625" style="127" customWidth="1"/>
    <col min="8965" max="8965" width="9.7109375" style="127" customWidth="1"/>
    <col min="8966" max="8966" width="10.28515625" style="127" customWidth="1"/>
    <col min="8967" max="8967" width="13.28515625" style="127" customWidth="1"/>
    <col min="8968" max="8968" width="14.28515625" style="127" customWidth="1"/>
    <col min="8969" max="8969" width="11.28515625" style="127" customWidth="1"/>
    <col min="8970" max="9216" width="9.140625" style="127"/>
    <col min="9217" max="9217" width="4.28515625" style="127" customWidth="1"/>
    <col min="9218" max="9218" width="8.7109375" style="127" customWidth="1"/>
    <col min="9219" max="9219" width="5.5703125" style="127" customWidth="1"/>
    <col min="9220" max="9220" width="10.140625" style="127" customWidth="1"/>
    <col min="9221" max="9221" width="9.7109375" style="127" customWidth="1"/>
    <col min="9222" max="9222" width="10.28515625" style="127" customWidth="1"/>
    <col min="9223" max="9223" width="13.28515625" style="127" customWidth="1"/>
    <col min="9224" max="9224" width="14.28515625" style="127" customWidth="1"/>
    <col min="9225" max="9225" width="11.28515625" style="127" customWidth="1"/>
    <col min="9226" max="9472" width="9.140625" style="127"/>
    <col min="9473" max="9473" width="4.28515625" style="127" customWidth="1"/>
    <col min="9474" max="9474" width="8.7109375" style="127" customWidth="1"/>
    <col min="9475" max="9475" width="5.5703125" style="127" customWidth="1"/>
    <col min="9476" max="9476" width="10.140625" style="127" customWidth="1"/>
    <col min="9477" max="9477" width="9.7109375" style="127" customWidth="1"/>
    <col min="9478" max="9478" width="10.28515625" style="127" customWidth="1"/>
    <col min="9479" max="9479" width="13.28515625" style="127" customWidth="1"/>
    <col min="9480" max="9480" width="14.28515625" style="127" customWidth="1"/>
    <col min="9481" max="9481" width="11.28515625" style="127" customWidth="1"/>
    <col min="9482" max="9728" width="9.140625" style="127"/>
    <col min="9729" max="9729" width="4.28515625" style="127" customWidth="1"/>
    <col min="9730" max="9730" width="8.7109375" style="127" customWidth="1"/>
    <col min="9731" max="9731" width="5.5703125" style="127" customWidth="1"/>
    <col min="9732" max="9732" width="10.140625" style="127" customWidth="1"/>
    <col min="9733" max="9733" width="9.7109375" style="127" customWidth="1"/>
    <col min="9734" max="9734" width="10.28515625" style="127" customWidth="1"/>
    <col min="9735" max="9735" width="13.28515625" style="127" customWidth="1"/>
    <col min="9736" max="9736" width="14.28515625" style="127" customWidth="1"/>
    <col min="9737" max="9737" width="11.28515625" style="127" customWidth="1"/>
    <col min="9738" max="9984" width="9.140625" style="127"/>
    <col min="9985" max="9985" width="4.28515625" style="127" customWidth="1"/>
    <col min="9986" max="9986" width="8.7109375" style="127" customWidth="1"/>
    <col min="9987" max="9987" width="5.5703125" style="127" customWidth="1"/>
    <col min="9988" max="9988" width="10.140625" style="127" customWidth="1"/>
    <col min="9989" max="9989" width="9.7109375" style="127" customWidth="1"/>
    <col min="9990" max="9990" width="10.28515625" style="127" customWidth="1"/>
    <col min="9991" max="9991" width="13.28515625" style="127" customWidth="1"/>
    <col min="9992" max="9992" width="14.28515625" style="127" customWidth="1"/>
    <col min="9993" max="9993" width="11.28515625" style="127" customWidth="1"/>
    <col min="9994" max="10240" width="9.140625" style="127"/>
    <col min="10241" max="10241" width="4.28515625" style="127" customWidth="1"/>
    <col min="10242" max="10242" width="8.7109375" style="127" customWidth="1"/>
    <col min="10243" max="10243" width="5.5703125" style="127" customWidth="1"/>
    <col min="10244" max="10244" width="10.140625" style="127" customWidth="1"/>
    <col min="10245" max="10245" width="9.7109375" style="127" customWidth="1"/>
    <col min="10246" max="10246" width="10.28515625" style="127" customWidth="1"/>
    <col min="10247" max="10247" width="13.28515625" style="127" customWidth="1"/>
    <col min="10248" max="10248" width="14.28515625" style="127" customWidth="1"/>
    <col min="10249" max="10249" width="11.28515625" style="127" customWidth="1"/>
    <col min="10250" max="10496" width="9.140625" style="127"/>
    <col min="10497" max="10497" width="4.28515625" style="127" customWidth="1"/>
    <col min="10498" max="10498" width="8.7109375" style="127" customWidth="1"/>
    <col min="10499" max="10499" width="5.5703125" style="127" customWidth="1"/>
    <col min="10500" max="10500" width="10.140625" style="127" customWidth="1"/>
    <col min="10501" max="10501" width="9.7109375" style="127" customWidth="1"/>
    <col min="10502" max="10502" width="10.28515625" style="127" customWidth="1"/>
    <col min="10503" max="10503" width="13.28515625" style="127" customWidth="1"/>
    <col min="10504" max="10504" width="14.28515625" style="127" customWidth="1"/>
    <col min="10505" max="10505" width="11.28515625" style="127" customWidth="1"/>
    <col min="10506" max="10752" width="9.140625" style="127"/>
    <col min="10753" max="10753" width="4.28515625" style="127" customWidth="1"/>
    <col min="10754" max="10754" width="8.7109375" style="127" customWidth="1"/>
    <col min="10755" max="10755" width="5.5703125" style="127" customWidth="1"/>
    <col min="10756" max="10756" width="10.140625" style="127" customWidth="1"/>
    <col min="10757" max="10757" width="9.7109375" style="127" customWidth="1"/>
    <col min="10758" max="10758" width="10.28515625" style="127" customWidth="1"/>
    <col min="10759" max="10759" width="13.28515625" style="127" customWidth="1"/>
    <col min="10760" max="10760" width="14.28515625" style="127" customWidth="1"/>
    <col min="10761" max="10761" width="11.28515625" style="127" customWidth="1"/>
    <col min="10762" max="11008" width="9.140625" style="127"/>
    <col min="11009" max="11009" width="4.28515625" style="127" customWidth="1"/>
    <col min="11010" max="11010" width="8.7109375" style="127" customWidth="1"/>
    <col min="11011" max="11011" width="5.5703125" style="127" customWidth="1"/>
    <col min="11012" max="11012" width="10.140625" style="127" customWidth="1"/>
    <col min="11013" max="11013" width="9.7109375" style="127" customWidth="1"/>
    <col min="11014" max="11014" width="10.28515625" style="127" customWidth="1"/>
    <col min="11015" max="11015" width="13.28515625" style="127" customWidth="1"/>
    <col min="11016" max="11016" width="14.28515625" style="127" customWidth="1"/>
    <col min="11017" max="11017" width="11.28515625" style="127" customWidth="1"/>
    <col min="11018" max="11264" width="9.140625" style="127"/>
    <col min="11265" max="11265" width="4.28515625" style="127" customWidth="1"/>
    <col min="11266" max="11266" width="8.7109375" style="127" customWidth="1"/>
    <col min="11267" max="11267" width="5.5703125" style="127" customWidth="1"/>
    <col min="11268" max="11268" width="10.140625" style="127" customWidth="1"/>
    <col min="11269" max="11269" width="9.7109375" style="127" customWidth="1"/>
    <col min="11270" max="11270" width="10.28515625" style="127" customWidth="1"/>
    <col min="11271" max="11271" width="13.28515625" style="127" customWidth="1"/>
    <col min="11272" max="11272" width="14.28515625" style="127" customWidth="1"/>
    <col min="11273" max="11273" width="11.28515625" style="127" customWidth="1"/>
    <col min="11274" max="11520" width="9.140625" style="127"/>
    <col min="11521" max="11521" width="4.28515625" style="127" customWidth="1"/>
    <col min="11522" max="11522" width="8.7109375" style="127" customWidth="1"/>
    <col min="11523" max="11523" width="5.5703125" style="127" customWidth="1"/>
    <col min="11524" max="11524" width="10.140625" style="127" customWidth="1"/>
    <col min="11525" max="11525" width="9.7109375" style="127" customWidth="1"/>
    <col min="11526" max="11526" width="10.28515625" style="127" customWidth="1"/>
    <col min="11527" max="11527" width="13.28515625" style="127" customWidth="1"/>
    <col min="11528" max="11528" width="14.28515625" style="127" customWidth="1"/>
    <col min="11529" max="11529" width="11.28515625" style="127" customWidth="1"/>
    <col min="11530" max="11776" width="9.140625" style="127"/>
    <col min="11777" max="11777" width="4.28515625" style="127" customWidth="1"/>
    <col min="11778" max="11778" width="8.7109375" style="127" customWidth="1"/>
    <col min="11779" max="11779" width="5.5703125" style="127" customWidth="1"/>
    <col min="11780" max="11780" width="10.140625" style="127" customWidth="1"/>
    <col min="11781" max="11781" width="9.7109375" style="127" customWidth="1"/>
    <col min="11782" max="11782" width="10.28515625" style="127" customWidth="1"/>
    <col min="11783" max="11783" width="13.28515625" style="127" customWidth="1"/>
    <col min="11784" max="11784" width="14.28515625" style="127" customWidth="1"/>
    <col min="11785" max="11785" width="11.28515625" style="127" customWidth="1"/>
    <col min="11786" max="12032" width="9.140625" style="127"/>
    <col min="12033" max="12033" width="4.28515625" style="127" customWidth="1"/>
    <col min="12034" max="12034" width="8.7109375" style="127" customWidth="1"/>
    <col min="12035" max="12035" width="5.5703125" style="127" customWidth="1"/>
    <col min="12036" max="12036" width="10.140625" style="127" customWidth="1"/>
    <col min="12037" max="12037" width="9.7109375" style="127" customWidth="1"/>
    <col min="12038" max="12038" width="10.28515625" style="127" customWidth="1"/>
    <col min="12039" max="12039" width="13.28515625" style="127" customWidth="1"/>
    <col min="12040" max="12040" width="14.28515625" style="127" customWidth="1"/>
    <col min="12041" max="12041" width="11.28515625" style="127" customWidth="1"/>
    <col min="12042" max="12288" width="9.140625" style="127"/>
    <col min="12289" max="12289" width="4.28515625" style="127" customWidth="1"/>
    <col min="12290" max="12290" width="8.7109375" style="127" customWidth="1"/>
    <col min="12291" max="12291" width="5.5703125" style="127" customWidth="1"/>
    <col min="12292" max="12292" width="10.140625" style="127" customWidth="1"/>
    <col min="12293" max="12293" width="9.7109375" style="127" customWidth="1"/>
    <col min="12294" max="12294" width="10.28515625" style="127" customWidth="1"/>
    <col min="12295" max="12295" width="13.28515625" style="127" customWidth="1"/>
    <col min="12296" max="12296" width="14.28515625" style="127" customWidth="1"/>
    <col min="12297" max="12297" width="11.28515625" style="127" customWidth="1"/>
    <col min="12298" max="12544" width="9.140625" style="127"/>
    <col min="12545" max="12545" width="4.28515625" style="127" customWidth="1"/>
    <col min="12546" max="12546" width="8.7109375" style="127" customWidth="1"/>
    <col min="12547" max="12547" width="5.5703125" style="127" customWidth="1"/>
    <col min="12548" max="12548" width="10.140625" style="127" customWidth="1"/>
    <col min="12549" max="12549" width="9.7109375" style="127" customWidth="1"/>
    <col min="12550" max="12550" width="10.28515625" style="127" customWidth="1"/>
    <col min="12551" max="12551" width="13.28515625" style="127" customWidth="1"/>
    <col min="12552" max="12552" width="14.28515625" style="127" customWidth="1"/>
    <col min="12553" max="12553" width="11.28515625" style="127" customWidth="1"/>
    <col min="12554" max="12800" width="9.140625" style="127"/>
    <col min="12801" max="12801" width="4.28515625" style="127" customWidth="1"/>
    <col min="12802" max="12802" width="8.7109375" style="127" customWidth="1"/>
    <col min="12803" max="12803" width="5.5703125" style="127" customWidth="1"/>
    <col min="12804" max="12804" width="10.140625" style="127" customWidth="1"/>
    <col min="12805" max="12805" width="9.7109375" style="127" customWidth="1"/>
    <col min="12806" max="12806" width="10.28515625" style="127" customWidth="1"/>
    <col min="12807" max="12807" width="13.28515625" style="127" customWidth="1"/>
    <col min="12808" max="12808" width="14.28515625" style="127" customWidth="1"/>
    <col min="12809" max="12809" width="11.28515625" style="127" customWidth="1"/>
    <col min="12810" max="13056" width="9.140625" style="127"/>
    <col min="13057" max="13057" width="4.28515625" style="127" customWidth="1"/>
    <col min="13058" max="13058" width="8.7109375" style="127" customWidth="1"/>
    <col min="13059" max="13059" width="5.5703125" style="127" customWidth="1"/>
    <col min="13060" max="13060" width="10.140625" style="127" customWidth="1"/>
    <col min="13061" max="13061" width="9.7109375" style="127" customWidth="1"/>
    <col min="13062" max="13062" width="10.28515625" style="127" customWidth="1"/>
    <col min="13063" max="13063" width="13.28515625" style="127" customWidth="1"/>
    <col min="13064" max="13064" width="14.28515625" style="127" customWidth="1"/>
    <col min="13065" max="13065" width="11.28515625" style="127" customWidth="1"/>
    <col min="13066" max="13312" width="9.140625" style="127"/>
    <col min="13313" max="13313" width="4.28515625" style="127" customWidth="1"/>
    <col min="13314" max="13314" width="8.7109375" style="127" customWidth="1"/>
    <col min="13315" max="13315" width="5.5703125" style="127" customWidth="1"/>
    <col min="13316" max="13316" width="10.140625" style="127" customWidth="1"/>
    <col min="13317" max="13317" width="9.7109375" style="127" customWidth="1"/>
    <col min="13318" max="13318" width="10.28515625" style="127" customWidth="1"/>
    <col min="13319" max="13319" width="13.28515625" style="127" customWidth="1"/>
    <col min="13320" max="13320" width="14.28515625" style="127" customWidth="1"/>
    <col min="13321" max="13321" width="11.28515625" style="127" customWidth="1"/>
    <col min="13322" max="13568" width="9.140625" style="127"/>
    <col min="13569" max="13569" width="4.28515625" style="127" customWidth="1"/>
    <col min="13570" max="13570" width="8.7109375" style="127" customWidth="1"/>
    <col min="13571" max="13571" width="5.5703125" style="127" customWidth="1"/>
    <col min="13572" max="13572" width="10.140625" style="127" customWidth="1"/>
    <col min="13573" max="13573" width="9.7109375" style="127" customWidth="1"/>
    <col min="13574" max="13574" width="10.28515625" style="127" customWidth="1"/>
    <col min="13575" max="13575" width="13.28515625" style="127" customWidth="1"/>
    <col min="13576" max="13576" width="14.28515625" style="127" customWidth="1"/>
    <col min="13577" max="13577" width="11.28515625" style="127" customWidth="1"/>
    <col min="13578" max="13824" width="9.140625" style="127"/>
    <col min="13825" max="13825" width="4.28515625" style="127" customWidth="1"/>
    <col min="13826" max="13826" width="8.7109375" style="127" customWidth="1"/>
    <col min="13827" max="13827" width="5.5703125" style="127" customWidth="1"/>
    <col min="13828" max="13828" width="10.140625" style="127" customWidth="1"/>
    <col min="13829" max="13829" width="9.7109375" style="127" customWidth="1"/>
    <col min="13830" max="13830" width="10.28515625" style="127" customWidth="1"/>
    <col min="13831" max="13831" width="13.28515625" style="127" customWidth="1"/>
    <col min="13832" max="13832" width="14.28515625" style="127" customWidth="1"/>
    <col min="13833" max="13833" width="11.28515625" style="127" customWidth="1"/>
    <col min="13834" max="14080" width="9.140625" style="127"/>
    <col min="14081" max="14081" width="4.28515625" style="127" customWidth="1"/>
    <col min="14082" max="14082" width="8.7109375" style="127" customWidth="1"/>
    <col min="14083" max="14083" width="5.5703125" style="127" customWidth="1"/>
    <col min="14084" max="14084" width="10.140625" style="127" customWidth="1"/>
    <col min="14085" max="14085" width="9.7109375" style="127" customWidth="1"/>
    <col min="14086" max="14086" width="10.28515625" style="127" customWidth="1"/>
    <col min="14087" max="14087" width="13.28515625" style="127" customWidth="1"/>
    <col min="14088" max="14088" width="14.28515625" style="127" customWidth="1"/>
    <col min="14089" max="14089" width="11.28515625" style="127" customWidth="1"/>
    <col min="14090" max="14336" width="9.140625" style="127"/>
    <col min="14337" max="14337" width="4.28515625" style="127" customWidth="1"/>
    <col min="14338" max="14338" width="8.7109375" style="127" customWidth="1"/>
    <col min="14339" max="14339" width="5.5703125" style="127" customWidth="1"/>
    <col min="14340" max="14340" width="10.140625" style="127" customWidth="1"/>
    <col min="14341" max="14341" width="9.7109375" style="127" customWidth="1"/>
    <col min="14342" max="14342" width="10.28515625" style="127" customWidth="1"/>
    <col min="14343" max="14343" width="13.28515625" style="127" customWidth="1"/>
    <col min="14344" max="14344" width="14.28515625" style="127" customWidth="1"/>
    <col min="14345" max="14345" width="11.28515625" style="127" customWidth="1"/>
    <col min="14346" max="14592" width="9.140625" style="127"/>
    <col min="14593" max="14593" width="4.28515625" style="127" customWidth="1"/>
    <col min="14594" max="14594" width="8.7109375" style="127" customWidth="1"/>
    <col min="14595" max="14595" width="5.5703125" style="127" customWidth="1"/>
    <col min="14596" max="14596" width="10.140625" style="127" customWidth="1"/>
    <col min="14597" max="14597" width="9.7109375" style="127" customWidth="1"/>
    <col min="14598" max="14598" width="10.28515625" style="127" customWidth="1"/>
    <col min="14599" max="14599" width="13.28515625" style="127" customWidth="1"/>
    <col min="14600" max="14600" width="14.28515625" style="127" customWidth="1"/>
    <col min="14601" max="14601" width="11.28515625" style="127" customWidth="1"/>
    <col min="14602" max="14848" width="9.140625" style="127"/>
    <col min="14849" max="14849" width="4.28515625" style="127" customWidth="1"/>
    <col min="14850" max="14850" width="8.7109375" style="127" customWidth="1"/>
    <col min="14851" max="14851" width="5.5703125" style="127" customWidth="1"/>
    <col min="14852" max="14852" width="10.140625" style="127" customWidth="1"/>
    <col min="14853" max="14853" width="9.7109375" style="127" customWidth="1"/>
    <col min="14854" max="14854" width="10.28515625" style="127" customWidth="1"/>
    <col min="14855" max="14855" width="13.28515625" style="127" customWidth="1"/>
    <col min="14856" max="14856" width="14.28515625" style="127" customWidth="1"/>
    <col min="14857" max="14857" width="11.28515625" style="127" customWidth="1"/>
    <col min="14858" max="15104" width="9.140625" style="127"/>
    <col min="15105" max="15105" width="4.28515625" style="127" customWidth="1"/>
    <col min="15106" max="15106" width="8.7109375" style="127" customWidth="1"/>
    <col min="15107" max="15107" width="5.5703125" style="127" customWidth="1"/>
    <col min="15108" max="15108" width="10.140625" style="127" customWidth="1"/>
    <col min="15109" max="15109" width="9.7109375" style="127" customWidth="1"/>
    <col min="15110" max="15110" width="10.28515625" style="127" customWidth="1"/>
    <col min="15111" max="15111" width="13.28515625" style="127" customWidth="1"/>
    <col min="15112" max="15112" width="14.28515625" style="127" customWidth="1"/>
    <col min="15113" max="15113" width="11.28515625" style="127" customWidth="1"/>
    <col min="15114" max="15360" width="9.140625" style="127"/>
    <col min="15361" max="15361" width="4.28515625" style="127" customWidth="1"/>
    <col min="15362" max="15362" width="8.7109375" style="127" customWidth="1"/>
    <col min="15363" max="15363" width="5.5703125" style="127" customWidth="1"/>
    <col min="15364" max="15364" width="10.140625" style="127" customWidth="1"/>
    <col min="15365" max="15365" width="9.7109375" style="127" customWidth="1"/>
    <col min="15366" max="15366" width="10.28515625" style="127" customWidth="1"/>
    <col min="15367" max="15367" width="13.28515625" style="127" customWidth="1"/>
    <col min="15368" max="15368" width="14.28515625" style="127" customWidth="1"/>
    <col min="15369" max="15369" width="11.28515625" style="127" customWidth="1"/>
    <col min="15370" max="15616" width="9.140625" style="127"/>
    <col min="15617" max="15617" width="4.28515625" style="127" customWidth="1"/>
    <col min="15618" max="15618" width="8.7109375" style="127" customWidth="1"/>
    <col min="15619" max="15619" width="5.5703125" style="127" customWidth="1"/>
    <col min="15620" max="15620" width="10.140625" style="127" customWidth="1"/>
    <col min="15621" max="15621" width="9.7109375" style="127" customWidth="1"/>
    <col min="15622" max="15622" width="10.28515625" style="127" customWidth="1"/>
    <col min="15623" max="15623" width="13.28515625" style="127" customWidth="1"/>
    <col min="15624" max="15624" width="14.28515625" style="127" customWidth="1"/>
    <col min="15625" max="15625" width="11.28515625" style="127" customWidth="1"/>
    <col min="15626" max="15872" width="9.140625" style="127"/>
    <col min="15873" max="15873" width="4.28515625" style="127" customWidth="1"/>
    <col min="15874" max="15874" width="8.7109375" style="127" customWidth="1"/>
    <col min="15875" max="15875" width="5.5703125" style="127" customWidth="1"/>
    <col min="15876" max="15876" width="10.140625" style="127" customWidth="1"/>
    <col min="15877" max="15877" width="9.7109375" style="127" customWidth="1"/>
    <col min="15878" max="15878" width="10.28515625" style="127" customWidth="1"/>
    <col min="15879" max="15879" width="13.28515625" style="127" customWidth="1"/>
    <col min="15880" max="15880" width="14.28515625" style="127" customWidth="1"/>
    <col min="15881" max="15881" width="11.28515625" style="127" customWidth="1"/>
    <col min="15882" max="16128" width="9.140625" style="127"/>
    <col min="16129" max="16129" width="4.28515625" style="127" customWidth="1"/>
    <col min="16130" max="16130" width="8.7109375" style="127" customWidth="1"/>
    <col min="16131" max="16131" width="5.5703125" style="127" customWidth="1"/>
    <col min="16132" max="16132" width="10.140625" style="127" customWidth="1"/>
    <col min="16133" max="16133" width="9.7109375" style="127" customWidth="1"/>
    <col min="16134" max="16134" width="10.28515625" style="127" customWidth="1"/>
    <col min="16135" max="16135" width="13.28515625" style="127" customWidth="1"/>
    <col min="16136" max="16136" width="14.28515625" style="127" customWidth="1"/>
    <col min="16137" max="16137" width="11.28515625" style="127" customWidth="1"/>
    <col min="16138" max="16384" width="9.140625" style="127"/>
  </cols>
  <sheetData>
    <row r="1" spans="1:74" s="240" customFormat="1" ht="12.75" customHeight="1" x14ac:dyDescent="0.25">
      <c r="G1" s="1"/>
      <c r="H1" s="1" t="s">
        <v>28</v>
      </c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241"/>
      <c r="Z1" s="241"/>
      <c r="AA1" s="241"/>
      <c r="AB1" s="241"/>
      <c r="AC1" s="241"/>
      <c r="AD1" s="241"/>
      <c r="AE1" s="241"/>
      <c r="AF1" s="241"/>
      <c r="AG1" s="241"/>
      <c r="AH1" s="241"/>
      <c r="AI1" s="241"/>
      <c r="AJ1" s="241"/>
      <c r="AK1" s="241"/>
      <c r="AL1" s="241"/>
      <c r="AM1" s="241"/>
      <c r="AN1" s="241"/>
      <c r="AO1" s="241"/>
      <c r="AP1" s="241"/>
      <c r="AQ1" s="241"/>
      <c r="AR1" s="241"/>
      <c r="AS1" s="241"/>
      <c r="AT1" s="241"/>
      <c r="AU1" s="241"/>
      <c r="AV1" s="241"/>
      <c r="AW1" s="241"/>
      <c r="AX1" s="241"/>
      <c r="AY1" s="241"/>
      <c r="AZ1" s="241"/>
      <c r="BA1" s="241"/>
      <c r="BB1" s="241"/>
      <c r="BC1" s="241"/>
      <c r="BD1" s="241"/>
      <c r="BE1" s="241"/>
      <c r="BF1" s="241"/>
      <c r="BG1" s="241"/>
      <c r="BH1" s="241"/>
      <c r="BI1" s="241"/>
      <c r="BJ1" s="241"/>
      <c r="BK1" s="241"/>
      <c r="BL1" s="241"/>
      <c r="BM1" s="241"/>
      <c r="BN1" s="241"/>
      <c r="BO1" s="241"/>
      <c r="BP1" s="241"/>
      <c r="BQ1" s="241"/>
      <c r="BR1" s="241"/>
      <c r="BS1" s="241"/>
      <c r="BT1" s="241"/>
      <c r="BU1" s="241"/>
      <c r="BV1" s="241"/>
    </row>
    <row r="2" spans="1:74" s="240" customFormat="1" ht="12.75" customHeight="1" x14ac:dyDescent="0.25">
      <c r="G2" s="1"/>
      <c r="H2" s="4" t="s">
        <v>195</v>
      </c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  <c r="AB2" s="241"/>
      <c r="AC2" s="241"/>
      <c r="AD2" s="241"/>
      <c r="AE2" s="241"/>
      <c r="AF2" s="241"/>
      <c r="AG2" s="241"/>
      <c r="AH2" s="241"/>
      <c r="AI2" s="241"/>
      <c r="AJ2" s="241"/>
      <c r="AK2" s="241"/>
      <c r="AL2" s="241"/>
      <c r="AM2" s="241"/>
      <c r="AN2" s="241"/>
      <c r="AO2" s="241"/>
      <c r="AP2" s="241"/>
      <c r="AQ2" s="241"/>
      <c r="AR2" s="241"/>
      <c r="AS2" s="241"/>
      <c r="AT2" s="241"/>
      <c r="AU2" s="241"/>
      <c r="AV2" s="241"/>
      <c r="AW2" s="241"/>
      <c r="AX2" s="241"/>
      <c r="AY2" s="241"/>
      <c r="AZ2" s="241"/>
      <c r="BA2" s="241"/>
      <c r="BB2" s="241"/>
      <c r="BC2" s="241"/>
      <c r="BD2" s="241"/>
      <c r="BE2" s="241"/>
      <c r="BF2" s="241"/>
      <c r="BG2" s="241"/>
      <c r="BH2" s="241"/>
      <c r="BI2" s="241"/>
      <c r="BJ2" s="241"/>
      <c r="BK2" s="241"/>
      <c r="BL2" s="241"/>
      <c r="BM2" s="241"/>
      <c r="BN2" s="241"/>
      <c r="BO2" s="241"/>
      <c r="BP2" s="241"/>
      <c r="BQ2" s="241"/>
      <c r="BR2" s="241"/>
      <c r="BS2" s="241"/>
      <c r="BT2" s="241"/>
      <c r="BU2" s="241"/>
      <c r="BV2" s="241"/>
    </row>
    <row r="3" spans="1:74" s="240" customFormat="1" ht="12.75" customHeight="1" x14ac:dyDescent="0.25">
      <c r="G3" s="1"/>
      <c r="H3" s="4" t="s">
        <v>44</v>
      </c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1"/>
      <c r="Y3" s="241"/>
      <c r="Z3" s="241"/>
      <c r="AA3" s="241"/>
      <c r="AB3" s="241"/>
      <c r="AC3" s="241"/>
      <c r="AD3" s="241"/>
      <c r="AE3" s="241"/>
      <c r="AF3" s="241"/>
      <c r="AG3" s="241"/>
      <c r="AH3" s="241"/>
      <c r="AI3" s="241"/>
      <c r="AJ3" s="241"/>
      <c r="AK3" s="241"/>
      <c r="AL3" s="241"/>
      <c r="AM3" s="241"/>
      <c r="AN3" s="241"/>
      <c r="AO3" s="241"/>
      <c r="AP3" s="241"/>
      <c r="AQ3" s="241"/>
      <c r="AR3" s="241"/>
      <c r="AS3" s="241"/>
      <c r="AT3" s="241"/>
      <c r="AU3" s="241"/>
      <c r="AV3" s="241"/>
      <c r="AW3" s="241"/>
      <c r="AX3" s="241"/>
      <c r="AY3" s="241"/>
      <c r="AZ3" s="241"/>
      <c r="BA3" s="241"/>
      <c r="BB3" s="241"/>
      <c r="BC3" s="241"/>
      <c r="BD3" s="241"/>
      <c r="BE3" s="241"/>
      <c r="BF3" s="241"/>
      <c r="BG3" s="241"/>
      <c r="BH3" s="241"/>
      <c r="BI3" s="241"/>
      <c r="BJ3" s="241"/>
      <c r="BK3" s="241"/>
      <c r="BL3" s="241"/>
      <c r="BM3" s="241"/>
      <c r="BN3" s="241"/>
      <c r="BO3" s="241"/>
      <c r="BP3" s="241"/>
      <c r="BQ3" s="241"/>
      <c r="BR3" s="241"/>
      <c r="BS3" s="241"/>
      <c r="BT3" s="241"/>
      <c r="BU3" s="241"/>
      <c r="BV3" s="241"/>
    </row>
    <row r="4" spans="1:74" s="240" customFormat="1" ht="12.75" customHeight="1" x14ac:dyDescent="0.25">
      <c r="G4" s="1"/>
      <c r="H4" s="4" t="s">
        <v>196</v>
      </c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  <c r="Z4" s="241"/>
      <c r="AA4" s="241"/>
      <c r="AB4" s="241"/>
      <c r="AC4" s="241"/>
      <c r="AD4" s="241"/>
      <c r="AE4" s="241"/>
      <c r="AF4" s="241"/>
      <c r="AG4" s="241"/>
      <c r="AH4" s="241"/>
      <c r="AI4" s="241"/>
      <c r="AJ4" s="241"/>
      <c r="AK4" s="241"/>
      <c r="AL4" s="241"/>
      <c r="AM4" s="241"/>
      <c r="AN4" s="241"/>
      <c r="AO4" s="241"/>
      <c r="AP4" s="241"/>
      <c r="AQ4" s="241"/>
      <c r="AR4" s="241"/>
      <c r="AS4" s="241"/>
      <c r="AT4" s="241"/>
      <c r="AU4" s="241"/>
      <c r="AV4" s="241"/>
      <c r="AW4" s="241"/>
      <c r="AX4" s="241"/>
      <c r="AY4" s="241"/>
      <c r="AZ4" s="241"/>
      <c r="BA4" s="241"/>
      <c r="BB4" s="241"/>
      <c r="BC4" s="241"/>
      <c r="BD4" s="241"/>
      <c r="BE4" s="241"/>
      <c r="BF4" s="241"/>
      <c r="BG4" s="241"/>
      <c r="BH4" s="241"/>
      <c r="BI4" s="241"/>
      <c r="BJ4" s="241"/>
      <c r="BK4" s="241"/>
      <c r="BL4" s="241"/>
      <c r="BM4" s="241"/>
      <c r="BN4" s="241"/>
      <c r="BO4" s="241"/>
      <c r="BP4" s="241"/>
      <c r="BQ4" s="241"/>
      <c r="BR4" s="241"/>
      <c r="BS4" s="241"/>
      <c r="BT4" s="241"/>
      <c r="BU4" s="241"/>
      <c r="BV4" s="241"/>
    </row>
    <row r="5" spans="1:74" s="240" customFormat="1" x14ac:dyDescent="0.25">
      <c r="H5" s="184"/>
      <c r="I5" s="241"/>
      <c r="J5" s="241"/>
      <c r="K5" s="241"/>
      <c r="L5" s="241"/>
      <c r="M5" s="241"/>
      <c r="N5" s="241"/>
      <c r="O5" s="241"/>
      <c r="P5" s="241"/>
      <c r="Q5" s="241"/>
      <c r="R5" s="241"/>
      <c r="S5" s="241"/>
      <c r="T5" s="241"/>
      <c r="U5" s="241"/>
      <c r="V5" s="241"/>
      <c r="W5" s="241"/>
      <c r="X5" s="241"/>
      <c r="Y5" s="241"/>
      <c r="Z5" s="241"/>
      <c r="AA5" s="241"/>
      <c r="AB5" s="241"/>
      <c r="AC5" s="241"/>
      <c r="AD5" s="241"/>
      <c r="AE5" s="241"/>
      <c r="AF5" s="241"/>
      <c r="AG5" s="241"/>
      <c r="AH5" s="241"/>
      <c r="AI5" s="241"/>
      <c r="AJ5" s="241"/>
      <c r="AK5" s="241"/>
      <c r="AL5" s="241"/>
      <c r="AM5" s="241"/>
      <c r="AN5" s="241"/>
      <c r="AO5" s="241"/>
      <c r="AP5" s="241"/>
      <c r="AQ5" s="241"/>
      <c r="AR5" s="241"/>
      <c r="AS5" s="241"/>
      <c r="AT5" s="241"/>
      <c r="AU5" s="241"/>
      <c r="AV5" s="241"/>
      <c r="AW5" s="241"/>
      <c r="AX5" s="241"/>
      <c r="AY5" s="241"/>
      <c r="AZ5" s="241"/>
      <c r="BA5" s="241"/>
      <c r="BB5" s="241"/>
      <c r="BC5" s="241"/>
      <c r="BD5" s="241"/>
      <c r="BE5" s="241"/>
      <c r="BF5" s="241"/>
      <c r="BG5" s="241"/>
      <c r="BH5" s="241"/>
      <c r="BI5" s="241"/>
      <c r="BJ5" s="241"/>
      <c r="BK5" s="241"/>
      <c r="BL5" s="241"/>
      <c r="BM5" s="241"/>
      <c r="BN5" s="241"/>
      <c r="BO5" s="241"/>
      <c r="BP5" s="241"/>
      <c r="BQ5" s="241"/>
      <c r="BR5" s="241"/>
      <c r="BS5" s="241"/>
      <c r="BT5" s="241"/>
      <c r="BU5" s="241"/>
      <c r="BV5" s="241"/>
    </row>
    <row r="6" spans="1:74" s="240" customFormat="1" x14ac:dyDescent="0.25">
      <c r="H6" s="241"/>
      <c r="I6" s="241"/>
      <c r="J6" s="241"/>
      <c r="K6" s="241"/>
      <c r="L6" s="241"/>
      <c r="M6" s="241"/>
      <c r="N6" s="241"/>
      <c r="O6" s="241"/>
      <c r="P6" s="241"/>
      <c r="Q6" s="241"/>
      <c r="R6" s="241"/>
      <c r="S6" s="241"/>
      <c r="T6" s="241"/>
      <c r="U6" s="241"/>
      <c r="V6" s="241"/>
      <c r="W6" s="241"/>
      <c r="X6" s="241"/>
      <c r="Y6" s="241"/>
      <c r="Z6" s="241"/>
      <c r="AA6" s="241"/>
      <c r="AB6" s="241"/>
      <c r="AC6" s="241"/>
      <c r="AD6" s="241"/>
      <c r="AE6" s="241"/>
      <c r="AF6" s="241"/>
      <c r="AG6" s="241"/>
      <c r="AH6" s="241"/>
      <c r="AI6" s="241"/>
      <c r="AJ6" s="241"/>
      <c r="AK6" s="241"/>
      <c r="AL6" s="241"/>
      <c r="AM6" s="241"/>
      <c r="AN6" s="241"/>
      <c r="AO6" s="241"/>
      <c r="AP6" s="241"/>
      <c r="AQ6" s="241"/>
      <c r="AR6" s="241"/>
      <c r="AS6" s="241"/>
      <c r="AT6" s="241"/>
      <c r="AU6" s="241"/>
      <c r="AV6" s="241"/>
      <c r="AW6" s="241"/>
      <c r="AX6" s="241"/>
      <c r="AY6" s="241"/>
      <c r="AZ6" s="241"/>
      <c r="BA6" s="241"/>
      <c r="BB6" s="241"/>
      <c r="BC6" s="241"/>
      <c r="BD6" s="241"/>
      <c r="BE6" s="241"/>
      <c r="BF6" s="241"/>
      <c r="BG6" s="241"/>
      <c r="BH6" s="241"/>
      <c r="BI6" s="241"/>
      <c r="BJ6" s="241"/>
      <c r="BK6" s="241"/>
      <c r="BL6" s="241"/>
      <c r="BM6" s="241"/>
      <c r="BN6" s="241"/>
      <c r="BO6" s="241"/>
      <c r="BP6" s="241"/>
      <c r="BQ6" s="241"/>
      <c r="BR6" s="241"/>
      <c r="BS6" s="241"/>
      <c r="BT6" s="241"/>
      <c r="BU6" s="241"/>
      <c r="BV6" s="241"/>
    </row>
    <row r="7" spans="1:74" s="240" customFormat="1" ht="25.5" x14ac:dyDescent="0.25">
      <c r="A7" s="128" t="s">
        <v>200</v>
      </c>
      <c r="B7" s="128"/>
      <c r="C7" s="128"/>
      <c r="D7" s="128"/>
      <c r="E7" s="128"/>
      <c r="F7" s="128"/>
      <c r="G7" s="128"/>
      <c r="H7" s="128"/>
      <c r="I7" s="128"/>
      <c r="J7" s="241"/>
      <c r="K7" s="241"/>
      <c r="L7" s="241"/>
      <c r="M7" s="241"/>
      <c r="N7" s="241"/>
      <c r="O7" s="241"/>
      <c r="P7" s="241"/>
      <c r="Q7" s="241"/>
      <c r="R7" s="241"/>
      <c r="S7" s="241"/>
      <c r="T7" s="241"/>
      <c r="U7" s="241"/>
      <c r="V7" s="241"/>
      <c r="W7" s="241"/>
      <c r="X7" s="241"/>
      <c r="Y7" s="241"/>
      <c r="Z7" s="241"/>
      <c r="AA7" s="241"/>
      <c r="AB7" s="241"/>
      <c r="AC7" s="241"/>
      <c r="AD7" s="241"/>
      <c r="AE7" s="241"/>
      <c r="AF7" s="241"/>
      <c r="AG7" s="241"/>
      <c r="AH7" s="241"/>
      <c r="AI7" s="241"/>
      <c r="AJ7" s="241"/>
      <c r="AK7" s="241"/>
      <c r="AL7" s="241"/>
      <c r="AM7" s="241"/>
      <c r="AN7" s="241"/>
      <c r="AO7" s="241"/>
      <c r="AP7" s="241"/>
      <c r="AQ7" s="241"/>
      <c r="AR7" s="241"/>
      <c r="AS7" s="241"/>
      <c r="AT7" s="241"/>
      <c r="AU7" s="241"/>
      <c r="AV7" s="241"/>
      <c r="AW7" s="241"/>
      <c r="AX7" s="241"/>
      <c r="AY7" s="241"/>
      <c r="AZ7" s="241"/>
      <c r="BA7" s="241"/>
      <c r="BB7" s="241"/>
      <c r="BC7" s="241"/>
      <c r="BD7" s="241"/>
      <c r="BE7" s="241"/>
      <c r="BF7" s="241"/>
      <c r="BG7" s="241"/>
      <c r="BH7" s="241"/>
      <c r="BI7" s="241"/>
      <c r="BJ7" s="241"/>
      <c r="BK7" s="241"/>
      <c r="BL7" s="241"/>
      <c r="BM7" s="241"/>
      <c r="BN7" s="241"/>
      <c r="BO7" s="241"/>
      <c r="BP7" s="241"/>
      <c r="BQ7" s="241"/>
      <c r="BR7" s="241"/>
      <c r="BS7" s="241"/>
      <c r="BT7" s="241"/>
      <c r="BU7" s="241"/>
      <c r="BV7" s="241"/>
    </row>
    <row r="8" spans="1:74" s="240" customFormat="1" x14ac:dyDescent="0.25">
      <c r="A8" s="185"/>
      <c r="B8" s="185"/>
      <c r="C8" s="185"/>
      <c r="D8" s="185"/>
      <c r="E8" s="185"/>
      <c r="F8" s="185"/>
      <c r="G8" s="185"/>
      <c r="H8" s="185"/>
      <c r="I8" s="185"/>
      <c r="J8" s="241"/>
      <c r="K8" s="241"/>
      <c r="L8" s="241"/>
      <c r="M8" s="241"/>
      <c r="N8" s="241"/>
      <c r="O8" s="241"/>
      <c r="P8" s="241"/>
      <c r="Q8" s="241"/>
      <c r="R8" s="241"/>
      <c r="S8" s="241"/>
      <c r="T8" s="241"/>
      <c r="U8" s="241"/>
      <c r="V8" s="241"/>
      <c r="W8" s="241"/>
      <c r="X8" s="241"/>
      <c r="Y8" s="241"/>
      <c r="Z8" s="241"/>
      <c r="AA8" s="241"/>
      <c r="AB8" s="241"/>
      <c r="AC8" s="241"/>
      <c r="AD8" s="241"/>
      <c r="AE8" s="241"/>
      <c r="AF8" s="241"/>
      <c r="AG8" s="241"/>
      <c r="AH8" s="241"/>
      <c r="AI8" s="241"/>
      <c r="AJ8" s="241"/>
      <c r="AK8" s="241"/>
      <c r="AL8" s="241"/>
      <c r="AM8" s="241"/>
      <c r="AN8" s="241"/>
      <c r="AO8" s="241"/>
      <c r="AP8" s="241"/>
      <c r="AQ8" s="241"/>
      <c r="AR8" s="241"/>
      <c r="AS8" s="241"/>
      <c r="AT8" s="241"/>
      <c r="AU8" s="241"/>
      <c r="AV8" s="241"/>
      <c r="AW8" s="241"/>
      <c r="AX8" s="241"/>
      <c r="AY8" s="241"/>
      <c r="AZ8" s="241"/>
      <c r="BA8" s="241"/>
      <c r="BB8" s="241"/>
      <c r="BC8" s="241"/>
      <c r="BD8" s="241"/>
      <c r="BE8" s="241"/>
      <c r="BF8" s="241"/>
      <c r="BG8" s="241"/>
      <c r="BH8" s="241"/>
      <c r="BI8" s="241"/>
      <c r="BJ8" s="241"/>
      <c r="BK8" s="241"/>
      <c r="BL8" s="241"/>
      <c r="BM8" s="241"/>
      <c r="BN8" s="241"/>
      <c r="BO8" s="241"/>
      <c r="BP8" s="241"/>
      <c r="BQ8" s="241"/>
      <c r="BR8" s="241"/>
      <c r="BS8" s="241"/>
      <c r="BT8" s="241"/>
      <c r="BU8" s="241"/>
      <c r="BV8" s="241"/>
    </row>
    <row r="9" spans="1:74" s="240" customFormat="1" x14ac:dyDescent="0.25">
      <c r="H9" s="241"/>
      <c r="I9" s="129" t="s">
        <v>1</v>
      </c>
      <c r="J9" s="241"/>
      <c r="K9" s="241"/>
      <c r="L9" s="241"/>
      <c r="M9" s="241"/>
      <c r="N9" s="241"/>
      <c r="O9" s="241"/>
      <c r="P9" s="241"/>
      <c r="Q9" s="241"/>
      <c r="R9" s="241"/>
      <c r="S9" s="241"/>
      <c r="T9" s="241"/>
      <c r="U9" s="241"/>
      <c r="V9" s="241"/>
      <c r="W9" s="241"/>
      <c r="X9" s="241"/>
      <c r="Y9" s="241"/>
      <c r="Z9" s="241"/>
      <c r="AA9" s="241"/>
      <c r="AB9" s="241"/>
      <c r="AC9" s="241"/>
      <c r="AD9" s="241"/>
      <c r="AE9" s="241"/>
      <c r="AF9" s="241"/>
      <c r="AG9" s="241"/>
      <c r="AH9" s="241"/>
      <c r="AI9" s="241"/>
      <c r="AJ9" s="241"/>
      <c r="AK9" s="241"/>
      <c r="AL9" s="241"/>
      <c r="AM9" s="241"/>
      <c r="AN9" s="241"/>
      <c r="AO9" s="241"/>
      <c r="AP9" s="241"/>
      <c r="AQ9" s="241"/>
      <c r="AR9" s="241"/>
      <c r="AS9" s="241"/>
      <c r="AT9" s="241"/>
      <c r="AU9" s="241"/>
      <c r="AV9" s="241"/>
      <c r="AW9" s="241"/>
      <c r="AX9" s="241"/>
      <c r="AY9" s="241"/>
      <c r="AZ9" s="241"/>
      <c r="BA9" s="241"/>
      <c r="BB9" s="241"/>
      <c r="BC9" s="241"/>
      <c r="BD9" s="241"/>
      <c r="BE9" s="241"/>
      <c r="BF9" s="241"/>
      <c r="BG9" s="241"/>
      <c r="BH9" s="241"/>
      <c r="BI9" s="241"/>
      <c r="BJ9" s="241"/>
      <c r="BK9" s="241"/>
      <c r="BL9" s="241"/>
      <c r="BM9" s="241"/>
      <c r="BN9" s="241"/>
      <c r="BO9" s="241"/>
      <c r="BP9" s="241"/>
      <c r="BQ9" s="241"/>
      <c r="BR9" s="241"/>
      <c r="BS9" s="241"/>
      <c r="BT9" s="241"/>
      <c r="BU9" s="241"/>
      <c r="BV9" s="241"/>
    </row>
    <row r="10" spans="1:74" s="240" customFormat="1" x14ac:dyDescent="0.25">
      <c r="A10" s="130"/>
      <c r="B10" s="130"/>
      <c r="C10" s="130"/>
      <c r="D10" s="131"/>
      <c r="E10" s="131"/>
      <c r="F10" s="186" t="s">
        <v>116</v>
      </c>
      <c r="G10" s="187"/>
      <c r="H10" s="187"/>
      <c r="I10" s="188"/>
      <c r="J10" s="241"/>
      <c r="K10" s="241"/>
      <c r="L10" s="241"/>
      <c r="M10" s="241"/>
      <c r="N10" s="241"/>
      <c r="O10" s="241"/>
      <c r="P10" s="241"/>
      <c r="Q10" s="241"/>
      <c r="R10" s="241"/>
      <c r="S10" s="241"/>
      <c r="T10" s="241"/>
      <c r="U10" s="241"/>
      <c r="V10" s="241"/>
      <c r="W10" s="241"/>
      <c r="X10" s="241"/>
      <c r="Y10" s="241"/>
      <c r="Z10" s="241"/>
      <c r="AA10" s="241"/>
      <c r="AB10" s="241"/>
      <c r="AC10" s="241"/>
      <c r="AD10" s="241"/>
      <c r="AE10" s="241"/>
      <c r="AF10" s="241"/>
      <c r="AG10" s="241"/>
      <c r="AH10" s="241"/>
      <c r="AI10" s="241"/>
      <c r="AJ10" s="241"/>
      <c r="AK10" s="241"/>
      <c r="AL10" s="241"/>
      <c r="AM10" s="241"/>
      <c r="AN10" s="241"/>
      <c r="AO10" s="241"/>
      <c r="AP10" s="241"/>
      <c r="AQ10" s="241"/>
      <c r="AR10" s="241"/>
      <c r="AS10" s="241"/>
      <c r="AT10" s="241"/>
      <c r="AU10" s="241"/>
      <c r="AV10" s="241"/>
      <c r="AW10" s="241"/>
      <c r="AX10" s="241"/>
      <c r="AY10" s="241"/>
      <c r="AZ10" s="241"/>
      <c r="BA10" s="241"/>
      <c r="BB10" s="241"/>
      <c r="BC10" s="241"/>
      <c r="BD10" s="241"/>
      <c r="BE10" s="241"/>
      <c r="BF10" s="241"/>
      <c r="BG10" s="241"/>
      <c r="BH10" s="241"/>
      <c r="BI10" s="241"/>
      <c r="BJ10" s="241"/>
      <c r="BK10" s="241"/>
      <c r="BL10" s="241"/>
      <c r="BM10" s="241"/>
      <c r="BN10" s="241"/>
      <c r="BO10" s="241"/>
      <c r="BP10" s="241"/>
      <c r="BQ10" s="241"/>
      <c r="BR10" s="241"/>
      <c r="BS10" s="241"/>
      <c r="BT10" s="241"/>
      <c r="BU10" s="241"/>
      <c r="BV10" s="241"/>
    </row>
    <row r="11" spans="1:74" s="240" customFormat="1" ht="36" x14ac:dyDescent="0.25">
      <c r="A11" s="132" t="s">
        <v>43</v>
      </c>
      <c r="B11" s="132" t="s">
        <v>117</v>
      </c>
      <c r="C11" s="132" t="s">
        <v>5</v>
      </c>
      <c r="D11" s="133" t="s">
        <v>201</v>
      </c>
      <c r="E11" s="133" t="s">
        <v>202</v>
      </c>
      <c r="F11" s="131"/>
      <c r="G11" s="186" t="s">
        <v>30</v>
      </c>
      <c r="H11" s="188"/>
      <c r="I11" s="131"/>
      <c r="J11" s="241"/>
      <c r="K11" s="241"/>
      <c r="L11" s="241"/>
      <c r="M11" s="241"/>
      <c r="N11" s="241"/>
      <c r="O11" s="241"/>
      <c r="P11" s="241"/>
      <c r="Q11" s="241"/>
      <c r="R11" s="241"/>
      <c r="S11" s="241"/>
      <c r="T11" s="241"/>
      <c r="U11" s="241"/>
      <c r="V11" s="241"/>
      <c r="W11" s="241"/>
      <c r="X11" s="241"/>
      <c r="Y11" s="241"/>
      <c r="Z11" s="241"/>
      <c r="AA11" s="241"/>
      <c r="AB11" s="241"/>
      <c r="AC11" s="241"/>
      <c r="AD11" s="241"/>
      <c r="AE11" s="241"/>
      <c r="AF11" s="241"/>
      <c r="AG11" s="241"/>
      <c r="AH11" s="241"/>
      <c r="AI11" s="241"/>
      <c r="AJ11" s="241"/>
      <c r="AK11" s="241"/>
      <c r="AL11" s="241"/>
      <c r="AM11" s="241"/>
      <c r="AN11" s="241"/>
      <c r="AO11" s="241"/>
      <c r="AP11" s="241"/>
      <c r="AQ11" s="241"/>
      <c r="AR11" s="241"/>
      <c r="AS11" s="241"/>
      <c r="AT11" s="241"/>
      <c r="AU11" s="241"/>
      <c r="AV11" s="241"/>
      <c r="AW11" s="241"/>
      <c r="AX11" s="241"/>
      <c r="AY11" s="241"/>
      <c r="AZ11" s="241"/>
      <c r="BA11" s="241"/>
      <c r="BB11" s="241"/>
      <c r="BC11" s="241"/>
      <c r="BD11" s="241"/>
      <c r="BE11" s="241"/>
      <c r="BF11" s="241"/>
      <c r="BG11" s="241"/>
      <c r="BH11" s="241"/>
      <c r="BI11" s="241"/>
      <c r="BJ11" s="241"/>
      <c r="BK11" s="241"/>
      <c r="BL11" s="241"/>
      <c r="BM11" s="241"/>
      <c r="BN11" s="241"/>
      <c r="BO11" s="241"/>
      <c r="BP11" s="241"/>
      <c r="BQ11" s="241"/>
      <c r="BR11" s="241"/>
      <c r="BS11" s="241"/>
      <c r="BT11" s="241"/>
      <c r="BU11" s="241"/>
      <c r="BV11" s="241"/>
    </row>
    <row r="12" spans="1:74" s="240" customFormat="1" ht="36" x14ac:dyDescent="0.25">
      <c r="A12" s="189"/>
      <c r="B12" s="189"/>
      <c r="C12" s="189"/>
      <c r="D12" s="189"/>
      <c r="E12" s="190"/>
      <c r="F12" s="134" t="s">
        <v>203</v>
      </c>
      <c r="G12" s="135" t="s">
        <v>118</v>
      </c>
      <c r="H12" s="135" t="s">
        <v>119</v>
      </c>
      <c r="I12" s="134" t="s">
        <v>204</v>
      </c>
      <c r="J12" s="241"/>
      <c r="K12" s="241"/>
      <c r="L12" s="241"/>
      <c r="M12" s="241"/>
      <c r="N12" s="241"/>
      <c r="O12" s="241"/>
      <c r="P12" s="241"/>
      <c r="Q12" s="241"/>
      <c r="R12" s="241"/>
      <c r="S12" s="241"/>
      <c r="T12" s="241"/>
      <c r="U12" s="241"/>
      <c r="V12" s="241"/>
      <c r="W12" s="241"/>
      <c r="X12" s="241"/>
      <c r="Y12" s="241"/>
      <c r="Z12" s="241"/>
      <c r="AA12" s="241"/>
      <c r="AB12" s="241"/>
      <c r="AC12" s="241"/>
      <c r="AD12" s="241"/>
      <c r="AE12" s="241"/>
      <c r="AF12" s="241"/>
      <c r="AG12" s="241"/>
      <c r="AH12" s="241"/>
      <c r="AI12" s="241"/>
      <c r="AJ12" s="241"/>
      <c r="AK12" s="241"/>
      <c r="AL12" s="241"/>
      <c r="AM12" s="241"/>
      <c r="AN12" s="241"/>
      <c r="AO12" s="241"/>
      <c r="AP12" s="241"/>
      <c r="AQ12" s="241"/>
      <c r="AR12" s="241"/>
      <c r="AS12" s="241"/>
      <c r="AT12" s="241"/>
      <c r="AU12" s="241"/>
      <c r="AV12" s="241"/>
      <c r="AW12" s="241"/>
      <c r="AX12" s="241"/>
      <c r="AY12" s="241"/>
      <c r="AZ12" s="241"/>
      <c r="BA12" s="241"/>
      <c r="BB12" s="241"/>
      <c r="BC12" s="241"/>
      <c r="BD12" s="241"/>
      <c r="BE12" s="241"/>
      <c r="BF12" s="241"/>
      <c r="BG12" s="241"/>
      <c r="BH12" s="241"/>
      <c r="BI12" s="241"/>
      <c r="BJ12" s="241"/>
      <c r="BK12" s="241"/>
      <c r="BL12" s="241"/>
      <c r="BM12" s="241"/>
      <c r="BN12" s="241"/>
      <c r="BO12" s="241"/>
      <c r="BP12" s="241"/>
      <c r="BQ12" s="241"/>
      <c r="BR12" s="241"/>
      <c r="BS12" s="241"/>
      <c r="BT12" s="241"/>
      <c r="BU12" s="241"/>
      <c r="BV12" s="241"/>
    </row>
    <row r="13" spans="1:74" s="240" customFormat="1" ht="9" customHeight="1" x14ac:dyDescent="0.25">
      <c r="A13" s="136">
        <v>1</v>
      </c>
      <c r="B13" s="136">
        <v>2</v>
      </c>
      <c r="C13" s="136">
        <v>3</v>
      </c>
      <c r="D13" s="136">
        <v>4</v>
      </c>
      <c r="E13" s="136">
        <v>5</v>
      </c>
      <c r="F13" s="136">
        <v>6</v>
      </c>
      <c r="G13" s="136">
        <v>7</v>
      </c>
      <c r="H13" s="136">
        <v>8</v>
      </c>
      <c r="I13" s="136">
        <v>9</v>
      </c>
      <c r="J13" s="241"/>
      <c r="K13" s="241"/>
      <c r="L13" s="241"/>
      <c r="M13" s="241"/>
      <c r="N13" s="241"/>
      <c r="O13" s="241"/>
      <c r="P13" s="241"/>
      <c r="Q13" s="241"/>
      <c r="R13" s="241"/>
      <c r="S13" s="241"/>
      <c r="T13" s="241"/>
      <c r="U13" s="241"/>
      <c r="V13" s="241"/>
      <c r="W13" s="241"/>
      <c r="X13" s="241"/>
      <c r="Y13" s="241"/>
      <c r="Z13" s="241"/>
      <c r="AA13" s="241"/>
      <c r="AB13" s="241"/>
      <c r="AC13" s="241"/>
      <c r="AD13" s="241"/>
      <c r="AE13" s="241"/>
      <c r="AF13" s="241"/>
      <c r="AG13" s="241"/>
      <c r="AH13" s="241"/>
      <c r="AI13" s="241"/>
      <c r="AJ13" s="241"/>
      <c r="AK13" s="241"/>
      <c r="AL13" s="241"/>
      <c r="AM13" s="241"/>
      <c r="AN13" s="241"/>
      <c r="AO13" s="241"/>
      <c r="AP13" s="241"/>
      <c r="AQ13" s="241"/>
      <c r="AR13" s="241"/>
      <c r="AS13" s="241"/>
      <c r="AT13" s="241"/>
      <c r="AU13" s="241"/>
      <c r="AV13" s="241"/>
      <c r="AW13" s="241"/>
      <c r="AX13" s="241"/>
      <c r="AY13" s="241"/>
      <c r="AZ13" s="241"/>
      <c r="BA13" s="241"/>
      <c r="BB13" s="241"/>
      <c r="BC13" s="241"/>
      <c r="BD13" s="241"/>
      <c r="BE13" s="241"/>
      <c r="BF13" s="241"/>
      <c r="BG13" s="241"/>
      <c r="BH13" s="241"/>
      <c r="BI13" s="241"/>
      <c r="BJ13" s="241"/>
      <c r="BK13" s="241"/>
      <c r="BL13" s="241"/>
      <c r="BM13" s="241"/>
      <c r="BN13" s="241"/>
      <c r="BO13" s="241"/>
      <c r="BP13" s="241"/>
      <c r="BQ13" s="241"/>
      <c r="BR13" s="241"/>
      <c r="BS13" s="241"/>
      <c r="BT13" s="241"/>
      <c r="BU13" s="241"/>
      <c r="BV13" s="241"/>
    </row>
    <row r="14" spans="1:74" s="138" customFormat="1" ht="21" customHeight="1" x14ac:dyDescent="0.2">
      <c r="A14" s="191">
        <v>710</v>
      </c>
      <c r="B14" s="191">
        <v>71035</v>
      </c>
      <c r="C14" s="191">
        <v>2020</v>
      </c>
      <c r="D14" s="192">
        <v>9000</v>
      </c>
      <c r="E14" s="192">
        <f>SUM(F14,I14)</f>
        <v>9000</v>
      </c>
      <c r="F14" s="192">
        <v>9000</v>
      </c>
      <c r="G14" s="192">
        <v>0</v>
      </c>
      <c r="H14" s="192">
        <v>0</v>
      </c>
      <c r="I14" s="192">
        <v>0</v>
      </c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  <c r="BC14" s="137"/>
      <c r="BD14" s="137"/>
      <c r="BE14" s="137"/>
      <c r="BF14" s="137"/>
      <c r="BG14" s="137"/>
      <c r="BH14" s="137"/>
      <c r="BI14" s="137"/>
      <c r="BJ14" s="137"/>
      <c r="BK14" s="137"/>
      <c r="BL14" s="137"/>
      <c r="BM14" s="137"/>
      <c r="BN14" s="137"/>
      <c r="BO14" s="137"/>
      <c r="BP14" s="137"/>
      <c r="BQ14" s="137"/>
      <c r="BR14" s="137"/>
      <c r="BS14" s="137"/>
      <c r="BT14" s="137"/>
      <c r="BU14" s="137"/>
      <c r="BV14" s="137"/>
    </row>
    <row r="15" spans="1:74" s="138" customFormat="1" ht="21" customHeight="1" x14ac:dyDescent="0.2">
      <c r="A15" s="191">
        <v>750</v>
      </c>
      <c r="B15" s="191">
        <v>75045</v>
      </c>
      <c r="C15" s="193">
        <v>2120</v>
      </c>
      <c r="D15" s="194">
        <v>21600</v>
      </c>
      <c r="E15" s="192">
        <f>SUM(F15,I15)</f>
        <v>21600</v>
      </c>
      <c r="F15" s="192">
        <v>21600</v>
      </c>
      <c r="G15" s="192">
        <v>21600</v>
      </c>
      <c r="H15" s="192">
        <v>0</v>
      </c>
      <c r="I15" s="192">
        <v>0</v>
      </c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  <c r="BI15" s="137"/>
      <c r="BJ15" s="137"/>
      <c r="BK15" s="137"/>
      <c r="BL15" s="137"/>
      <c r="BM15" s="137"/>
      <c r="BN15" s="137"/>
      <c r="BO15" s="137"/>
      <c r="BP15" s="137"/>
      <c r="BQ15" s="137"/>
      <c r="BR15" s="137"/>
      <c r="BS15" s="137"/>
      <c r="BT15" s="137"/>
      <c r="BU15" s="137"/>
      <c r="BV15" s="137"/>
    </row>
    <row r="16" spans="1:74" s="138" customFormat="1" ht="21" customHeight="1" x14ac:dyDescent="0.2">
      <c r="A16" s="191">
        <v>801</v>
      </c>
      <c r="B16" s="191">
        <v>80146</v>
      </c>
      <c r="C16" s="193">
        <v>2020</v>
      </c>
      <c r="D16" s="194">
        <v>183077</v>
      </c>
      <c r="E16" s="192">
        <f>SUM(F16,I16)</f>
        <v>183077</v>
      </c>
      <c r="F16" s="192">
        <v>183077</v>
      </c>
      <c r="G16" s="192">
        <v>177475</v>
      </c>
      <c r="H16" s="192">
        <v>0</v>
      </c>
      <c r="I16" s="192">
        <v>0</v>
      </c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7"/>
      <c r="AN16" s="137"/>
      <c r="AO16" s="137"/>
      <c r="AP16" s="137"/>
      <c r="AQ16" s="137"/>
      <c r="AR16" s="137"/>
      <c r="AS16" s="137"/>
      <c r="AT16" s="137"/>
      <c r="AU16" s="137"/>
      <c r="AV16" s="137"/>
      <c r="AW16" s="137"/>
      <c r="AX16" s="137"/>
      <c r="AY16" s="137"/>
      <c r="AZ16" s="137"/>
      <c r="BA16" s="137"/>
      <c r="BB16" s="137"/>
      <c r="BC16" s="137"/>
      <c r="BD16" s="137"/>
      <c r="BE16" s="137"/>
      <c r="BF16" s="137"/>
      <c r="BG16" s="137"/>
      <c r="BH16" s="137"/>
      <c r="BI16" s="137"/>
      <c r="BJ16" s="137"/>
      <c r="BK16" s="137"/>
      <c r="BL16" s="137"/>
      <c r="BM16" s="137"/>
      <c r="BN16" s="137"/>
      <c r="BO16" s="137"/>
      <c r="BP16" s="137"/>
      <c r="BQ16" s="137"/>
      <c r="BR16" s="137"/>
      <c r="BS16" s="137"/>
      <c r="BT16" s="137"/>
      <c r="BU16" s="137"/>
      <c r="BV16" s="137"/>
    </row>
    <row r="17" spans="1:74" s="138" customFormat="1" ht="21" customHeight="1" x14ac:dyDescent="0.2">
      <c r="A17" s="191">
        <v>801</v>
      </c>
      <c r="B17" s="191">
        <v>80146</v>
      </c>
      <c r="C17" s="193">
        <v>2120</v>
      </c>
      <c r="D17" s="194">
        <v>192078</v>
      </c>
      <c r="E17" s="192">
        <f>SUM(F17,I17)</f>
        <v>192078</v>
      </c>
      <c r="F17" s="192">
        <v>192078</v>
      </c>
      <c r="G17" s="192">
        <v>185788</v>
      </c>
      <c r="H17" s="192">
        <v>0</v>
      </c>
      <c r="I17" s="192">
        <v>0</v>
      </c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  <c r="AG17" s="137"/>
      <c r="AH17" s="137"/>
      <c r="AI17" s="137"/>
      <c r="AJ17" s="137"/>
      <c r="AK17" s="137"/>
      <c r="AL17" s="137"/>
      <c r="AM17" s="137"/>
      <c r="AN17" s="137"/>
      <c r="AO17" s="137"/>
      <c r="AP17" s="137"/>
      <c r="AQ17" s="137"/>
      <c r="AR17" s="137"/>
      <c r="AS17" s="137"/>
      <c r="AT17" s="137"/>
      <c r="AU17" s="137"/>
      <c r="AV17" s="137"/>
      <c r="AW17" s="137"/>
      <c r="AX17" s="137"/>
      <c r="AY17" s="137"/>
      <c r="AZ17" s="137"/>
      <c r="BA17" s="137"/>
      <c r="BB17" s="137"/>
      <c r="BC17" s="137"/>
      <c r="BD17" s="137"/>
      <c r="BE17" s="137"/>
      <c r="BF17" s="137"/>
      <c r="BG17" s="137"/>
      <c r="BH17" s="137"/>
      <c r="BI17" s="137"/>
      <c r="BJ17" s="137"/>
      <c r="BK17" s="137"/>
      <c r="BL17" s="137"/>
      <c r="BM17" s="137"/>
      <c r="BN17" s="137"/>
      <c r="BO17" s="137"/>
      <c r="BP17" s="137"/>
      <c r="BQ17" s="137"/>
      <c r="BR17" s="137"/>
      <c r="BS17" s="137"/>
      <c r="BT17" s="137"/>
      <c r="BU17" s="137"/>
      <c r="BV17" s="137"/>
    </row>
    <row r="18" spans="1:74" s="138" customFormat="1" ht="21" customHeight="1" x14ac:dyDescent="0.2">
      <c r="A18" s="191">
        <v>801</v>
      </c>
      <c r="B18" s="191">
        <v>80195</v>
      </c>
      <c r="C18" s="193">
        <v>2120</v>
      </c>
      <c r="D18" s="194">
        <v>254800</v>
      </c>
      <c r="E18" s="192">
        <f>SUM(F18,I18)</f>
        <v>254800</v>
      </c>
      <c r="F18" s="192">
        <v>254800</v>
      </c>
      <c r="G18" s="192">
        <v>254800</v>
      </c>
      <c r="H18" s="192">
        <v>0</v>
      </c>
      <c r="I18" s="192">
        <v>0</v>
      </c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  <c r="AA18" s="137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7"/>
      <c r="AM18" s="137"/>
      <c r="AN18" s="137"/>
      <c r="AO18" s="137"/>
      <c r="AP18" s="137"/>
      <c r="AQ18" s="137"/>
      <c r="AR18" s="137"/>
      <c r="AS18" s="137"/>
      <c r="AT18" s="137"/>
      <c r="AU18" s="137"/>
      <c r="AV18" s="137"/>
      <c r="AW18" s="137"/>
      <c r="AX18" s="137"/>
      <c r="AY18" s="137"/>
      <c r="AZ18" s="137"/>
      <c r="BA18" s="137"/>
      <c r="BB18" s="137"/>
      <c r="BC18" s="137"/>
      <c r="BD18" s="137"/>
      <c r="BE18" s="137"/>
      <c r="BF18" s="137"/>
      <c r="BG18" s="137"/>
      <c r="BH18" s="137"/>
      <c r="BI18" s="137"/>
      <c r="BJ18" s="137"/>
      <c r="BK18" s="137"/>
      <c r="BL18" s="137"/>
      <c r="BM18" s="137"/>
      <c r="BN18" s="137"/>
      <c r="BO18" s="137"/>
      <c r="BP18" s="137"/>
      <c r="BQ18" s="137"/>
      <c r="BR18" s="137"/>
      <c r="BS18" s="137"/>
      <c r="BT18" s="137"/>
      <c r="BU18" s="137"/>
      <c r="BV18" s="137"/>
    </row>
    <row r="19" spans="1:74" s="138" customFormat="1" ht="21" customHeight="1" x14ac:dyDescent="0.2">
      <c r="A19" s="242" t="s">
        <v>120</v>
      </c>
      <c r="B19" s="243"/>
      <c r="C19" s="244"/>
      <c r="D19" s="245">
        <f t="shared" ref="D19:I19" si="0">SUM(D14:D18)</f>
        <v>660555</v>
      </c>
      <c r="E19" s="245">
        <f t="shared" si="0"/>
        <v>660555</v>
      </c>
      <c r="F19" s="245">
        <f t="shared" si="0"/>
        <v>660555</v>
      </c>
      <c r="G19" s="245">
        <f t="shared" si="0"/>
        <v>639663</v>
      </c>
      <c r="H19" s="245">
        <f t="shared" si="0"/>
        <v>0</v>
      </c>
      <c r="I19" s="245">
        <f t="shared" si="0"/>
        <v>0</v>
      </c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  <c r="AN19" s="137"/>
      <c r="AO19" s="137"/>
      <c r="AP19" s="137"/>
      <c r="AQ19" s="137"/>
      <c r="AR19" s="137"/>
      <c r="AS19" s="137"/>
      <c r="AT19" s="137"/>
      <c r="AU19" s="137"/>
      <c r="AV19" s="137"/>
      <c r="AW19" s="137"/>
      <c r="AX19" s="137"/>
      <c r="AY19" s="137"/>
      <c r="AZ19" s="137"/>
      <c r="BA19" s="137"/>
      <c r="BB19" s="137"/>
      <c r="BC19" s="137"/>
      <c r="BD19" s="137"/>
      <c r="BE19" s="137"/>
      <c r="BF19" s="137"/>
      <c r="BG19" s="137"/>
      <c r="BH19" s="137"/>
      <c r="BI19" s="137"/>
      <c r="BJ19" s="137"/>
      <c r="BK19" s="137"/>
      <c r="BL19" s="137"/>
      <c r="BM19" s="137"/>
      <c r="BN19" s="137"/>
      <c r="BO19" s="137"/>
      <c r="BP19" s="137"/>
      <c r="BQ19" s="137"/>
      <c r="BR19" s="137"/>
      <c r="BS19" s="137"/>
      <c r="BT19" s="137"/>
      <c r="BU19" s="137"/>
      <c r="BV19" s="137"/>
    </row>
    <row r="20" spans="1:74" s="240" customFormat="1" x14ac:dyDescent="0.25">
      <c r="H20" s="241"/>
      <c r="I20" s="241"/>
      <c r="J20" s="241"/>
      <c r="K20" s="241"/>
      <c r="L20" s="241"/>
      <c r="M20" s="241"/>
      <c r="N20" s="241"/>
      <c r="O20" s="241"/>
      <c r="P20" s="241"/>
      <c r="Q20" s="241"/>
      <c r="R20" s="241"/>
      <c r="S20" s="241"/>
      <c r="T20" s="241"/>
      <c r="U20" s="241"/>
      <c r="V20" s="241"/>
      <c r="W20" s="241"/>
      <c r="X20" s="241"/>
      <c r="Y20" s="241"/>
      <c r="Z20" s="241"/>
      <c r="AA20" s="241"/>
      <c r="AB20" s="241"/>
      <c r="AC20" s="241"/>
      <c r="AD20" s="241"/>
      <c r="AE20" s="241"/>
      <c r="AF20" s="241"/>
      <c r="AG20" s="241"/>
      <c r="AH20" s="241"/>
      <c r="AI20" s="241"/>
      <c r="AJ20" s="241"/>
      <c r="AK20" s="241"/>
      <c r="AL20" s="241"/>
      <c r="AM20" s="241"/>
      <c r="AN20" s="241"/>
      <c r="AO20" s="241"/>
      <c r="AP20" s="241"/>
      <c r="AQ20" s="241"/>
      <c r="AR20" s="241"/>
      <c r="AS20" s="241"/>
      <c r="AT20" s="241"/>
      <c r="AU20" s="241"/>
      <c r="AV20" s="241"/>
      <c r="AW20" s="241"/>
      <c r="AX20" s="241"/>
      <c r="AY20" s="241"/>
      <c r="AZ20" s="241"/>
      <c r="BA20" s="241"/>
      <c r="BB20" s="241"/>
      <c r="BC20" s="241"/>
      <c r="BD20" s="241"/>
      <c r="BE20" s="241"/>
      <c r="BF20" s="241"/>
      <c r="BG20" s="241"/>
      <c r="BH20" s="241"/>
      <c r="BI20" s="241"/>
      <c r="BJ20" s="241"/>
      <c r="BK20" s="241"/>
      <c r="BL20" s="241"/>
      <c r="BM20" s="241"/>
      <c r="BN20" s="241"/>
      <c r="BO20" s="241"/>
      <c r="BP20" s="241"/>
      <c r="BQ20" s="241"/>
      <c r="BR20" s="241"/>
      <c r="BS20" s="241"/>
      <c r="BT20" s="241"/>
      <c r="BU20" s="241"/>
      <c r="BV20" s="241"/>
    </row>
  </sheetData>
  <pageMargins left="0.59055118110236227" right="0.19685039370078741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AA7FB-9771-440B-A68E-3CDD0DF09E6C}">
  <dimension ref="A1:H23"/>
  <sheetViews>
    <sheetView tabSelected="1" zoomScale="120" zoomScaleNormal="120" workbookViewId="0"/>
  </sheetViews>
  <sheetFormatPr defaultRowHeight="15" x14ac:dyDescent="0.25"/>
  <cols>
    <col min="1" max="1" width="3.7109375" customWidth="1"/>
    <col min="2" max="2" width="6.28515625" customWidth="1"/>
    <col min="3" max="3" width="8.28515625" customWidth="1"/>
    <col min="4" max="4" width="47.28515625" customWidth="1"/>
    <col min="5" max="5" width="21.5703125" customWidth="1"/>
    <col min="257" max="257" width="3.7109375" customWidth="1"/>
    <col min="258" max="258" width="6.28515625" customWidth="1"/>
    <col min="259" max="259" width="8.28515625" customWidth="1"/>
    <col min="260" max="260" width="47.28515625" customWidth="1"/>
    <col min="261" max="261" width="21.5703125" customWidth="1"/>
    <col min="513" max="513" width="3.7109375" customWidth="1"/>
    <col min="514" max="514" width="6.28515625" customWidth="1"/>
    <col min="515" max="515" width="8.28515625" customWidth="1"/>
    <col min="516" max="516" width="47.28515625" customWidth="1"/>
    <col min="517" max="517" width="21.5703125" customWidth="1"/>
    <col min="769" max="769" width="3.7109375" customWidth="1"/>
    <col min="770" max="770" width="6.28515625" customWidth="1"/>
    <col min="771" max="771" width="8.28515625" customWidth="1"/>
    <col min="772" max="772" width="47.28515625" customWidth="1"/>
    <col min="773" max="773" width="21.5703125" customWidth="1"/>
    <col min="1025" max="1025" width="3.7109375" customWidth="1"/>
    <col min="1026" max="1026" width="6.28515625" customWidth="1"/>
    <col min="1027" max="1027" width="8.28515625" customWidth="1"/>
    <col min="1028" max="1028" width="47.28515625" customWidth="1"/>
    <col min="1029" max="1029" width="21.5703125" customWidth="1"/>
    <col min="1281" max="1281" width="3.7109375" customWidth="1"/>
    <col min="1282" max="1282" width="6.28515625" customWidth="1"/>
    <col min="1283" max="1283" width="8.28515625" customWidth="1"/>
    <col min="1284" max="1284" width="47.28515625" customWidth="1"/>
    <col min="1285" max="1285" width="21.5703125" customWidth="1"/>
    <col min="1537" max="1537" width="3.7109375" customWidth="1"/>
    <col min="1538" max="1538" width="6.28515625" customWidth="1"/>
    <col min="1539" max="1539" width="8.28515625" customWidth="1"/>
    <col min="1540" max="1540" width="47.28515625" customWidth="1"/>
    <col min="1541" max="1541" width="21.5703125" customWidth="1"/>
    <col min="1793" max="1793" width="3.7109375" customWidth="1"/>
    <col min="1794" max="1794" width="6.28515625" customWidth="1"/>
    <col min="1795" max="1795" width="8.28515625" customWidth="1"/>
    <col min="1796" max="1796" width="47.28515625" customWidth="1"/>
    <col min="1797" max="1797" width="21.5703125" customWidth="1"/>
    <col min="2049" max="2049" width="3.7109375" customWidth="1"/>
    <col min="2050" max="2050" width="6.28515625" customWidth="1"/>
    <col min="2051" max="2051" width="8.28515625" customWidth="1"/>
    <col min="2052" max="2052" width="47.28515625" customWidth="1"/>
    <col min="2053" max="2053" width="21.5703125" customWidth="1"/>
    <col min="2305" max="2305" width="3.7109375" customWidth="1"/>
    <col min="2306" max="2306" width="6.28515625" customWidth="1"/>
    <col min="2307" max="2307" width="8.28515625" customWidth="1"/>
    <col min="2308" max="2308" width="47.28515625" customWidth="1"/>
    <col min="2309" max="2309" width="21.5703125" customWidth="1"/>
    <col min="2561" max="2561" width="3.7109375" customWidth="1"/>
    <col min="2562" max="2562" width="6.28515625" customWidth="1"/>
    <col min="2563" max="2563" width="8.28515625" customWidth="1"/>
    <col min="2564" max="2564" width="47.28515625" customWidth="1"/>
    <col min="2565" max="2565" width="21.5703125" customWidth="1"/>
    <col min="2817" max="2817" width="3.7109375" customWidth="1"/>
    <col min="2818" max="2818" width="6.28515625" customWidth="1"/>
    <col min="2819" max="2819" width="8.28515625" customWidth="1"/>
    <col min="2820" max="2820" width="47.28515625" customWidth="1"/>
    <col min="2821" max="2821" width="21.5703125" customWidth="1"/>
    <col min="3073" max="3073" width="3.7109375" customWidth="1"/>
    <col min="3074" max="3074" width="6.28515625" customWidth="1"/>
    <col min="3075" max="3075" width="8.28515625" customWidth="1"/>
    <col min="3076" max="3076" width="47.28515625" customWidth="1"/>
    <col min="3077" max="3077" width="21.5703125" customWidth="1"/>
    <col min="3329" max="3329" width="3.7109375" customWidth="1"/>
    <col min="3330" max="3330" width="6.28515625" customWidth="1"/>
    <col min="3331" max="3331" width="8.28515625" customWidth="1"/>
    <col min="3332" max="3332" width="47.28515625" customWidth="1"/>
    <col min="3333" max="3333" width="21.5703125" customWidth="1"/>
    <col min="3585" max="3585" width="3.7109375" customWidth="1"/>
    <col min="3586" max="3586" width="6.28515625" customWidth="1"/>
    <col min="3587" max="3587" width="8.28515625" customWidth="1"/>
    <col min="3588" max="3588" width="47.28515625" customWidth="1"/>
    <col min="3589" max="3589" width="21.5703125" customWidth="1"/>
    <col min="3841" max="3841" width="3.7109375" customWidth="1"/>
    <col min="3842" max="3842" width="6.28515625" customWidth="1"/>
    <col min="3843" max="3843" width="8.28515625" customWidth="1"/>
    <col min="3844" max="3844" width="47.28515625" customWidth="1"/>
    <col min="3845" max="3845" width="21.5703125" customWidth="1"/>
    <col min="4097" max="4097" width="3.7109375" customWidth="1"/>
    <col min="4098" max="4098" width="6.28515625" customWidth="1"/>
    <col min="4099" max="4099" width="8.28515625" customWidth="1"/>
    <col min="4100" max="4100" width="47.28515625" customWidth="1"/>
    <col min="4101" max="4101" width="21.5703125" customWidth="1"/>
    <col min="4353" max="4353" width="3.7109375" customWidth="1"/>
    <col min="4354" max="4354" width="6.28515625" customWidth="1"/>
    <col min="4355" max="4355" width="8.28515625" customWidth="1"/>
    <col min="4356" max="4356" width="47.28515625" customWidth="1"/>
    <col min="4357" max="4357" width="21.5703125" customWidth="1"/>
    <col min="4609" max="4609" width="3.7109375" customWidth="1"/>
    <col min="4610" max="4610" width="6.28515625" customWidth="1"/>
    <col min="4611" max="4611" width="8.28515625" customWidth="1"/>
    <col min="4612" max="4612" width="47.28515625" customWidth="1"/>
    <col min="4613" max="4613" width="21.5703125" customWidth="1"/>
    <col min="4865" max="4865" width="3.7109375" customWidth="1"/>
    <col min="4866" max="4866" width="6.28515625" customWidth="1"/>
    <col min="4867" max="4867" width="8.28515625" customWidth="1"/>
    <col min="4868" max="4868" width="47.28515625" customWidth="1"/>
    <col min="4869" max="4869" width="21.5703125" customWidth="1"/>
    <col min="5121" max="5121" width="3.7109375" customWidth="1"/>
    <col min="5122" max="5122" width="6.28515625" customWidth="1"/>
    <col min="5123" max="5123" width="8.28515625" customWidth="1"/>
    <col min="5124" max="5124" width="47.28515625" customWidth="1"/>
    <col min="5125" max="5125" width="21.5703125" customWidth="1"/>
    <col min="5377" max="5377" width="3.7109375" customWidth="1"/>
    <col min="5378" max="5378" width="6.28515625" customWidth="1"/>
    <col min="5379" max="5379" width="8.28515625" customWidth="1"/>
    <col min="5380" max="5380" width="47.28515625" customWidth="1"/>
    <col min="5381" max="5381" width="21.5703125" customWidth="1"/>
    <col min="5633" max="5633" width="3.7109375" customWidth="1"/>
    <col min="5634" max="5634" width="6.28515625" customWidth="1"/>
    <col min="5635" max="5635" width="8.28515625" customWidth="1"/>
    <col min="5636" max="5636" width="47.28515625" customWidth="1"/>
    <col min="5637" max="5637" width="21.5703125" customWidth="1"/>
    <col min="5889" max="5889" width="3.7109375" customWidth="1"/>
    <col min="5890" max="5890" width="6.28515625" customWidth="1"/>
    <col min="5891" max="5891" width="8.28515625" customWidth="1"/>
    <col min="5892" max="5892" width="47.28515625" customWidth="1"/>
    <col min="5893" max="5893" width="21.5703125" customWidth="1"/>
    <col min="6145" max="6145" width="3.7109375" customWidth="1"/>
    <col min="6146" max="6146" width="6.28515625" customWidth="1"/>
    <col min="6147" max="6147" width="8.28515625" customWidth="1"/>
    <col min="6148" max="6148" width="47.28515625" customWidth="1"/>
    <col min="6149" max="6149" width="21.5703125" customWidth="1"/>
    <col min="6401" max="6401" width="3.7109375" customWidth="1"/>
    <col min="6402" max="6402" width="6.28515625" customWidth="1"/>
    <col min="6403" max="6403" width="8.28515625" customWidth="1"/>
    <col min="6404" max="6404" width="47.28515625" customWidth="1"/>
    <col min="6405" max="6405" width="21.5703125" customWidth="1"/>
    <col min="6657" max="6657" width="3.7109375" customWidth="1"/>
    <col min="6658" max="6658" width="6.28515625" customWidth="1"/>
    <col min="6659" max="6659" width="8.28515625" customWidth="1"/>
    <col min="6660" max="6660" width="47.28515625" customWidth="1"/>
    <col min="6661" max="6661" width="21.5703125" customWidth="1"/>
    <col min="6913" max="6913" width="3.7109375" customWidth="1"/>
    <col min="6914" max="6914" width="6.28515625" customWidth="1"/>
    <col min="6915" max="6915" width="8.28515625" customWidth="1"/>
    <col min="6916" max="6916" width="47.28515625" customWidth="1"/>
    <col min="6917" max="6917" width="21.5703125" customWidth="1"/>
    <col min="7169" max="7169" width="3.7109375" customWidth="1"/>
    <col min="7170" max="7170" width="6.28515625" customWidth="1"/>
    <col min="7171" max="7171" width="8.28515625" customWidth="1"/>
    <col min="7172" max="7172" width="47.28515625" customWidth="1"/>
    <col min="7173" max="7173" width="21.5703125" customWidth="1"/>
    <col min="7425" max="7425" width="3.7109375" customWidth="1"/>
    <col min="7426" max="7426" width="6.28515625" customWidth="1"/>
    <col min="7427" max="7427" width="8.28515625" customWidth="1"/>
    <col min="7428" max="7428" width="47.28515625" customWidth="1"/>
    <col min="7429" max="7429" width="21.5703125" customWidth="1"/>
    <col min="7681" max="7681" width="3.7109375" customWidth="1"/>
    <col min="7682" max="7682" width="6.28515625" customWidth="1"/>
    <col min="7683" max="7683" width="8.28515625" customWidth="1"/>
    <col min="7684" max="7684" width="47.28515625" customWidth="1"/>
    <col min="7685" max="7685" width="21.5703125" customWidth="1"/>
    <col min="7937" max="7937" width="3.7109375" customWidth="1"/>
    <col min="7938" max="7938" width="6.28515625" customWidth="1"/>
    <col min="7939" max="7939" width="8.28515625" customWidth="1"/>
    <col min="7940" max="7940" width="47.28515625" customWidth="1"/>
    <col min="7941" max="7941" width="21.5703125" customWidth="1"/>
    <col min="8193" max="8193" width="3.7109375" customWidth="1"/>
    <col min="8194" max="8194" width="6.28515625" customWidth="1"/>
    <col min="8195" max="8195" width="8.28515625" customWidth="1"/>
    <col min="8196" max="8196" width="47.28515625" customWidth="1"/>
    <col min="8197" max="8197" width="21.5703125" customWidth="1"/>
    <col min="8449" max="8449" width="3.7109375" customWidth="1"/>
    <col min="8450" max="8450" width="6.28515625" customWidth="1"/>
    <col min="8451" max="8451" width="8.28515625" customWidth="1"/>
    <col min="8452" max="8452" width="47.28515625" customWidth="1"/>
    <col min="8453" max="8453" width="21.5703125" customWidth="1"/>
    <col min="8705" max="8705" width="3.7109375" customWidth="1"/>
    <col min="8706" max="8706" width="6.28515625" customWidth="1"/>
    <col min="8707" max="8707" width="8.28515625" customWidth="1"/>
    <col min="8708" max="8708" width="47.28515625" customWidth="1"/>
    <col min="8709" max="8709" width="21.5703125" customWidth="1"/>
    <col min="8961" max="8961" width="3.7109375" customWidth="1"/>
    <col min="8962" max="8962" width="6.28515625" customWidth="1"/>
    <col min="8963" max="8963" width="8.28515625" customWidth="1"/>
    <col min="8964" max="8964" width="47.28515625" customWidth="1"/>
    <col min="8965" max="8965" width="21.5703125" customWidth="1"/>
    <col min="9217" max="9217" width="3.7109375" customWidth="1"/>
    <col min="9218" max="9218" width="6.28515625" customWidth="1"/>
    <col min="9219" max="9219" width="8.28515625" customWidth="1"/>
    <col min="9220" max="9220" width="47.28515625" customWidth="1"/>
    <col min="9221" max="9221" width="21.5703125" customWidth="1"/>
    <col min="9473" max="9473" width="3.7109375" customWidth="1"/>
    <col min="9474" max="9474" width="6.28515625" customWidth="1"/>
    <col min="9475" max="9475" width="8.28515625" customWidth="1"/>
    <col min="9476" max="9476" width="47.28515625" customWidth="1"/>
    <col min="9477" max="9477" width="21.5703125" customWidth="1"/>
    <col min="9729" max="9729" width="3.7109375" customWidth="1"/>
    <col min="9730" max="9730" width="6.28515625" customWidth="1"/>
    <col min="9731" max="9731" width="8.28515625" customWidth="1"/>
    <col min="9732" max="9732" width="47.28515625" customWidth="1"/>
    <col min="9733" max="9733" width="21.5703125" customWidth="1"/>
    <col min="9985" max="9985" width="3.7109375" customWidth="1"/>
    <col min="9986" max="9986" width="6.28515625" customWidth="1"/>
    <col min="9987" max="9987" width="8.28515625" customWidth="1"/>
    <col min="9988" max="9988" width="47.28515625" customWidth="1"/>
    <col min="9989" max="9989" width="21.5703125" customWidth="1"/>
    <col min="10241" max="10241" width="3.7109375" customWidth="1"/>
    <col min="10242" max="10242" width="6.28515625" customWidth="1"/>
    <col min="10243" max="10243" width="8.28515625" customWidth="1"/>
    <col min="10244" max="10244" width="47.28515625" customWidth="1"/>
    <col min="10245" max="10245" width="21.5703125" customWidth="1"/>
    <col min="10497" max="10497" width="3.7109375" customWidth="1"/>
    <col min="10498" max="10498" width="6.28515625" customWidth="1"/>
    <col min="10499" max="10499" width="8.28515625" customWidth="1"/>
    <col min="10500" max="10500" width="47.28515625" customWidth="1"/>
    <col min="10501" max="10501" width="21.5703125" customWidth="1"/>
    <col min="10753" max="10753" width="3.7109375" customWidth="1"/>
    <col min="10754" max="10754" width="6.28515625" customWidth="1"/>
    <col min="10755" max="10755" width="8.28515625" customWidth="1"/>
    <col min="10756" max="10756" width="47.28515625" customWidth="1"/>
    <col min="10757" max="10757" width="21.5703125" customWidth="1"/>
    <col min="11009" max="11009" width="3.7109375" customWidth="1"/>
    <col min="11010" max="11010" width="6.28515625" customWidth="1"/>
    <col min="11011" max="11011" width="8.28515625" customWidth="1"/>
    <col min="11012" max="11012" width="47.28515625" customWidth="1"/>
    <col min="11013" max="11013" width="21.5703125" customWidth="1"/>
    <col min="11265" max="11265" width="3.7109375" customWidth="1"/>
    <col min="11266" max="11266" width="6.28515625" customWidth="1"/>
    <col min="11267" max="11267" width="8.28515625" customWidth="1"/>
    <col min="11268" max="11268" width="47.28515625" customWidth="1"/>
    <col min="11269" max="11269" width="21.5703125" customWidth="1"/>
    <col min="11521" max="11521" width="3.7109375" customWidth="1"/>
    <col min="11522" max="11522" width="6.28515625" customWidth="1"/>
    <col min="11523" max="11523" width="8.28515625" customWidth="1"/>
    <col min="11524" max="11524" width="47.28515625" customWidth="1"/>
    <col min="11525" max="11525" width="21.5703125" customWidth="1"/>
    <col min="11777" max="11777" width="3.7109375" customWidth="1"/>
    <col min="11778" max="11778" width="6.28515625" customWidth="1"/>
    <col min="11779" max="11779" width="8.28515625" customWidth="1"/>
    <col min="11780" max="11780" width="47.28515625" customWidth="1"/>
    <col min="11781" max="11781" width="21.5703125" customWidth="1"/>
    <col min="12033" max="12033" width="3.7109375" customWidth="1"/>
    <col min="12034" max="12034" width="6.28515625" customWidth="1"/>
    <col min="12035" max="12035" width="8.28515625" customWidth="1"/>
    <col min="12036" max="12036" width="47.28515625" customWidth="1"/>
    <col min="12037" max="12037" width="21.5703125" customWidth="1"/>
    <col min="12289" max="12289" width="3.7109375" customWidth="1"/>
    <col min="12290" max="12290" width="6.28515625" customWidth="1"/>
    <col min="12291" max="12291" width="8.28515625" customWidth="1"/>
    <col min="12292" max="12292" width="47.28515625" customWidth="1"/>
    <col min="12293" max="12293" width="21.5703125" customWidth="1"/>
    <col min="12545" max="12545" width="3.7109375" customWidth="1"/>
    <col min="12546" max="12546" width="6.28515625" customWidth="1"/>
    <col min="12547" max="12547" width="8.28515625" customWidth="1"/>
    <col min="12548" max="12548" width="47.28515625" customWidth="1"/>
    <col min="12549" max="12549" width="21.5703125" customWidth="1"/>
    <col min="12801" max="12801" width="3.7109375" customWidth="1"/>
    <col min="12802" max="12802" width="6.28515625" customWidth="1"/>
    <col min="12803" max="12803" width="8.28515625" customWidth="1"/>
    <col min="12804" max="12804" width="47.28515625" customWidth="1"/>
    <col min="12805" max="12805" width="21.5703125" customWidth="1"/>
    <col min="13057" max="13057" width="3.7109375" customWidth="1"/>
    <col min="13058" max="13058" width="6.28515625" customWidth="1"/>
    <col min="13059" max="13059" width="8.28515625" customWidth="1"/>
    <col min="13060" max="13060" width="47.28515625" customWidth="1"/>
    <col min="13061" max="13061" width="21.5703125" customWidth="1"/>
    <col min="13313" max="13313" width="3.7109375" customWidth="1"/>
    <col min="13314" max="13314" width="6.28515625" customWidth="1"/>
    <col min="13315" max="13315" width="8.28515625" customWidth="1"/>
    <col min="13316" max="13316" width="47.28515625" customWidth="1"/>
    <col min="13317" max="13317" width="21.5703125" customWidth="1"/>
    <col min="13569" max="13569" width="3.7109375" customWidth="1"/>
    <col min="13570" max="13570" width="6.28515625" customWidth="1"/>
    <col min="13571" max="13571" width="8.28515625" customWidth="1"/>
    <col min="13572" max="13572" width="47.28515625" customWidth="1"/>
    <col min="13573" max="13573" width="21.5703125" customWidth="1"/>
    <col min="13825" max="13825" width="3.7109375" customWidth="1"/>
    <col min="13826" max="13826" width="6.28515625" customWidth="1"/>
    <col min="13827" max="13827" width="8.28515625" customWidth="1"/>
    <col min="13828" max="13828" width="47.28515625" customWidth="1"/>
    <col min="13829" max="13829" width="21.5703125" customWidth="1"/>
    <col min="14081" max="14081" width="3.7109375" customWidth="1"/>
    <col min="14082" max="14082" width="6.28515625" customWidth="1"/>
    <col min="14083" max="14083" width="8.28515625" customWidth="1"/>
    <col min="14084" max="14084" width="47.28515625" customWidth="1"/>
    <col min="14085" max="14085" width="21.5703125" customWidth="1"/>
    <col min="14337" max="14337" width="3.7109375" customWidth="1"/>
    <col min="14338" max="14338" width="6.28515625" customWidth="1"/>
    <col min="14339" max="14339" width="8.28515625" customWidth="1"/>
    <col min="14340" max="14340" width="47.28515625" customWidth="1"/>
    <col min="14341" max="14341" width="21.5703125" customWidth="1"/>
    <col min="14593" max="14593" width="3.7109375" customWidth="1"/>
    <col min="14594" max="14594" width="6.28515625" customWidth="1"/>
    <col min="14595" max="14595" width="8.28515625" customWidth="1"/>
    <col min="14596" max="14596" width="47.28515625" customWidth="1"/>
    <col min="14597" max="14597" width="21.5703125" customWidth="1"/>
    <col min="14849" max="14849" width="3.7109375" customWidth="1"/>
    <col min="14850" max="14850" width="6.28515625" customWidth="1"/>
    <col min="14851" max="14851" width="8.28515625" customWidth="1"/>
    <col min="14852" max="14852" width="47.28515625" customWidth="1"/>
    <col min="14853" max="14853" width="21.5703125" customWidth="1"/>
    <col min="15105" max="15105" width="3.7109375" customWidth="1"/>
    <col min="15106" max="15106" width="6.28515625" customWidth="1"/>
    <col min="15107" max="15107" width="8.28515625" customWidth="1"/>
    <col min="15108" max="15108" width="47.28515625" customWidth="1"/>
    <col min="15109" max="15109" width="21.5703125" customWidth="1"/>
    <col min="15361" max="15361" width="3.7109375" customWidth="1"/>
    <col min="15362" max="15362" width="6.28515625" customWidth="1"/>
    <col min="15363" max="15363" width="8.28515625" customWidth="1"/>
    <col min="15364" max="15364" width="47.28515625" customWidth="1"/>
    <col min="15365" max="15365" width="21.5703125" customWidth="1"/>
    <col min="15617" max="15617" width="3.7109375" customWidth="1"/>
    <col min="15618" max="15618" width="6.28515625" customWidth="1"/>
    <col min="15619" max="15619" width="8.28515625" customWidth="1"/>
    <col min="15620" max="15620" width="47.28515625" customWidth="1"/>
    <col min="15621" max="15621" width="21.5703125" customWidth="1"/>
    <col min="15873" max="15873" width="3.7109375" customWidth="1"/>
    <col min="15874" max="15874" width="6.28515625" customWidth="1"/>
    <col min="15875" max="15875" width="8.28515625" customWidth="1"/>
    <col min="15876" max="15876" width="47.28515625" customWidth="1"/>
    <col min="15877" max="15877" width="21.5703125" customWidth="1"/>
    <col min="16129" max="16129" width="3.7109375" customWidth="1"/>
    <col min="16130" max="16130" width="6.28515625" customWidth="1"/>
    <col min="16131" max="16131" width="8.28515625" customWidth="1"/>
    <col min="16132" max="16132" width="47.28515625" customWidth="1"/>
    <col min="16133" max="16133" width="21.5703125" customWidth="1"/>
  </cols>
  <sheetData>
    <row r="1" spans="1:8" s="141" customFormat="1" ht="12" x14ac:dyDescent="0.2"/>
    <row r="2" spans="1:8" s="141" customFormat="1" ht="12" x14ac:dyDescent="0.2">
      <c r="D2" s="195"/>
      <c r="E2" s="1" t="s">
        <v>121</v>
      </c>
    </row>
    <row r="3" spans="1:8" s="141" customFormat="1" ht="12" x14ac:dyDescent="0.2">
      <c r="D3" s="195"/>
      <c r="E3" s="4" t="s">
        <v>195</v>
      </c>
    </row>
    <row r="4" spans="1:8" s="141" customFormat="1" ht="12" x14ac:dyDescent="0.2">
      <c r="D4" s="195"/>
      <c r="E4" s="4" t="s">
        <v>44</v>
      </c>
    </row>
    <row r="5" spans="1:8" s="141" customFormat="1" ht="12" x14ac:dyDescent="0.2">
      <c r="D5" s="195"/>
      <c r="E5" s="4" t="s">
        <v>196</v>
      </c>
    </row>
    <row r="6" spans="1:8" s="141" customFormat="1" ht="12" x14ac:dyDescent="0.2">
      <c r="D6" s="195"/>
      <c r="E6" s="1"/>
    </row>
    <row r="7" spans="1:8" s="141" customFormat="1" ht="12" x14ac:dyDescent="0.2">
      <c r="D7" s="184"/>
    </row>
    <row r="8" spans="1:8" s="141" customFormat="1" ht="12.75" x14ac:dyDescent="0.2">
      <c r="A8" s="128" t="s">
        <v>205</v>
      </c>
      <c r="B8" s="128"/>
      <c r="C8" s="128"/>
      <c r="D8" s="128"/>
      <c r="E8" s="128"/>
    </row>
    <row r="9" spans="1:8" s="141" customFormat="1" ht="12.75" x14ac:dyDescent="0.2">
      <c r="A9" s="128" t="s">
        <v>206</v>
      </c>
      <c r="B9" s="128"/>
      <c r="C9" s="128"/>
      <c r="D9" s="128"/>
      <c r="E9" s="128"/>
    </row>
    <row r="10" spans="1:8" s="141" customFormat="1" ht="12.75" x14ac:dyDescent="0.2">
      <c r="A10" s="128" t="s">
        <v>207</v>
      </c>
      <c r="B10" s="128"/>
      <c r="C10" s="128"/>
      <c r="D10" s="128"/>
      <c r="E10" s="128"/>
    </row>
    <row r="11" spans="1:8" s="141" customFormat="1" ht="12" x14ac:dyDescent="0.2">
      <c r="D11" s="196"/>
      <c r="E11" s="196"/>
    </row>
    <row r="12" spans="1:8" s="139" customFormat="1" ht="11.25" x14ac:dyDescent="0.2">
      <c r="D12" s="142"/>
      <c r="E12" s="143" t="s">
        <v>1</v>
      </c>
    </row>
    <row r="13" spans="1:8" s="141" customFormat="1" ht="21.75" customHeight="1" x14ac:dyDescent="0.2">
      <c r="A13" s="197" t="s">
        <v>33</v>
      </c>
      <c r="B13" s="197" t="s">
        <v>43</v>
      </c>
      <c r="C13" s="197" t="s">
        <v>117</v>
      </c>
      <c r="D13" s="197" t="s">
        <v>122</v>
      </c>
      <c r="E13" s="197" t="s">
        <v>208</v>
      </c>
      <c r="G13" s="198"/>
      <c r="H13" s="199"/>
    </row>
    <row r="14" spans="1:8" s="140" customFormat="1" ht="11.25" customHeight="1" x14ac:dyDescent="0.15">
      <c r="A14" s="136">
        <v>1</v>
      </c>
      <c r="B14" s="136">
        <v>2</v>
      </c>
      <c r="C14" s="136">
        <v>3</v>
      </c>
      <c r="D14" s="136">
        <v>4</v>
      </c>
      <c r="E14" s="136">
        <v>5</v>
      </c>
    </row>
    <row r="15" spans="1:8" s="141" customFormat="1" ht="21" customHeight="1" x14ac:dyDescent="0.2">
      <c r="A15" s="200">
        <v>1</v>
      </c>
      <c r="B15" s="201">
        <v>754</v>
      </c>
      <c r="C15" s="201">
        <v>75414</v>
      </c>
      <c r="D15" s="202" t="s">
        <v>209</v>
      </c>
      <c r="E15" s="203">
        <v>175000</v>
      </c>
    </row>
    <row r="16" spans="1:8" s="141" customFormat="1" ht="24" x14ac:dyDescent="0.2">
      <c r="A16" s="200">
        <v>2</v>
      </c>
      <c r="B16" s="201">
        <v>801</v>
      </c>
      <c r="C16" s="201">
        <v>80195</v>
      </c>
      <c r="D16" s="204" t="s">
        <v>210</v>
      </c>
      <c r="E16" s="203">
        <v>20000</v>
      </c>
    </row>
    <row r="17" spans="1:6" s="141" customFormat="1" ht="18" customHeight="1" x14ac:dyDescent="0.2">
      <c r="A17" s="200">
        <v>3</v>
      </c>
      <c r="B17" s="201">
        <v>900</v>
      </c>
      <c r="C17" s="201">
        <v>90004</v>
      </c>
      <c r="D17" s="204" t="s">
        <v>211</v>
      </c>
      <c r="E17" s="203">
        <v>586000</v>
      </c>
      <c r="F17" s="205"/>
    </row>
    <row r="18" spans="1:6" s="141" customFormat="1" ht="36" x14ac:dyDescent="0.2">
      <c r="A18" s="206">
        <v>4</v>
      </c>
      <c r="B18" s="207">
        <v>900</v>
      </c>
      <c r="C18" s="207">
        <v>90095</v>
      </c>
      <c r="D18" s="204" t="s">
        <v>212</v>
      </c>
      <c r="E18" s="208">
        <v>70000</v>
      </c>
    </row>
    <row r="19" spans="1:6" s="141" customFormat="1" ht="27" customHeight="1" x14ac:dyDescent="0.2">
      <c r="A19" s="209">
        <v>5</v>
      </c>
      <c r="B19" s="210">
        <v>900</v>
      </c>
      <c r="C19" s="210">
        <v>90095</v>
      </c>
      <c r="D19" s="204" t="s">
        <v>213</v>
      </c>
      <c r="E19" s="211">
        <v>50000</v>
      </c>
    </row>
    <row r="20" spans="1:6" s="141" customFormat="1" ht="24" x14ac:dyDescent="0.2">
      <c r="A20" s="209">
        <v>6</v>
      </c>
      <c r="B20" s="210">
        <v>900</v>
      </c>
      <c r="C20" s="210">
        <v>90095</v>
      </c>
      <c r="D20" s="204" t="s">
        <v>214</v>
      </c>
      <c r="E20" s="211">
        <v>200000</v>
      </c>
    </row>
    <row r="21" spans="1:6" s="213" customFormat="1" ht="25.5" customHeight="1" x14ac:dyDescent="0.2">
      <c r="A21" s="214" t="s">
        <v>123</v>
      </c>
      <c r="B21" s="215"/>
      <c r="C21" s="215"/>
      <c r="D21" s="216"/>
      <c r="E21" s="212">
        <f>SUM(E15:E20)</f>
        <v>1101000</v>
      </c>
    </row>
    <row r="22" spans="1:6" s="141" customFormat="1" ht="12" x14ac:dyDescent="0.2"/>
    <row r="23" spans="1:6" s="241" customFormat="1" x14ac:dyDescent="0.25">
      <c r="A23" s="246"/>
    </row>
  </sheetData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Zał.Nr1</vt:lpstr>
      <vt:lpstr>Zał.Nr2</vt:lpstr>
      <vt:lpstr>Zał.Nr3</vt:lpstr>
      <vt:lpstr>Zał.Nr4</vt:lpstr>
      <vt:lpstr>Zał.Nr1!Tytuły_wydruku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Załączniki do Zarządzenia nr 163/2021 Prezydenta Miasta Włocławek z dnia 30 kwietnia 2021r. </dc:title>
  <dc:creator>Beata Duszeńska</dc:creator>
  <cp:keywords>Załączniki Zarządzenie Prezydenta Miasta Włocławek </cp:keywords>
  <cp:lastModifiedBy>Beata Dymkowska - Ciesiul</cp:lastModifiedBy>
  <cp:lastPrinted>2021-05-05T07:28:12Z</cp:lastPrinted>
  <dcterms:created xsi:type="dcterms:W3CDTF">2014-03-20T12:20:20Z</dcterms:created>
  <dcterms:modified xsi:type="dcterms:W3CDTF">2021-05-05T07:46:20Z</dcterms:modified>
</cp:coreProperties>
</file>