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34624251-3C0A-429F-A646-2C713B2FE8E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7" r:id="rId2"/>
    <sheet name="Zał.Nr3" sheetId="18" r:id="rId3"/>
    <sheet name="Zał.Nr4" sheetId="19" r:id="rId4"/>
    <sheet name="Zał.Nr5" sheetId="20" r:id="rId5"/>
  </sheets>
  <definedNames>
    <definedName name="_xlnm.Print_Titles" localSheetId="0">Zał.Nr1!$7:$9</definedName>
    <definedName name="_xlnm.Print_Titles" localSheetId="3">Zał.Nr4!$10:$11</definedName>
  </definedNames>
  <calcPr calcId="181029"/>
</workbook>
</file>

<file path=xl/calcChain.xml><?xml version="1.0" encoding="utf-8"?>
<calcChain xmlns="http://schemas.openxmlformats.org/spreadsheetml/2006/main">
  <c r="G29" i="20" l="1"/>
  <c r="F29" i="20"/>
  <c r="E29" i="20"/>
  <c r="D29" i="20"/>
  <c r="E134" i="19"/>
  <c r="E31" i="19"/>
  <c r="E135" i="19" s="1"/>
  <c r="I19" i="18"/>
  <c r="H19" i="18"/>
  <c r="G19" i="18"/>
  <c r="F19" i="18"/>
  <c r="D19" i="18"/>
  <c r="E18" i="18"/>
  <c r="E17" i="18"/>
  <c r="E16" i="18"/>
  <c r="E19" i="18" s="1"/>
  <c r="E15" i="18"/>
  <c r="E14" i="18"/>
  <c r="H234" i="9" l="1"/>
  <c r="H233" i="9"/>
  <c r="H232" i="9"/>
  <c r="H231" i="9"/>
  <c r="H230" i="9"/>
  <c r="H229" i="9"/>
  <c r="H228" i="9"/>
  <c r="G227" i="9"/>
  <c r="G226" i="9" s="1"/>
  <c r="G224" i="9" s="1"/>
  <c r="F227" i="9"/>
  <c r="F226" i="9" s="1"/>
  <c r="H223" i="9"/>
  <c r="H222" i="9"/>
  <c r="H221" i="9"/>
  <c r="G220" i="9"/>
  <c r="G219" i="9" s="1"/>
  <c r="G218" i="9" s="1"/>
  <c r="G211" i="9" s="1"/>
  <c r="F220" i="9"/>
  <c r="F219" i="9" s="1"/>
  <c r="H216" i="9"/>
  <c r="H215" i="9"/>
  <c r="H214" i="9"/>
  <c r="G214" i="9"/>
  <c r="F214" i="9"/>
  <c r="F213" i="9" s="1"/>
  <c r="G213" i="9"/>
  <c r="G212" i="9"/>
  <c r="H210" i="9"/>
  <c r="H209" i="9"/>
  <c r="H208" i="9"/>
  <c r="G208" i="9"/>
  <c r="F208" i="9"/>
  <c r="G207" i="9"/>
  <c r="F207" i="9"/>
  <c r="H207" i="9" s="1"/>
  <c r="H206" i="9"/>
  <c r="H205" i="9"/>
  <c r="H204" i="9"/>
  <c r="G204" i="9"/>
  <c r="F204" i="9"/>
  <c r="G203" i="9"/>
  <c r="G202" i="9" s="1"/>
  <c r="G201" i="9" s="1"/>
  <c r="F203" i="9"/>
  <c r="H203" i="9" s="1"/>
  <c r="F202" i="9"/>
  <c r="F201" i="9"/>
  <c r="H200" i="9"/>
  <c r="H199" i="9"/>
  <c r="H198" i="9"/>
  <c r="H196" i="9"/>
  <c r="G196" i="9"/>
  <c r="F196" i="9"/>
  <c r="G195" i="9"/>
  <c r="F195" i="9"/>
  <c r="H195" i="9" s="1"/>
  <c r="H194" i="9"/>
  <c r="G191" i="9"/>
  <c r="G190" i="9" s="1"/>
  <c r="G189" i="9" s="1"/>
  <c r="F191" i="9"/>
  <c r="H191" i="9" s="1"/>
  <c r="F190" i="9"/>
  <c r="F189" i="9" s="1"/>
  <c r="H188" i="9"/>
  <c r="H187" i="9"/>
  <c r="G187" i="9"/>
  <c r="F187" i="9"/>
  <c r="H186" i="9"/>
  <c r="H185" i="9"/>
  <c r="G185" i="9"/>
  <c r="F185" i="9"/>
  <c r="F184" i="9" s="1"/>
  <c r="H184" i="9" s="1"/>
  <c r="G184" i="9"/>
  <c r="H183" i="9"/>
  <c r="H182" i="9"/>
  <c r="H181" i="9"/>
  <c r="G180" i="9"/>
  <c r="G179" i="9" s="1"/>
  <c r="F180" i="9"/>
  <c r="F179" i="9" s="1"/>
  <c r="H178" i="9"/>
  <c r="H177" i="9"/>
  <c r="H175" i="9"/>
  <c r="G174" i="9"/>
  <c r="G173" i="9" s="1"/>
  <c r="G172" i="9" s="1"/>
  <c r="F174" i="9"/>
  <c r="H174" i="9" s="1"/>
  <c r="F173" i="9"/>
  <c r="H171" i="9"/>
  <c r="G170" i="9"/>
  <c r="G169" i="9" s="1"/>
  <c r="G168" i="9" s="1"/>
  <c r="F170" i="9"/>
  <c r="F169" i="9" s="1"/>
  <c r="H167" i="9"/>
  <c r="H166" i="9"/>
  <c r="H165" i="9"/>
  <c r="H164" i="9"/>
  <c r="G163" i="9"/>
  <c r="G158" i="9" s="1"/>
  <c r="G157" i="9" s="1"/>
  <c r="F163" i="9"/>
  <c r="H163" i="9" s="1"/>
  <c r="F158" i="9"/>
  <c r="F157" i="9" s="1"/>
  <c r="H157" i="9" s="1"/>
  <c r="H156" i="9"/>
  <c r="H155" i="9"/>
  <c r="H154" i="9"/>
  <c r="H153" i="9"/>
  <c r="H152" i="9"/>
  <c r="H151" i="9"/>
  <c r="H150" i="9"/>
  <c r="H149" i="9"/>
  <c r="H148" i="9"/>
  <c r="H147" i="9"/>
  <c r="G146" i="9"/>
  <c r="G144" i="9" s="1"/>
  <c r="G135" i="9" s="1"/>
  <c r="F146" i="9"/>
  <c r="F144" i="9" s="1"/>
  <c r="H144" i="9" s="1"/>
  <c r="H143" i="9"/>
  <c r="H142" i="9"/>
  <c r="G142" i="9"/>
  <c r="F142" i="9"/>
  <c r="F141" i="9" s="1"/>
  <c r="H141" i="9" s="1"/>
  <c r="G141" i="9"/>
  <c r="H139" i="9"/>
  <c r="H138" i="9"/>
  <c r="H137" i="9"/>
  <c r="G137" i="9"/>
  <c r="F137" i="9"/>
  <c r="F136" i="9" s="1"/>
  <c r="G136" i="9"/>
  <c r="H134" i="9"/>
  <c r="H133" i="9"/>
  <c r="H132" i="9"/>
  <c r="H131" i="9"/>
  <c r="H130" i="9"/>
  <c r="H129" i="9"/>
  <c r="H128" i="9"/>
  <c r="H127" i="9"/>
  <c r="G127" i="9"/>
  <c r="F127" i="9"/>
  <c r="H125" i="9"/>
  <c r="H124" i="9"/>
  <c r="H123" i="9"/>
  <c r="H122" i="9"/>
  <c r="H121" i="9"/>
  <c r="G121" i="9"/>
  <c r="F121" i="9"/>
  <c r="H119" i="9"/>
  <c r="H118" i="9"/>
  <c r="G118" i="9"/>
  <c r="F118" i="9"/>
  <c r="H117" i="9"/>
  <c r="H116" i="9"/>
  <c r="H115" i="9"/>
  <c r="G115" i="9"/>
  <c r="F115" i="9"/>
  <c r="F114" i="9" s="1"/>
  <c r="H114" i="9" s="1"/>
  <c r="G114" i="9"/>
  <c r="H113" i="9"/>
  <c r="H109" i="9"/>
  <c r="H107" i="9"/>
  <c r="G107" i="9"/>
  <c r="F107" i="9"/>
  <c r="F106" i="9" s="1"/>
  <c r="H106" i="9" s="1"/>
  <c r="G106" i="9"/>
  <c r="H98" i="9"/>
  <c r="H97" i="9"/>
  <c r="H96" i="9"/>
  <c r="G95" i="9"/>
  <c r="G94" i="9" s="1"/>
  <c r="F95" i="9"/>
  <c r="F94" i="9" s="1"/>
  <c r="H93" i="9"/>
  <c r="H92" i="9"/>
  <c r="H91" i="9"/>
  <c r="H90" i="9"/>
  <c r="H89" i="9"/>
  <c r="G89" i="9"/>
  <c r="F89" i="9"/>
  <c r="G88" i="9"/>
  <c r="F88" i="9"/>
  <c r="H88" i="9" s="1"/>
  <c r="H87" i="9"/>
  <c r="G86" i="9"/>
  <c r="G85" i="9" s="1"/>
  <c r="F86" i="9"/>
  <c r="H86" i="9" s="1"/>
  <c r="F85" i="9"/>
  <c r="H83" i="9"/>
  <c r="G82" i="9"/>
  <c r="G81" i="9" s="1"/>
  <c r="F82" i="9"/>
  <c r="F81" i="9" s="1"/>
  <c r="H80" i="9"/>
  <c r="H79" i="9"/>
  <c r="H78" i="9"/>
  <c r="G77" i="9"/>
  <c r="G76" i="9" s="1"/>
  <c r="F77" i="9"/>
  <c r="H77" i="9" s="1"/>
  <c r="F76" i="9"/>
  <c r="F75" i="9" s="1"/>
  <c r="H74" i="9"/>
  <c r="H73" i="9"/>
  <c r="G73" i="9"/>
  <c r="F73" i="9"/>
  <c r="H72" i="9"/>
  <c r="G72" i="9"/>
  <c r="F72" i="9"/>
  <c r="H71" i="9"/>
  <c r="H70" i="9"/>
  <c r="G70" i="9"/>
  <c r="F70" i="9"/>
  <c r="H68" i="9"/>
  <c r="H67" i="9"/>
  <c r="G67" i="9"/>
  <c r="F67" i="9"/>
  <c r="G66" i="9"/>
  <c r="G65" i="9" s="1"/>
  <c r="F66" i="9"/>
  <c r="H66" i="9" s="1"/>
  <c r="F65" i="9"/>
  <c r="H64" i="9"/>
  <c r="H62" i="9"/>
  <c r="G60" i="9"/>
  <c r="G59" i="9" s="1"/>
  <c r="G58" i="9" s="1"/>
  <c r="F60" i="9"/>
  <c r="H60" i="9" s="1"/>
  <c r="F59" i="9"/>
  <c r="F58" i="9" s="1"/>
  <c r="H57" i="9"/>
  <c r="H56" i="9"/>
  <c r="H54" i="9"/>
  <c r="H53" i="9"/>
  <c r="H51" i="9"/>
  <c r="H50" i="9"/>
  <c r="G49" i="9"/>
  <c r="F49" i="9"/>
  <c r="F48" i="9" s="1"/>
  <c r="H48" i="9" s="1"/>
  <c r="G48" i="9"/>
  <c r="H47" i="9"/>
  <c r="H46" i="9"/>
  <c r="G45" i="9"/>
  <c r="F45" i="9"/>
  <c r="F44" i="9" s="1"/>
  <c r="G44" i="9"/>
  <c r="G43" i="9"/>
  <c r="H40" i="9"/>
  <c r="G36" i="9"/>
  <c r="H36" i="9" s="1"/>
  <c r="F36" i="9"/>
  <c r="G35" i="9"/>
  <c r="G34" i="9" s="1"/>
  <c r="G33" i="9" s="1"/>
  <c r="F35" i="9"/>
  <c r="H35" i="9" s="1"/>
  <c r="F34" i="9"/>
  <c r="F33" i="9" s="1"/>
  <c r="H32" i="9"/>
  <c r="G28" i="9"/>
  <c r="F28" i="9"/>
  <c r="F27" i="9" s="1"/>
  <c r="G27" i="9"/>
  <c r="G26" i="9"/>
  <c r="G25" i="9"/>
  <c r="H24" i="9"/>
  <c r="G21" i="9"/>
  <c r="G20" i="9" s="1"/>
  <c r="G18" i="9" s="1"/>
  <c r="G11" i="9" s="1"/>
  <c r="G10" i="9" s="1"/>
  <c r="F21" i="9"/>
  <c r="F20" i="9"/>
  <c r="H17" i="9"/>
  <c r="G14" i="9"/>
  <c r="F14" i="9"/>
  <c r="F13" i="9" s="1"/>
  <c r="G13" i="9"/>
  <c r="G12" i="9"/>
  <c r="H13" i="9" l="1"/>
  <c r="F12" i="9"/>
  <c r="F172" i="9"/>
  <c r="H179" i="9"/>
  <c r="H219" i="9"/>
  <c r="F218" i="9"/>
  <c r="H218" i="9" s="1"/>
  <c r="H58" i="9"/>
  <c r="H136" i="9"/>
  <c r="F135" i="9"/>
  <c r="H135" i="9" s="1"/>
  <c r="H173" i="9"/>
  <c r="H189" i="9"/>
  <c r="H20" i="9"/>
  <c r="H65" i="9"/>
  <c r="G75" i="9"/>
  <c r="H75" i="9" s="1"/>
  <c r="H81" i="9"/>
  <c r="H94" i="9"/>
  <c r="H169" i="9"/>
  <c r="F168" i="9"/>
  <c r="H168" i="9" s="1"/>
  <c r="H202" i="9"/>
  <c r="H213" i="9"/>
  <c r="F212" i="9"/>
  <c r="G42" i="9"/>
  <c r="G41" i="9" s="1"/>
  <c r="H44" i="9"/>
  <c r="F43" i="9"/>
  <c r="H33" i="9"/>
  <c r="H27" i="9"/>
  <c r="F26" i="9"/>
  <c r="H85" i="9"/>
  <c r="H226" i="9"/>
  <c r="F224" i="9"/>
  <c r="H224" i="9" s="1"/>
  <c r="F18" i="9"/>
  <c r="H18" i="9" s="1"/>
  <c r="H21" i="9"/>
  <c r="H14" i="9"/>
  <c r="H28" i="9"/>
  <c r="H34" i="9"/>
  <c r="H45" i="9"/>
  <c r="H49" i="9"/>
  <c r="H59" i="9"/>
  <c r="H76" i="9"/>
  <c r="H82" i="9"/>
  <c r="H95" i="9"/>
  <c r="H146" i="9"/>
  <c r="H158" i="9"/>
  <c r="H170" i="9"/>
  <c r="H180" i="9"/>
  <c r="H190" i="9"/>
  <c r="H201" i="9"/>
  <c r="H220" i="9"/>
  <c r="H227" i="9"/>
  <c r="H172" i="9" l="1"/>
  <c r="F25" i="9"/>
  <c r="H26" i="9"/>
  <c r="H212" i="9"/>
  <c r="F211" i="9"/>
  <c r="H12" i="9"/>
  <c r="F11" i="9"/>
  <c r="H43" i="9"/>
  <c r="F42" i="9"/>
  <c r="H25" i="9" l="1"/>
  <c r="H42" i="9"/>
  <c r="F41" i="9"/>
  <c r="H211" i="9"/>
  <c r="F10" i="9"/>
  <c r="H11" i="9"/>
  <c r="H10" i="9" l="1"/>
  <c r="H41" i="9"/>
</calcChain>
</file>

<file path=xl/sharedStrings.xml><?xml version="1.0" encoding="utf-8"?>
<sst xmlns="http://schemas.openxmlformats.org/spreadsheetml/2006/main" count="492" uniqueCount="331">
  <si>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</si>
  <si>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</si>
  <si>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</si>
  <si>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</si>
  <si>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</si>
  <si>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</si>
  <si>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</si>
  <si>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</si>
  <si>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</si>
  <si>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</si>
  <si>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</si>
  <si>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</si>
  <si>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</si>
  <si>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</si>
  <si>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</si>
  <si>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</si>
  <si>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</si>
  <si>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terytorialnego</t>
  </si>
  <si>
    <t>WYDATKI OGÓŁEM:</t>
  </si>
  <si>
    <t>Wydatki na zadania własne: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</si>
  <si>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</si>
  <si>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</si>
  <si>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</si>
  <si>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</si>
  <si>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</si>
  <si>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</si>
  <si>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</si>
  <si>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składki na ubezpieczenia społeczne</t>
  </si>
  <si>
    <t>Załącznik Nr 3</t>
  </si>
  <si>
    <t>Wydatki na programy i projekty realizowane ze środków pochodzących z funduszy strukturalnych i Funduszu Spójności</t>
  </si>
  <si>
    <t>w tym:</t>
  </si>
  <si>
    <t>Planowane wydatki</t>
  </si>
  <si>
    <t>w okresie</t>
  </si>
  <si>
    <t>Lp.</t>
  </si>
  <si>
    <t>Program/Projekt</t>
  </si>
  <si>
    <t>Projektu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</si>
  <si>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</si>
  <si>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</si>
  <si>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</si>
  <si>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</si>
  <si>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</si>
  <si>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Załącznik Nr 2</t>
  </si>
  <si>
    <t>Dział</t>
  </si>
  <si>
    <t xml:space="preserve">Prezydenta Miasta Włocławek </t>
  </si>
  <si>
    <t>Dochody na zadania rządowe: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</si>
  <si>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</si>
  <si>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</si>
  <si>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</si>
  <si>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</si>
  <si>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zakup środków dydaktycznych i książek</t>
  </si>
  <si>
    <t>dodatkowe wynagrodzenie roczne</t>
  </si>
  <si>
    <t>Ośrodki pomocy społecznej</t>
  </si>
  <si>
    <t>Wydatki na zadania rządowe:</t>
  </si>
  <si>
    <t>Bezpieczeństwo publiczne i ochrona</t>
  </si>
  <si>
    <t>przeciwpożarowa</t>
  </si>
  <si>
    <t>Komenda Miejska Państwowej Straży Pożarnej</t>
  </si>
  <si>
    <t>Technika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</si>
  <si>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</si>
  <si>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</si>
  <si>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</si>
  <si>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</si>
  <si>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 xml:space="preserve">składki na ubezpieczenia społeczne </t>
  </si>
  <si>
    <t>zakup usług remontowych</t>
  </si>
  <si>
    <t>Wydatki na zadania zlecone:</t>
  </si>
  <si>
    <t>Oddziały przedszkolne w szkołach podstawowych</t>
  </si>
  <si>
    <t>Zmiany w budżecie miasta Włocławek na 2021 rok</t>
  </si>
  <si>
    <t>przed zmianą</t>
  </si>
  <si>
    <t>Dochody na zadania własne:</t>
  </si>
  <si>
    <t>Organ</t>
  </si>
  <si>
    <t xml:space="preserve">składki na Fundusz Pracy oraz Fundusz Solidarnościowy </t>
  </si>
  <si>
    <t>Dokształcanie i doskonalenie nauczycieli</t>
  </si>
  <si>
    <t>Gospodarka komunalna i ochrona środowiska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</si>
  <si>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</si>
  <si>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2021 rok</t>
  </si>
  <si>
    <t>Wydatki razem (8+9)</t>
  </si>
  <si>
    <t>Środki z budżetu krajowego*</t>
  </si>
  <si>
    <t>Środki z budżetu UE</t>
  </si>
  <si>
    <t>* środki własne jst, współfinansowanie z budżetu państwa oraz inne</t>
  </si>
  <si>
    <t>realizacji</t>
  </si>
  <si>
    <t xml:space="preserve">Wydatki
</t>
  </si>
  <si>
    <t>(5 + 6)</t>
  </si>
  <si>
    <t>(całkowita wartość Projektu)</t>
  </si>
  <si>
    <t>Środki z budżetu krajowego</t>
  </si>
  <si>
    <t>2030</t>
  </si>
  <si>
    <t>na realizację własnych zadań bieżących gmin</t>
  </si>
  <si>
    <t>(związków gmin, związków powiatowo-gminnych)</t>
  </si>
  <si>
    <t>Administracja publiczna</t>
  </si>
  <si>
    <t>rządowej oraz innych zadań zleconych gminie (związkom</t>
  </si>
  <si>
    <t>Licea ogólnokształcące</t>
  </si>
  <si>
    <t>zakup usług zdrowotnych</t>
  </si>
  <si>
    <t>Jednostki oświatowe zbiorczo (projekty z grantów Lokalnej</t>
  </si>
  <si>
    <t>Grupy Działania Miasta Włocławek)</t>
  </si>
  <si>
    <t>wpłaty na PPK finansowane przez podmiot zatrudniający</t>
  </si>
  <si>
    <t>4210</t>
  </si>
  <si>
    <t>koszty postępowania sądowego i prokuratorskiego</t>
  </si>
  <si>
    <t xml:space="preserve">Wydział Nadzoru Właścicielskiego, Gospodarki </t>
  </si>
  <si>
    <t>Komunalnej i Informatyzacji</t>
  </si>
  <si>
    <t>z tego:</t>
  </si>
  <si>
    <t>Rozdział</t>
  </si>
  <si>
    <t>wynagrodzenia i składki od nich naliczane</t>
  </si>
  <si>
    <t>świadczenia na rzecz osób fizycznych</t>
  </si>
  <si>
    <t>Ogółem:</t>
  </si>
  <si>
    <t>Załącznik Nr 4</t>
  </si>
  <si>
    <t>Nazwa zadania</t>
  </si>
  <si>
    <t>Razem</t>
  </si>
  <si>
    <t>Szkoły podstawowe specjalne</t>
  </si>
  <si>
    <t xml:space="preserve">zakup usług obejmujących wykonanie ekspertyz, </t>
  </si>
  <si>
    <t xml:space="preserve">analiz i opinii </t>
  </si>
  <si>
    <t xml:space="preserve">Realizacja zadań wymagających stosowania specjalnej </t>
  </si>
  <si>
    <t xml:space="preserve">Jednostki oświatowe zbiorczo </t>
  </si>
  <si>
    <t>świadczenia społeczne</t>
  </si>
  <si>
    <t>Rodzina</t>
  </si>
  <si>
    <t>w tym: /Urząd Miasta/</t>
  </si>
  <si>
    <t xml:space="preserve">Organ </t>
  </si>
  <si>
    <t>2120</t>
  </si>
  <si>
    <t>bieżące realizowane przez powiat na podstawie</t>
  </si>
  <si>
    <t>porozumień z organami administracji rządowej</t>
  </si>
  <si>
    <t>Ośrodki wsparcia</t>
  </si>
  <si>
    <t xml:space="preserve">Placówki kształcenia ustawicznego i centra </t>
  </si>
  <si>
    <t xml:space="preserve"> kształcenia zawodowego</t>
  </si>
  <si>
    <t>4217</t>
  </si>
  <si>
    <t>Działalność placówek opiekuńczo - wychowawczych</t>
  </si>
  <si>
    <t>Placówka Opiekuńczo - Wychowawcza Nr 1 "Maluch"</t>
  </si>
  <si>
    <t>Środowiskowy Dom Samopomocy</t>
  </si>
  <si>
    <t>Dochody i wydatki związane z realizacją zadań z zakresu administracji rządowej wykonywanych na podstawie porozumień z organami administracji rządowej na 2021 rok</t>
  </si>
  <si>
    <t>Dotacje
ogółem</t>
  </si>
  <si>
    <t>Wydatki
ogółem
(6+9)</t>
  </si>
  <si>
    <t>Wydatki
bieżące</t>
  </si>
  <si>
    <t>Wydatki
majątkowe</t>
  </si>
  <si>
    <t>Kwalifikacja wojskowa</t>
  </si>
  <si>
    <t xml:space="preserve">dotacje celowe otrzymane z budżetu państwa na zadania </t>
  </si>
  <si>
    <t xml:space="preserve">Zasiłki okresowe, celowe i pomoc w naturze oraz składki </t>
  </si>
  <si>
    <t>na ubezpieczenia emerytalne i rentowe</t>
  </si>
  <si>
    <t>Transport i łączność</t>
  </si>
  <si>
    <t>Drogi wewnętrzne</t>
  </si>
  <si>
    <t>Miejski Zarząd Infrastruktury Drogowej i Transportu</t>
  </si>
  <si>
    <t>opłaty na rzecz budżetów jednostek samorządu</t>
  </si>
  <si>
    <t>pozostałe odsetki</t>
  </si>
  <si>
    <t xml:space="preserve">kary i odszkodowania wypłacane na rzecz osób </t>
  </si>
  <si>
    <t>prawnych i innych jednostek organizacyjnych</t>
  </si>
  <si>
    <t>Gospodarka mieszkaniowa</t>
  </si>
  <si>
    <t>Wydział Gospodarowania Mieniem Komunalnym</t>
  </si>
  <si>
    <t>fizycznych</t>
  </si>
  <si>
    <t>75023</t>
  </si>
  <si>
    <t>Urzędy gmin (miast i miast na prawach powiatu)</t>
  </si>
  <si>
    <t>Wydział Organizacyjno-Prawny i Kadr</t>
  </si>
  <si>
    <t>podróże służbowe krajowe</t>
  </si>
  <si>
    <t>Wydział Spraw Obywatelskich</t>
  </si>
  <si>
    <t>wydatki osobowe niezaliczone do wynagrodzeń</t>
  </si>
  <si>
    <t>Kwalifikacyjne kursy zawodowe</t>
  </si>
  <si>
    <t>organizacji nauki i metod pracy dla dzieci i młodzieży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</si>
  <si>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</si>
  <si>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</si>
  <si>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</si>
  <si>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</si>
  <si>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</si>
  <si>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</si>
  <si>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Wydział Edukacji</t>
  </si>
  <si>
    <t>dotacja podmiotowa z budżetu dla niepublicznej</t>
  </si>
  <si>
    <t>jednostki systemu oświaty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</si>
  <si>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</si>
  <si>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</si>
  <si>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</si>
  <si>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</si>
  <si>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>odpisy na zakładowy fundusz świadczeń socjalnych</t>
  </si>
  <si>
    <t xml:space="preserve">Centrum Kształcenia Zawodowego i Ustawicznego - </t>
  </si>
  <si>
    <t>projekt pn. "Kształcenie zawodowe we Włocławku"</t>
  </si>
  <si>
    <t xml:space="preserve">Młodzieżowy Ośrodek Wychowawczy - Projekt pn. </t>
  </si>
  <si>
    <t>"Wykluczenie nie ma MOWy"</t>
  </si>
  <si>
    <t>składki na Fundusz Pracy oraz Fundusz Solidarnościowy</t>
  </si>
  <si>
    <t>Pozostałe zadania w zakresie polityki społecznej</t>
  </si>
  <si>
    <t>Centrum Opieki nad Dzieckiem - projekt pn.</t>
  </si>
  <si>
    <t xml:space="preserve">"Wsparcie osób starszych i kadry świadczącej </t>
  </si>
  <si>
    <t xml:space="preserve">usługi społeczne w zakresie przeciwdziałania </t>
  </si>
  <si>
    <t xml:space="preserve">rozprzestrzeniania  się COVID-19,łagodzenia jego </t>
  </si>
  <si>
    <t>skutków na terenie województwa kujawsko-pomorskiego"</t>
  </si>
  <si>
    <t>Oczyszczanie miast i wsi</t>
  </si>
  <si>
    <t>Miejski Zakład Zieleni i Usług Komunalnych</t>
  </si>
  <si>
    <t xml:space="preserve">różne opłaty i składki </t>
  </si>
  <si>
    <t>Schroniska dla zwierząt</t>
  </si>
  <si>
    <t>Schronisko dla Zwierząt</t>
  </si>
  <si>
    <t>Centrum Obsługi Inwestora - projekt pn. "Dotacja na start"</t>
  </si>
  <si>
    <t>Centrum Obsługi Inwestora</t>
  </si>
  <si>
    <t>Kultura fizyczna</t>
  </si>
  <si>
    <t xml:space="preserve">Zadania w zakresie kultury fizycznej </t>
  </si>
  <si>
    <t>Wydział Sportu i Turystyki</t>
  </si>
  <si>
    <t>2820</t>
  </si>
  <si>
    <t>dotacja celowa z budżetu na finansowanie lub</t>
  </si>
  <si>
    <t>dofinansowanie zadań zleconych do realizacji</t>
  </si>
  <si>
    <t>stowarzyszeniom</t>
  </si>
  <si>
    <t xml:space="preserve">nagrody o charakterze szczególnym  niezaliczone </t>
  </si>
  <si>
    <t>do wynagrodzeń</t>
  </si>
  <si>
    <t>stypendia różne</t>
  </si>
  <si>
    <t>Zadania w zakresie przeciwdziałania przemocy</t>
  </si>
  <si>
    <t>w rodzinie</t>
  </si>
  <si>
    <t>Miejski Ośrodek Pomocy Rodzinie - Specjalistyczny Ośrodek Wsparcia</t>
  </si>
  <si>
    <t>do Zarządzenia NR 216/2021</t>
  </si>
  <si>
    <t xml:space="preserve">z dnia 31 maja 2021 r. </t>
  </si>
  <si>
    <t xml:space="preserve">Klasyfikacja </t>
  </si>
  <si>
    <t>(dział,  rozdział)</t>
  </si>
  <si>
    <t>2.5</t>
  </si>
  <si>
    <t>Dotacja na start - wsparcie przedsiębiorczości i samozatrudnienia w województwie kujawsko - pomorskim</t>
  </si>
  <si>
    <t>dz. 900</t>
  </si>
  <si>
    <t>rozdz. 90095</t>
  </si>
  <si>
    <t xml:space="preserve">Dotacje udzielane z budżetu jednostki samorządu terytorialnego </t>
  </si>
  <si>
    <t>dla jednostek spoza sektora finansów publicznych na 2021 rok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</si>
  <si>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</si>
  <si>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</si>
  <si>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</si>
  <si>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</si>
  <si>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</si>
  <si>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Zwalczanie narkomanii</t>
  </si>
  <si>
    <t>Dofinansowanie programów dotyczących uzależnień, pozalekcyjnych zajęć sportowych (przeciwdziaanie alkoholizmowi)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</si>
  <si>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</si>
  <si>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</si>
  <si>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</si>
  <si>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</si>
  <si>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"Aktywność to przyszłość"</t>
  </si>
  <si>
    <t>Utylizacja wyrobów zawierających azbest (dotacja na inwestycje)</t>
  </si>
  <si>
    <t>Wymiana źródeł ciepła zasilanych paliwami stałymi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</si>
  <si>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</si>
  <si>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</si>
  <si>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</si>
  <si>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</si>
  <si>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</si>
  <si>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</si>
  <si>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</si>
  <si>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</si>
  <si>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</si>
  <si>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</si>
  <si>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</si>
  <si>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</si>
  <si>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</si>
  <si>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</si>
  <si>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Prywatna Szkoła Podstawowa Zespołu Edukacji "Wiedza"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</si>
  <si>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</si>
  <si>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</si>
  <si>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</si>
  <si>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</si>
  <si>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</si>
  <si>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</si>
  <si>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</si>
  <si>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</si>
  <si>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</si>
  <si>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</si>
  <si>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</si>
  <si>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</si>
  <si>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</si>
  <si>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</si>
  <si>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</si>
  <si>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</si>
  <si>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</si>
  <si>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</si>
  <si>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</si>
  <si>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</si>
  <si>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</si>
  <si>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</si>
  <si>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</si>
  <si>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</si>
  <si>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</si>
  <si>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</si>
  <si>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</si>
  <si>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</si>
  <si>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</si>
  <si>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</si>
  <si>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</si>
  <si>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</si>
  <si>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</si>
  <si>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</si>
  <si>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>Branżowe szkoły I i II stopnia</t>
  </si>
  <si>
    <t xml:space="preserve">Branżowa Szkoła I Stopnia Start we Włocławku </t>
  </si>
  <si>
    <t xml:space="preserve">Branżowa Szkoła II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</si>
  <si>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</si>
  <si>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</si>
  <si>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</si>
  <si>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</si>
  <si>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</si>
  <si>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</si>
  <si>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</si>
  <si>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</si>
  <si>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</si>
  <si>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</si>
  <si>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</si>
  <si>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</si>
  <si>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</si>
  <si>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</si>
  <si>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</si>
  <si>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</si>
  <si>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</si>
  <si>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</si>
  <si>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</si>
  <si>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</si>
  <si>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</si>
  <si>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</si>
  <si>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</si>
  <si>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</si>
  <si>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</si>
  <si>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</si>
  <si>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</si>
  <si>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</si>
  <si>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</si>
  <si>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Załącznik Nr 5</t>
  </si>
  <si>
    <t xml:space="preserve">Plan </t>
  </si>
  <si>
    <t xml:space="preserve"> dochodów i wydatków wydzielonych rachunków dochodów oświatowych jednostek budżetowych na 2021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</si>
  <si>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</si>
  <si>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</si>
  <si>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</si>
  <si>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</si>
  <si>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</si>
  <si>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</si>
  <si>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</si>
  <si>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</si>
  <si>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</si>
  <si>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</si>
  <si>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</si>
  <si>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</si>
  <si>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</si>
  <si>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</si>
  <si>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</si>
  <si>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</si>
  <si>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>Szkoły artystyczne</t>
  </si>
  <si>
    <t>7.</t>
  </si>
  <si>
    <t>Szkoły zawodowe specjalne</t>
  </si>
  <si>
    <t>8.</t>
  </si>
  <si>
    <t>Centra kształcenia ustawicznego i praktycznego oraz ośrodki dokształcania zawodowego</t>
  </si>
  <si>
    <t>9.</t>
  </si>
  <si>
    <t>Stołówki szkolne i przedszkolne</t>
  </si>
  <si>
    <t>Szkolne schroniska młodzieżowe</t>
  </si>
  <si>
    <t>Młodzieżowe ośrodki wychowawcze</t>
  </si>
  <si>
    <t xml:space="preserve">Ogółem </t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</si>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</sst>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u/>
      <sz val="8"/>
      <color rgb="FF008000"/>
      <name val="Arial CE"/>
      <charset val="238"/>
    </font>
    <font>
      <u/>
      <sz val="8"/>
      <color rgb="FFFF0000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329">
    <xf numFmtId="0" fontId="0" fillId="0" borderId="0" xfId="0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2" fillId="0" borderId="0" xfId="0" applyFont="1" applyAlignment="1">
      <alignment horizontal="center"/>
    </xf>
    <xf numFmtId="0" fontId="3" fillId="0" borderId="0" xfId="1"/>
    <xf numFmtId="0" fontId="12" fillId="0" borderId="0" xfId="1" applyFont="1" applyAlignment="1">
      <alignment horizontal="centerContinuous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8" xfId="1" applyFont="1" applyBorder="1" applyAlignment="1">
      <alignment vertical="center"/>
    </xf>
    <xf numFmtId="4" fontId="13" fillId="0" borderId="0" xfId="1" applyNumberFormat="1" applyFont="1"/>
    <xf numFmtId="0" fontId="13" fillId="0" borderId="0" xfId="1" applyFont="1"/>
    <xf numFmtId="0" fontId="12" fillId="0" borderId="3" xfId="1" applyFont="1" applyBorder="1" applyAlignment="1">
      <alignment horizontal="center" vertical="center"/>
    </xf>
    <xf numFmtId="3" fontId="13" fillId="0" borderId="0" xfId="1" applyNumberFormat="1" applyFont="1"/>
    <xf numFmtId="49" fontId="1" fillId="0" borderId="3" xfId="0" applyNumberFormat="1" applyFont="1" applyBorder="1" applyAlignment="1">
      <alignment horizontal="right"/>
    </xf>
    <xf numFmtId="0" fontId="13" fillId="2" borderId="25" xfId="1" applyFont="1" applyFill="1" applyBorder="1" applyAlignment="1">
      <alignment vertical="center" wrapText="1"/>
    </xf>
    <xf numFmtId="0" fontId="12" fillId="2" borderId="26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1" fillId="0" borderId="0" xfId="0" applyFont="1"/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8" fillId="0" borderId="9" xfId="0" applyFont="1" applyBorder="1"/>
    <xf numFmtId="4" fontId="8" fillId="0" borderId="10" xfId="0" applyNumberFormat="1" applyFont="1" applyBorder="1"/>
    <xf numFmtId="0" fontId="8" fillId="0" borderId="11" xfId="0" applyFont="1" applyBorder="1"/>
    <xf numFmtId="4" fontId="8" fillId="0" borderId="12" xfId="0" applyNumberFormat="1" applyFont="1" applyBorder="1"/>
    <xf numFmtId="3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/>
    <xf numFmtId="49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/>
    <xf numFmtId="4" fontId="8" fillId="0" borderId="1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7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3" fontId="2" fillId="0" borderId="7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Border="1"/>
    <xf numFmtId="0" fontId="2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" fontId="1" fillId="0" borderId="3" xfId="0" applyNumberFormat="1" applyFont="1" applyBorder="1"/>
    <xf numFmtId="0" fontId="8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" fontId="1" fillId="0" borderId="6" xfId="0" applyNumberFormat="1" applyFont="1" applyBorder="1"/>
    <xf numFmtId="3" fontId="1" fillId="0" borderId="7" xfId="0" applyNumberFormat="1" applyFont="1" applyBorder="1"/>
    <xf numFmtId="4" fontId="8" fillId="0" borderId="3" xfId="0" applyNumberFormat="1" applyFont="1" applyBorder="1"/>
    <xf numFmtId="0" fontId="2" fillId="0" borderId="6" xfId="0" applyFont="1" applyBorder="1"/>
    <xf numFmtId="0" fontId="11" fillId="0" borderId="6" xfId="0" applyFont="1" applyBorder="1" applyAlignment="1">
      <alignment horizontal="right"/>
    </xf>
    <xf numFmtId="0" fontId="11" fillId="0" borderId="6" xfId="0" applyFont="1" applyBorder="1"/>
    <xf numFmtId="49" fontId="11" fillId="0" borderId="6" xfId="0" applyNumberFormat="1" applyFont="1" applyBorder="1" applyAlignment="1">
      <alignment horizontal="right"/>
    </xf>
    <xf numFmtId="0" fontId="11" fillId="0" borderId="7" xfId="0" applyFont="1" applyBorder="1"/>
    <xf numFmtId="0" fontId="11" fillId="0" borderId="0" xfId="0" applyFont="1" applyAlignment="1">
      <alignment horizontal="right"/>
    </xf>
    <xf numFmtId="0" fontId="15" fillId="0" borderId="17" xfId="1" applyFont="1" applyBorder="1" applyAlignment="1">
      <alignment horizontal="center" vertical="center"/>
    </xf>
    <xf numFmtId="4" fontId="13" fillId="0" borderId="18" xfId="1" applyNumberFormat="1" applyFont="1" applyBorder="1" applyAlignment="1">
      <alignment vertical="center"/>
    </xf>
    <xf numFmtId="4" fontId="13" fillId="0" borderId="17" xfId="1" applyNumberFormat="1" applyFont="1" applyBorder="1" applyAlignment="1">
      <alignment vertical="center"/>
    </xf>
    <xf numFmtId="49" fontId="13" fillId="0" borderId="1" xfId="1" applyNumberFormat="1" applyFont="1" applyBorder="1" applyAlignment="1">
      <alignment horizontal="center" vertical="center"/>
    </xf>
    <xf numFmtId="4" fontId="13" fillId="2" borderId="26" xfId="0" applyNumberFormat="1" applyFont="1" applyFill="1" applyBorder="1" applyAlignment="1">
      <alignment horizontal="right" vertical="center"/>
    </xf>
    <xf numFmtId="4" fontId="13" fillId="2" borderId="24" xfId="0" applyNumberFormat="1" applyFont="1" applyFill="1" applyBorder="1" applyAlignment="1">
      <alignment horizontal="right" vertical="center"/>
    </xf>
    <xf numFmtId="3" fontId="4" fillId="0" borderId="0" xfId="1" applyNumberFormat="1" applyFont="1"/>
    <xf numFmtId="4" fontId="4" fillId="0" borderId="21" xfId="1" applyNumberFormat="1" applyFont="1" applyBorder="1"/>
    <xf numFmtId="4" fontId="4" fillId="0" borderId="27" xfId="1" applyNumberFormat="1" applyFont="1" applyBorder="1"/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4" fillId="2" borderId="0" xfId="1" applyNumberFormat="1" applyFont="1" applyFill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0" fontId="14" fillId="0" borderId="1" xfId="1" applyFont="1" applyBorder="1" applyAlignment="1">
      <alignment horizontal="center" vertical="top" wrapText="1"/>
    </xf>
    <xf numFmtId="0" fontId="13" fillId="0" borderId="16" xfId="1" applyFont="1" applyBorder="1" applyAlignment="1">
      <alignment horizontal="centerContinuous" vertical="center"/>
    </xf>
    <xf numFmtId="0" fontId="13" fillId="0" borderId="19" xfId="1" applyFont="1" applyBorder="1" applyAlignment="1">
      <alignment horizontal="centerContinuous" vertical="center"/>
    </xf>
    <xf numFmtId="0" fontId="13" fillId="0" borderId="17" xfId="1" applyFont="1" applyBorder="1" applyAlignment="1">
      <alignment horizontal="centerContinuous" vertical="center"/>
    </xf>
    <xf numFmtId="0" fontId="4" fillId="0" borderId="3" xfId="0" applyFont="1" applyBorder="1"/>
    <xf numFmtId="4" fontId="8" fillId="0" borderId="3" xfId="0" applyNumberFormat="1" applyFont="1" applyBorder="1" applyAlignment="1">
      <alignment horizontal="right"/>
    </xf>
    <xf numFmtId="49" fontId="4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/>
    </xf>
    <xf numFmtId="4" fontId="4" fillId="0" borderId="28" xfId="1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4" fillId="0" borderId="0" xfId="0" applyFont="1"/>
    <xf numFmtId="0" fontId="17" fillId="0" borderId="0" xfId="0" applyFont="1"/>
    <xf numFmtId="0" fontId="1" fillId="0" borderId="7" xfId="0" applyFont="1" applyBorder="1"/>
    <xf numFmtId="49" fontId="8" fillId="0" borderId="6" xfId="0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/>
    </xf>
    <xf numFmtId="4" fontId="4" fillId="0" borderId="6" xfId="1" applyNumberFormat="1" applyFont="1" applyBorder="1"/>
    <xf numFmtId="4" fontId="4" fillId="0" borderId="8" xfId="1" applyNumberFormat="1" applyFont="1" applyBorder="1"/>
    <xf numFmtId="4" fontId="4" fillId="0" borderId="29" xfId="1" applyNumberFormat="1" applyFont="1" applyBorder="1"/>
    <xf numFmtId="0" fontId="4" fillId="0" borderId="28" xfId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" fontId="1" fillId="0" borderId="4" xfId="0" applyNumberFormat="1" applyFont="1" applyBorder="1"/>
    <xf numFmtId="0" fontId="16" fillId="0" borderId="0" xfId="0" applyFont="1"/>
    <xf numFmtId="0" fontId="7" fillId="0" borderId="0" xfId="0" applyFont="1" applyAlignment="1">
      <alignment horizontal="center" vertical="center" wrapText="1"/>
    </xf>
    <xf numFmtId="0" fontId="9" fillId="3" borderId="16" xfId="0" applyFont="1" applyFill="1" applyBorder="1" applyAlignment="1">
      <alignment horizontal="centerContinuous" vertical="center" wrapText="1"/>
    </xf>
    <xf numFmtId="0" fontId="9" fillId="3" borderId="19" xfId="0" applyFont="1" applyFill="1" applyBorder="1" applyAlignment="1">
      <alignment horizontal="centerContinuous" vertical="center" wrapText="1"/>
    </xf>
    <xf numFmtId="0" fontId="9" fillId="3" borderId="17" xfId="0" applyFont="1" applyFill="1" applyBorder="1" applyAlignment="1">
      <alignment horizontal="centerContinuous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vertical="center"/>
    </xf>
    <xf numFmtId="3" fontId="18" fillId="0" borderId="18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3" fontId="18" fillId="0" borderId="6" xfId="0" applyNumberFormat="1" applyFont="1" applyBorder="1" applyAlignment="1">
      <alignment vertical="center"/>
    </xf>
    <xf numFmtId="4" fontId="1" fillId="0" borderId="0" xfId="0" applyNumberFormat="1" applyFont="1"/>
    <xf numFmtId="4" fontId="0" fillId="0" borderId="0" xfId="0" applyNumberFormat="1"/>
    <xf numFmtId="4" fontId="11" fillId="0" borderId="0" xfId="0" applyNumberFormat="1" applyFont="1"/>
    <xf numFmtId="4" fontId="19" fillId="0" borderId="0" xfId="0" applyNumberFormat="1" applyFont="1"/>
    <xf numFmtId="0" fontId="20" fillId="0" borderId="0" xfId="0" applyFont="1"/>
    <xf numFmtId="4" fontId="8" fillId="0" borderId="31" xfId="0" applyNumberFormat="1" applyFont="1" applyBorder="1"/>
    <xf numFmtId="0" fontId="2" fillId="0" borderId="4" xfId="0" applyFont="1" applyBorder="1" applyAlignment="1">
      <alignment horizontal="right"/>
    </xf>
    <xf numFmtId="4" fontId="1" fillId="0" borderId="14" xfId="0" applyNumberFormat="1" applyFont="1" applyBorder="1"/>
    <xf numFmtId="3" fontId="1" fillId="0" borderId="3" xfId="0" applyNumberFormat="1" applyFont="1" applyBorder="1" applyAlignment="1">
      <alignment horizontal="center"/>
    </xf>
    <xf numFmtId="3" fontId="1" fillId="0" borderId="6" xfId="0" applyNumberFormat="1" applyFont="1" applyBorder="1"/>
    <xf numFmtId="0" fontId="1" fillId="0" borderId="6" xfId="0" applyFont="1" applyBorder="1"/>
    <xf numFmtId="0" fontId="1" fillId="0" borderId="3" xfId="0" applyFont="1" applyBorder="1" applyAlignment="1">
      <alignment horizontal="center"/>
    </xf>
    <xf numFmtId="0" fontId="13" fillId="0" borderId="3" xfId="1" applyFont="1" applyBorder="1" applyAlignment="1">
      <alignment vertical="center" wrapText="1"/>
    </xf>
    <xf numFmtId="0" fontId="4" fillId="0" borderId="2" xfId="1" applyFont="1" applyBorder="1" applyAlignment="1">
      <alignment horizontal="center"/>
    </xf>
    <xf numFmtId="4" fontId="4" fillId="0" borderId="33" xfId="1" applyNumberFormat="1" applyFont="1" applyBorder="1"/>
    <xf numFmtId="4" fontId="4" fillId="0" borderId="34" xfId="1" applyNumberFormat="1" applyFont="1" applyBorder="1"/>
    <xf numFmtId="0" fontId="4" fillId="0" borderId="21" xfId="1" applyFont="1" applyBorder="1"/>
    <xf numFmtId="3" fontId="4" fillId="0" borderId="0" xfId="0" applyNumberFormat="1" applyFont="1"/>
    <xf numFmtId="3" fontId="7" fillId="0" borderId="0" xfId="0" applyNumberFormat="1" applyFont="1" applyAlignment="1">
      <alignment horizontal="centerContinuous" vertical="center" wrapText="1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Continuous" vertical="center"/>
    </xf>
    <xf numFmtId="4" fontId="7" fillId="3" borderId="18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Continuous" vertical="center"/>
    </xf>
    <xf numFmtId="3" fontId="17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4" fillId="0" borderId="18" xfId="0" applyFont="1" applyBorder="1" applyAlignment="1">
      <alignment horizontal="left" vertical="center"/>
    </xf>
    <xf numFmtId="4" fontId="23" fillId="0" borderId="18" xfId="0" applyNumberFormat="1" applyFont="1" applyBorder="1"/>
    <xf numFmtId="0" fontId="25" fillId="0" borderId="0" xfId="0" applyFont="1"/>
    <xf numFmtId="0" fontId="23" fillId="0" borderId="18" xfId="0" applyFont="1" applyBorder="1" applyAlignment="1">
      <alignment vertical="top"/>
    </xf>
    <xf numFmtId="0" fontId="23" fillId="0" borderId="16" xfId="0" applyFont="1" applyBorder="1" applyAlignment="1">
      <alignment vertical="top" wrapText="1"/>
    </xf>
    <xf numFmtId="0" fontId="23" fillId="0" borderId="18" xfId="0" applyFont="1" applyBorder="1"/>
    <xf numFmtId="0" fontId="23" fillId="0" borderId="7" xfId="0" applyFont="1" applyBorder="1"/>
    <xf numFmtId="4" fontId="23" fillId="0" borderId="6" xfId="0" applyNumberFormat="1" applyFont="1" applyBorder="1"/>
    <xf numFmtId="0" fontId="23" fillId="0" borderId="1" xfId="0" applyFont="1" applyBorder="1" applyAlignment="1">
      <alignment horizontal="right" vertical="center"/>
    </xf>
    <xf numFmtId="0" fontId="23" fillId="0" borderId="34" xfId="0" applyFont="1" applyBorder="1" applyAlignment="1">
      <alignment horizontal="right" vertical="center"/>
    </xf>
    <xf numFmtId="0" fontId="23" fillId="0" borderId="16" xfId="0" applyFont="1" applyBorder="1" applyAlignment="1">
      <alignment wrapText="1"/>
    </xf>
    <xf numFmtId="0" fontId="23" fillId="0" borderId="6" xfId="0" applyFont="1" applyBorder="1" applyAlignment="1">
      <alignment vertical="top"/>
    </xf>
    <xf numFmtId="0" fontId="23" fillId="0" borderId="8" xfId="0" applyFont="1" applyBorder="1" applyAlignment="1">
      <alignment vertical="top"/>
    </xf>
    <xf numFmtId="0" fontId="23" fillId="0" borderId="7" xfId="0" applyFont="1" applyBorder="1" applyAlignment="1">
      <alignment wrapText="1"/>
    </xf>
    <xf numFmtId="4" fontId="23" fillId="0" borderId="18" xfId="0" applyNumberFormat="1" applyFont="1" applyBorder="1" applyAlignment="1">
      <alignment vertical="center"/>
    </xf>
    <xf numFmtId="0" fontId="23" fillId="0" borderId="16" xfId="0" applyFont="1" applyBorder="1"/>
    <xf numFmtId="0" fontId="23" fillId="0" borderId="2" xfId="0" applyFont="1" applyBorder="1"/>
    <xf numFmtId="0" fontId="23" fillId="0" borderId="33" xfId="0" applyFont="1" applyBorder="1"/>
    <xf numFmtId="0" fontId="23" fillId="0" borderId="34" xfId="0" applyFont="1" applyBorder="1"/>
    <xf numFmtId="0" fontId="16" fillId="0" borderId="32" xfId="0" applyFont="1" applyBorder="1" applyAlignment="1">
      <alignment vertical="center" wrapText="1"/>
    </xf>
    <xf numFmtId="4" fontId="23" fillId="0" borderId="15" xfId="0" applyNumberFormat="1" applyFont="1" applyBorder="1"/>
    <xf numFmtId="0" fontId="23" fillId="0" borderId="4" xfId="0" applyFont="1" applyBorder="1"/>
    <xf numFmtId="0" fontId="23" fillId="0" borderId="0" xfId="0" applyFont="1"/>
    <xf numFmtId="0" fontId="23" fillId="0" borderId="5" xfId="0" applyFont="1" applyBorder="1"/>
    <xf numFmtId="0" fontId="16" fillId="0" borderId="35" xfId="0" applyFont="1" applyBorder="1" applyAlignment="1">
      <alignment horizontal="left" wrapText="1"/>
    </xf>
    <xf numFmtId="4" fontId="23" fillId="0" borderId="36" xfId="0" applyNumberFormat="1" applyFont="1" applyBorder="1"/>
    <xf numFmtId="0" fontId="26" fillId="0" borderId="0" xfId="0" applyFont="1"/>
    <xf numFmtId="0" fontId="16" fillId="0" borderId="35" xfId="0" applyFont="1" applyBorder="1" applyAlignment="1">
      <alignment horizontal="left" vertical="center" wrapText="1"/>
    </xf>
    <xf numFmtId="0" fontId="23" fillId="0" borderId="29" xfId="0" applyFont="1" applyBorder="1"/>
    <xf numFmtId="0" fontId="23" fillId="0" borderId="8" xfId="0" applyFont="1" applyBorder="1"/>
    <xf numFmtId="0" fontId="16" fillId="0" borderId="37" xfId="0" applyFont="1" applyBorder="1" applyAlignment="1">
      <alignment horizontal="left" vertical="center" wrapText="1"/>
    </xf>
    <xf numFmtId="4" fontId="23" fillId="0" borderId="38" xfId="0" applyNumberFormat="1" applyFont="1" applyBorder="1"/>
    <xf numFmtId="0" fontId="16" fillId="0" borderId="13" xfId="0" applyFont="1" applyBorder="1" applyAlignment="1">
      <alignment horizontal="left" wrapText="1"/>
    </xf>
    <xf numFmtId="4" fontId="23" fillId="0" borderId="14" xfId="0" applyNumberFormat="1" applyFont="1" applyBorder="1"/>
    <xf numFmtId="0" fontId="16" fillId="0" borderId="13" xfId="0" applyFont="1" applyBorder="1" applyAlignment="1">
      <alignment horizontal="left" vertical="center" wrapText="1"/>
    </xf>
    <xf numFmtId="0" fontId="16" fillId="0" borderId="35" xfId="0" applyFont="1" applyBorder="1"/>
    <xf numFmtId="0" fontId="16" fillId="0" borderId="7" xfId="0" applyFont="1" applyBorder="1" applyAlignment="1">
      <alignment horizontal="left" wrapText="1"/>
    </xf>
    <xf numFmtId="0" fontId="16" fillId="0" borderId="32" xfId="0" applyFont="1" applyBorder="1" applyAlignment="1">
      <alignment horizontal="left" vertical="center" wrapText="1"/>
    </xf>
    <xf numFmtId="0" fontId="16" fillId="0" borderId="29" xfId="0" applyFont="1" applyBorder="1"/>
    <xf numFmtId="0" fontId="16" fillId="0" borderId="35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4" fontId="23" fillId="0" borderId="22" xfId="0" applyNumberFormat="1" applyFont="1" applyBorder="1"/>
    <xf numFmtId="0" fontId="23" fillId="0" borderId="19" xfId="0" applyFont="1" applyBorder="1"/>
    <xf numFmtId="0" fontId="23" fillId="0" borderId="17" xfId="0" applyFont="1" applyBorder="1"/>
    <xf numFmtId="0" fontId="16" fillId="0" borderId="16" xfId="0" applyFont="1" applyBorder="1" applyAlignment="1">
      <alignment horizontal="left" vertical="center" wrapText="1"/>
    </xf>
    <xf numFmtId="0" fontId="27" fillId="0" borderId="32" xfId="0" applyFont="1" applyBorder="1"/>
    <xf numFmtId="0" fontId="27" fillId="0" borderId="13" xfId="0" applyFont="1" applyBorder="1"/>
    <xf numFmtId="0" fontId="27" fillId="0" borderId="35" xfId="0" applyFont="1" applyBorder="1"/>
    <xf numFmtId="0" fontId="16" fillId="0" borderId="15" xfId="0" applyFont="1" applyBorder="1" applyAlignment="1">
      <alignment horizontal="left" wrapText="1"/>
    </xf>
    <xf numFmtId="0" fontId="16" fillId="0" borderId="32" xfId="0" applyFont="1" applyBorder="1" applyAlignment="1">
      <alignment horizontal="left" vertical="top" wrapText="1"/>
    </xf>
    <xf numFmtId="0" fontId="16" fillId="0" borderId="13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top" wrapText="1"/>
    </xf>
    <xf numFmtId="0" fontId="16" fillId="0" borderId="32" xfId="0" applyFont="1" applyBorder="1" applyAlignment="1">
      <alignment horizontal="left" wrapText="1"/>
    </xf>
    <xf numFmtId="0" fontId="16" fillId="0" borderId="37" xfId="0" applyFont="1" applyBorder="1" applyAlignment="1">
      <alignment vertical="center" wrapText="1"/>
    </xf>
    <xf numFmtId="0" fontId="16" fillId="0" borderId="15" xfId="0" applyFont="1" applyBorder="1" applyAlignment="1">
      <alignment horizontal="left" vertical="center" wrapText="1"/>
    </xf>
    <xf numFmtId="0" fontId="23" fillId="0" borderId="6" xfId="0" applyFont="1" applyBorder="1"/>
    <xf numFmtId="0" fontId="16" fillId="0" borderId="16" xfId="0" applyFont="1" applyBorder="1" applyAlignment="1">
      <alignment vertical="top" wrapText="1"/>
    </xf>
    <xf numFmtId="0" fontId="23" fillId="0" borderId="16" xfId="0" applyFont="1" applyBorder="1" applyAlignment="1">
      <alignment horizontal="left" vertical="top" wrapText="1"/>
    </xf>
    <xf numFmtId="0" fontId="16" fillId="0" borderId="30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1" xfId="0" applyFont="1" applyBorder="1" applyAlignment="1">
      <alignment horizontal="left" vertical="center" indent="2"/>
    </xf>
    <xf numFmtId="0" fontId="18" fillId="0" borderId="3" xfId="0" applyFont="1" applyBorder="1" applyAlignment="1">
      <alignment horizontal="left" vertical="center" indent="2"/>
    </xf>
    <xf numFmtId="0" fontId="18" fillId="0" borderId="3" xfId="0" applyFont="1" applyBorder="1" applyAlignment="1">
      <alignment vertical="top"/>
    </xf>
    <xf numFmtId="0" fontId="18" fillId="0" borderId="3" xfId="0" applyFont="1" applyBorder="1" applyAlignment="1">
      <alignment horizontal="left" vertical="top" wrapText="1" indent="2"/>
    </xf>
    <xf numFmtId="0" fontId="18" fillId="0" borderId="6" xfId="0" applyFont="1" applyBorder="1" applyAlignment="1">
      <alignment vertical="top"/>
    </xf>
    <xf numFmtId="0" fontId="12" fillId="0" borderId="18" xfId="0" applyFont="1" applyBorder="1" applyAlignment="1">
      <alignment horizontal="center"/>
    </xf>
    <xf numFmtId="0" fontId="18" fillId="0" borderId="18" xfId="0" applyFont="1" applyBorder="1" applyAlignment="1">
      <alignment horizontal="left" vertical="center" indent="2"/>
    </xf>
    <xf numFmtId="0" fontId="18" fillId="0" borderId="3" xfId="0" applyFont="1" applyBorder="1" applyAlignment="1">
      <alignment horizontal="left" vertical="center" wrapText="1" indent="2"/>
    </xf>
    <xf numFmtId="0" fontId="18" fillId="0" borderId="6" xfId="0" applyFont="1" applyBorder="1" applyAlignment="1">
      <alignment vertical="center"/>
    </xf>
    <xf numFmtId="0" fontId="18" fillId="0" borderId="6" xfId="0" applyFont="1" applyBorder="1" applyAlignment="1">
      <alignment horizontal="left" vertical="center" indent="2"/>
    </xf>
    <xf numFmtId="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1" fillId="0" borderId="13" xfId="0" applyFont="1" applyBorder="1"/>
    <xf numFmtId="4" fontId="1" fillId="0" borderId="14" xfId="0" applyNumberFormat="1" applyFont="1" applyBorder="1" applyAlignment="1">
      <alignment horizontal="right"/>
    </xf>
    <xf numFmtId="0" fontId="1" fillId="0" borderId="13" xfId="0" applyFont="1" applyBorder="1" applyAlignment="1">
      <alignment vertical="center"/>
    </xf>
    <xf numFmtId="0" fontId="2" fillId="0" borderId="13" xfId="0" applyFont="1" applyBorder="1"/>
    <xf numFmtId="4" fontId="2" fillId="0" borderId="14" xfId="0" applyNumberFormat="1" applyFont="1" applyBorder="1"/>
    <xf numFmtId="0" fontId="1" fillId="0" borderId="14" xfId="0" applyFont="1" applyBorder="1"/>
    <xf numFmtId="0" fontId="2" fillId="0" borderId="14" xfId="0" applyFont="1" applyBorder="1"/>
    <xf numFmtId="4" fontId="2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4" fontId="1" fillId="0" borderId="15" xfId="0" applyNumberFormat="1" applyFont="1" applyBorder="1"/>
    <xf numFmtId="0" fontId="2" fillId="0" borderId="32" xfId="0" applyFont="1" applyBorder="1"/>
    <xf numFmtId="0" fontId="2" fillId="0" borderId="13" xfId="0" applyFont="1" applyBorder="1" applyAlignment="1">
      <alignment wrapText="1"/>
    </xf>
    <xf numFmtId="0" fontId="4" fillId="0" borderId="20" xfId="1" applyFont="1" applyBorder="1" applyAlignment="1">
      <alignment vertical="center"/>
    </xf>
    <xf numFmtId="0" fontId="4" fillId="0" borderId="20" xfId="1" applyFont="1" applyBorder="1" applyAlignment="1">
      <alignment horizontal="center" vertical="center"/>
    </xf>
    <xf numFmtId="4" fontId="4" fillId="0" borderId="20" xfId="1" applyNumberFormat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0" fontId="4" fillId="0" borderId="23" xfId="1" applyFont="1" applyBorder="1" applyAlignment="1">
      <alignment horizontal="center" vertical="center"/>
    </xf>
    <xf numFmtId="4" fontId="4" fillId="0" borderId="23" xfId="1" applyNumberFormat="1" applyFont="1" applyBorder="1" applyAlignment="1">
      <alignment vertical="center"/>
    </xf>
    <xf numFmtId="0" fontId="4" fillId="0" borderId="6" xfId="1" applyFont="1" applyBorder="1"/>
    <xf numFmtId="0" fontId="0" fillId="0" borderId="0" xfId="0" applyFont="1" applyAlignment="1">
      <alignment vertical="center"/>
    </xf>
    <xf numFmtId="0" fontId="12" fillId="0" borderId="7" xfId="0" applyFont="1" applyBorder="1" applyAlignment="1">
      <alignment horizontal="centerContinuous" vertical="center"/>
    </xf>
    <xf numFmtId="0" fontId="12" fillId="0" borderId="29" xfId="0" applyFont="1" applyBorder="1" applyAlignment="1">
      <alignment horizontal="centerContinuous" vertical="center"/>
    </xf>
    <xf numFmtId="0" fontId="12" fillId="0" borderId="8" xfId="0" applyFont="1" applyBorder="1" applyAlignment="1">
      <alignment horizontal="centerContinuous" vertical="center"/>
    </xf>
    <xf numFmtId="3" fontId="12" fillId="0" borderId="6" xfId="0" applyNumberFormat="1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4" fontId="6" fillId="0" borderId="17" xfId="0" applyNumberFormat="1" applyFont="1" applyBorder="1" applyAlignment="1">
      <alignment horizontal="left" vertical="center"/>
    </xf>
    <xf numFmtId="0" fontId="27" fillId="0" borderId="16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4" fontId="27" fillId="0" borderId="18" xfId="0" applyNumberFormat="1" applyFont="1" applyBorder="1"/>
    <xf numFmtId="0" fontId="24" fillId="0" borderId="0" xfId="0" applyFont="1" applyAlignment="1">
      <alignment vertical="center"/>
    </xf>
    <xf numFmtId="0" fontId="12" fillId="0" borderId="22" xfId="0" applyFont="1" applyBorder="1" applyAlignment="1">
      <alignment vertical="center" wrapText="1"/>
    </xf>
    <xf numFmtId="3" fontId="0" fillId="0" borderId="22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3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4" fontId="0" fillId="0" borderId="6" xfId="0" applyNumberFormat="1" applyFont="1" applyBorder="1" applyAlignment="1">
      <alignment vertical="top"/>
    </xf>
    <xf numFmtId="3" fontId="0" fillId="0" borderId="6" xfId="0" applyNumberFormat="1" applyFont="1" applyBorder="1" applyAlignment="1">
      <alignment vertical="top"/>
    </xf>
    <xf numFmtId="0" fontId="0" fillId="0" borderId="18" xfId="0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vertical="center"/>
    </xf>
    <xf numFmtId="3" fontId="0" fillId="0" borderId="6" xfId="0" applyNumberFormat="1" applyFont="1" applyBorder="1" applyAlignment="1">
      <alignment horizontal="right" vertical="center"/>
    </xf>
    <xf numFmtId="0" fontId="0" fillId="2" borderId="6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left" vertical="center" indent="2"/>
    </xf>
    <xf numFmtId="4" fontId="12" fillId="2" borderId="6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0" fontId="0" fillId="2" borderId="0" xfId="0" applyFont="1" applyFill="1"/>
    <xf numFmtId="0" fontId="1" fillId="0" borderId="0" xfId="0" applyFont="1"/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1"/>
  <sheetViews>
    <sheetView tabSelected="1"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  <col min="9" max="9" width="10.7109375" style="154" customWidth="1"/>
    <col min="10" max="10" width="10.42578125" style="155" customWidth="1"/>
    <col min="11" max="11" width="10.28515625" style="155" customWidth="1"/>
    <col min="12" max="12" width="9.7109375" customWidth="1"/>
    <col min="13" max="13" width="11" customWidth="1"/>
    <col min="14" max="14" width="10.28515625" customWidth="1"/>
  </cols>
  <sheetData>
    <row r="1" spans="1:13" s="271" customFormat="1" ht="12.75" customHeight="1" x14ac:dyDescent="0.25">
      <c r="A1" s="1"/>
      <c r="B1" s="1"/>
      <c r="C1" s="3"/>
      <c r="D1" s="4"/>
      <c r="E1" s="4"/>
      <c r="F1" s="4" t="s">
        <v>0</v>
      </c>
      <c r="G1" s="1"/>
      <c r="H1" s="1"/>
      <c r="I1" s="154"/>
      <c r="J1" s="270"/>
      <c r="K1" s="270"/>
    </row>
    <row r="2" spans="1:13" s="271" customFormat="1" ht="12.75" customHeight="1" x14ac:dyDescent="0.25">
      <c r="A2" s="1"/>
      <c r="B2" s="1"/>
      <c r="C2" s="3"/>
      <c r="D2" s="4"/>
      <c r="E2" s="4"/>
      <c r="F2" s="4" t="s">
        <v>196</v>
      </c>
      <c r="G2" s="1"/>
      <c r="H2" s="1"/>
      <c r="I2" s="154"/>
      <c r="J2" s="270"/>
      <c r="K2" s="270"/>
    </row>
    <row r="3" spans="1:13" s="271" customFormat="1" ht="12.75" customHeight="1" x14ac:dyDescent="0.25">
      <c r="A3" s="1"/>
      <c r="B3" s="1"/>
      <c r="C3" s="3"/>
      <c r="D3" s="4"/>
      <c r="E3" s="4"/>
      <c r="F3" s="4" t="s">
        <v>43</v>
      </c>
      <c r="G3" s="1"/>
      <c r="H3" s="1"/>
      <c r="I3" s="154"/>
      <c r="J3" s="270"/>
      <c r="K3" s="270"/>
    </row>
    <row r="4" spans="1:13" s="271" customFormat="1" ht="12.75" customHeight="1" x14ac:dyDescent="0.25">
      <c r="A4" s="1"/>
      <c r="B4" s="1"/>
      <c r="C4" s="3"/>
      <c r="D4" s="4"/>
      <c r="E4" s="4"/>
      <c r="F4" s="4" t="s">
        <v>197</v>
      </c>
      <c r="G4" s="1"/>
      <c r="H4" s="1"/>
      <c r="I4" s="154"/>
      <c r="J4" s="270"/>
      <c r="K4" s="270"/>
    </row>
    <row r="5" spans="1:13" s="271" customFormat="1" ht="31.5" customHeight="1" x14ac:dyDescent="0.25">
      <c r="A5" s="5" t="s">
        <v>65</v>
      </c>
      <c r="B5" s="272"/>
      <c r="C5" s="6"/>
      <c r="D5" s="6"/>
      <c r="E5" s="272"/>
      <c r="F5" s="272"/>
      <c r="G5" s="7"/>
      <c r="H5" s="272"/>
      <c r="I5" s="154"/>
      <c r="J5" s="270"/>
      <c r="K5" s="270"/>
    </row>
    <row r="6" spans="1:13" s="271" customFormat="1" ht="19.5" customHeight="1" x14ac:dyDescent="0.25">
      <c r="A6" s="1"/>
      <c r="B6" s="1"/>
      <c r="C6" s="3"/>
      <c r="D6" s="3"/>
      <c r="E6" s="8"/>
      <c r="F6" s="1"/>
      <c r="G6" s="9"/>
      <c r="H6" s="9"/>
      <c r="I6" s="154"/>
      <c r="J6" s="270"/>
      <c r="K6" s="270"/>
    </row>
    <row r="7" spans="1:13" s="39" customFormat="1" ht="11.25" x14ac:dyDescent="0.2">
      <c r="A7" s="33"/>
      <c r="B7" s="33"/>
      <c r="C7" s="34"/>
      <c r="D7" s="35"/>
      <c r="E7" s="36" t="s">
        <v>2</v>
      </c>
      <c r="F7" s="37"/>
      <c r="G7" s="38"/>
      <c r="H7" s="36" t="s">
        <v>2</v>
      </c>
      <c r="I7" s="154"/>
      <c r="J7" s="156"/>
      <c r="K7" s="157"/>
      <c r="M7" s="158"/>
    </row>
    <row r="8" spans="1:13" s="39" customFormat="1" ht="11.25" x14ac:dyDescent="0.2">
      <c r="A8" s="40" t="s">
        <v>3</v>
      </c>
      <c r="B8" s="40" t="s">
        <v>4</v>
      </c>
      <c r="C8" s="41" t="s">
        <v>5</v>
      </c>
      <c r="D8" s="42" t="s">
        <v>6</v>
      </c>
      <c r="E8" s="40" t="s">
        <v>66</v>
      </c>
      <c r="F8" s="43" t="s">
        <v>7</v>
      </c>
      <c r="G8" s="40" t="s">
        <v>8</v>
      </c>
      <c r="H8" s="40" t="s">
        <v>9</v>
      </c>
      <c r="I8" s="154"/>
      <c r="J8" s="156"/>
      <c r="K8" s="154"/>
      <c r="M8" s="156"/>
    </row>
    <row r="9" spans="1:13" s="39" customFormat="1" ht="4.5" customHeight="1" x14ac:dyDescent="0.2">
      <c r="A9" s="44"/>
      <c r="B9" s="44"/>
      <c r="C9" s="45"/>
      <c r="D9" s="46"/>
      <c r="E9" s="44"/>
      <c r="F9" s="47"/>
      <c r="G9" s="47"/>
      <c r="H9" s="44"/>
      <c r="I9" s="154"/>
      <c r="J9" s="156"/>
      <c r="K9" s="156"/>
    </row>
    <row r="10" spans="1:13" s="39" customFormat="1" ht="22.5" customHeight="1" thickBot="1" x14ac:dyDescent="0.25">
      <c r="A10" s="48"/>
      <c r="B10" s="49"/>
      <c r="C10" s="50"/>
      <c r="D10" s="51" t="s">
        <v>10</v>
      </c>
      <c r="E10" s="52">
        <v>799608580.38999999</v>
      </c>
      <c r="F10" s="52">
        <f>SUM(F11,F25,F33)</f>
        <v>5206</v>
      </c>
      <c r="G10" s="52">
        <f>SUM(G11,G25,G33)</f>
        <v>10796</v>
      </c>
      <c r="H10" s="52">
        <f>SUM(E10+F10-G10)</f>
        <v>799602990.38999999</v>
      </c>
      <c r="I10" s="154"/>
      <c r="J10" s="156"/>
      <c r="K10" s="156"/>
    </row>
    <row r="11" spans="1:13" s="39" customFormat="1" ht="20.25" customHeight="1" thickBot="1" x14ac:dyDescent="0.25">
      <c r="A11" s="48"/>
      <c r="B11" s="49"/>
      <c r="C11" s="50"/>
      <c r="D11" s="53" t="s">
        <v>67</v>
      </c>
      <c r="E11" s="54">
        <v>665092961.80999994</v>
      </c>
      <c r="F11" s="54">
        <f>SUM(F12,F18)</f>
        <v>3769</v>
      </c>
      <c r="G11" s="54">
        <f>SUM(G12,G18)</f>
        <v>10796</v>
      </c>
      <c r="H11" s="54">
        <f>SUM(E11+F11-G11)</f>
        <v>665085934.80999994</v>
      </c>
      <c r="I11" s="154"/>
      <c r="J11" s="156"/>
      <c r="K11" s="156"/>
    </row>
    <row r="12" spans="1:13" s="39" customFormat="1" ht="20.25" customHeight="1" thickTop="1" thickBot="1" x14ac:dyDescent="0.25">
      <c r="A12" s="55">
        <v>750</v>
      </c>
      <c r="B12" s="56"/>
      <c r="C12" s="57"/>
      <c r="D12" s="58" t="s">
        <v>86</v>
      </c>
      <c r="E12" s="59">
        <v>5878865</v>
      </c>
      <c r="F12" s="59">
        <f t="shared" ref="F12:G13" si="0">SUM(F13)</f>
        <v>3769</v>
      </c>
      <c r="G12" s="59">
        <f t="shared" si="0"/>
        <v>0</v>
      </c>
      <c r="H12" s="59">
        <f>SUM(E12+F12-G12)</f>
        <v>5882634</v>
      </c>
      <c r="I12" s="154"/>
      <c r="J12" s="156"/>
      <c r="K12" s="156"/>
    </row>
    <row r="13" spans="1:13" s="39" customFormat="1" ht="12.75" customHeight="1" thickTop="1" x14ac:dyDescent="0.2">
      <c r="A13" s="71"/>
      <c r="B13" s="60">
        <v>75045</v>
      </c>
      <c r="C13" s="50"/>
      <c r="D13" s="84" t="s">
        <v>129</v>
      </c>
      <c r="E13" s="62">
        <v>21600</v>
      </c>
      <c r="F13" s="63">
        <f t="shared" si="0"/>
        <v>3769</v>
      </c>
      <c r="G13" s="63">
        <f t="shared" si="0"/>
        <v>0</v>
      </c>
      <c r="H13" s="62">
        <f>SUM(E13+F13-G13)</f>
        <v>25369</v>
      </c>
      <c r="I13" s="154"/>
      <c r="J13" s="156"/>
      <c r="K13" s="156"/>
    </row>
    <row r="14" spans="1:13" s="39" customFormat="1" ht="12.75" customHeight="1" x14ac:dyDescent="0.2">
      <c r="A14" s="48"/>
      <c r="B14" s="60"/>
      <c r="C14" s="50"/>
      <c r="D14" s="273" t="s">
        <v>113</v>
      </c>
      <c r="E14" s="161">
        <v>21600</v>
      </c>
      <c r="F14" s="274">
        <f>SUM(F17:F17)</f>
        <v>3769</v>
      </c>
      <c r="G14" s="274">
        <f>SUM(G17:G17)</f>
        <v>0</v>
      </c>
      <c r="H14" s="161">
        <f t="shared" ref="H14" si="1">SUM(E14+F14-G14)</f>
        <v>25369</v>
      </c>
      <c r="I14" s="154"/>
      <c r="J14" s="156"/>
      <c r="K14" s="156"/>
    </row>
    <row r="15" spans="1:13" s="39" customFormat="1" ht="12.75" customHeight="1" x14ac:dyDescent="0.2">
      <c r="A15" s="48"/>
      <c r="B15" s="56"/>
      <c r="C15" s="50" t="s">
        <v>114</v>
      </c>
      <c r="D15" s="60" t="s">
        <v>130</v>
      </c>
      <c r="E15" s="65"/>
      <c r="F15" s="66"/>
      <c r="G15" s="67"/>
      <c r="H15" s="65"/>
      <c r="I15" s="154"/>
      <c r="J15" s="156"/>
      <c r="K15" s="156"/>
    </row>
    <row r="16" spans="1:13" s="39" customFormat="1" ht="12.75" customHeight="1" x14ac:dyDescent="0.2">
      <c r="A16" s="48"/>
      <c r="B16" s="56"/>
      <c r="C16" s="141"/>
      <c r="D16" s="60" t="s">
        <v>115</v>
      </c>
      <c r="E16" s="65"/>
      <c r="F16" s="66"/>
      <c r="G16" s="67"/>
      <c r="H16" s="65"/>
      <c r="I16" s="154"/>
      <c r="J16" s="156"/>
      <c r="K16" s="156"/>
    </row>
    <row r="17" spans="1:11" s="39" customFormat="1" ht="12.75" customHeight="1" x14ac:dyDescent="0.2">
      <c r="A17" s="48"/>
      <c r="B17" s="56"/>
      <c r="C17" s="71"/>
      <c r="D17" s="64" t="s">
        <v>116</v>
      </c>
      <c r="E17" s="66">
        <v>21600</v>
      </c>
      <c r="F17" s="66">
        <v>3769</v>
      </c>
      <c r="G17" s="65"/>
      <c r="H17" s="66">
        <f>SUM(E17+F17-G17)</f>
        <v>25369</v>
      </c>
      <c r="I17" s="154"/>
      <c r="J17" s="156"/>
      <c r="K17" s="156"/>
    </row>
    <row r="18" spans="1:11" s="39" customFormat="1" ht="12.75" customHeight="1" thickBot="1" x14ac:dyDescent="0.25">
      <c r="A18" s="55">
        <v>852</v>
      </c>
      <c r="B18" s="56"/>
      <c r="C18" s="57"/>
      <c r="D18" s="58" t="s">
        <v>16</v>
      </c>
      <c r="E18" s="59">
        <v>22453652.5</v>
      </c>
      <c r="F18" s="59">
        <f>SUM(F20)</f>
        <v>0</v>
      </c>
      <c r="G18" s="59">
        <f>SUM(G20)</f>
        <v>10796</v>
      </c>
      <c r="H18" s="59">
        <f>SUM(E18+F18-G18)</f>
        <v>22442856.5</v>
      </c>
      <c r="I18" s="154"/>
      <c r="J18" s="156"/>
      <c r="K18" s="156"/>
    </row>
    <row r="19" spans="1:11" s="39" customFormat="1" ht="12.75" customHeight="1" thickTop="1" x14ac:dyDescent="0.2">
      <c r="A19" s="55"/>
      <c r="B19" s="60">
        <v>85214</v>
      </c>
      <c r="C19" s="50"/>
      <c r="D19" s="68" t="s">
        <v>131</v>
      </c>
      <c r="E19" s="114"/>
      <c r="F19" s="114"/>
      <c r="G19" s="114"/>
      <c r="H19" s="114"/>
      <c r="I19" s="154"/>
      <c r="J19" s="156"/>
      <c r="K19" s="156"/>
    </row>
    <row r="20" spans="1:11" s="39" customFormat="1" ht="12.75" customHeight="1" x14ac:dyDescent="0.2">
      <c r="A20" s="55"/>
      <c r="B20" s="60"/>
      <c r="C20" s="50"/>
      <c r="D20" s="84" t="s">
        <v>132</v>
      </c>
      <c r="E20" s="62">
        <v>7610393</v>
      </c>
      <c r="F20" s="63">
        <f t="shared" ref="F20:G20" si="2">SUM(F21)</f>
        <v>0</v>
      </c>
      <c r="G20" s="63">
        <f t="shared" si="2"/>
        <v>10796</v>
      </c>
      <c r="H20" s="62">
        <f>SUM(E20+F20-G20)</f>
        <v>7599597</v>
      </c>
      <c r="I20" s="154"/>
      <c r="J20" s="156"/>
      <c r="K20" s="156"/>
    </row>
    <row r="21" spans="1:11" s="39" customFormat="1" ht="12.75" customHeight="1" x14ac:dyDescent="0.2">
      <c r="A21" s="55"/>
      <c r="B21" s="60"/>
      <c r="C21" s="50"/>
      <c r="D21" s="275" t="s">
        <v>68</v>
      </c>
      <c r="E21" s="161">
        <v>7560090</v>
      </c>
      <c r="F21" s="274">
        <f>SUM(F24)</f>
        <v>0</v>
      </c>
      <c r="G21" s="274">
        <f>SUM(G24)</f>
        <v>10796</v>
      </c>
      <c r="H21" s="161">
        <f>SUM(E21+F21-G21)</f>
        <v>7549294</v>
      </c>
      <c r="I21" s="154"/>
      <c r="J21" s="156"/>
      <c r="K21" s="156"/>
    </row>
    <row r="22" spans="1:11" s="39" customFormat="1" ht="12.75" customHeight="1" x14ac:dyDescent="0.2">
      <c r="A22" s="55"/>
      <c r="B22" s="56"/>
      <c r="C22" s="50" t="s">
        <v>83</v>
      </c>
      <c r="D22" s="64" t="s">
        <v>45</v>
      </c>
      <c r="E22" s="70"/>
      <c r="F22" s="65"/>
      <c r="G22" s="67"/>
      <c r="H22" s="70"/>
      <c r="I22" s="154"/>
      <c r="J22" s="156"/>
      <c r="K22" s="156"/>
    </row>
    <row r="23" spans="1:11" s="39" customFormat="1" ht="12.75" customHeight="1" x14ac:dyDescent="0.2">
      <c r="A23" s="55"/>
      <c r="B23" s="56"/>
      <c r="C23" s="71"/>
      <c r="D23" s="64" t="s">
        <v>84</v>
      </c>
      <c r="E23" s="70"/>
      <c r="F23" s="65"/>
      <c r="G23" s="67"/>
      <c r="H23" s="70"/>
      <c r="I23" s="154"/>
      <c r="J23" s="156"/>
      <c r="K23" s="156"/>
    </row>
    <row r="24" spans="1:11" s="39" customFormat="1" ht="12.75" customHeight="1" x14ac:dyDescent="0.2">
      <c r="A24" s="55"/>
      <c r="B24" s="56"/>
      <c r="C24" s="71"/>
      <c r="D24" s="64" t="s">
        <v>85</v>
      </c>
      <c r="E24" s="70">
        <v>7560090</v>
      </c>
      <c r="F24" s="65"/>
      <c r="G24" s="65">
        <v>10796</v>
      </c>
      <c r="H24" s="70">
        <f>SUM(E24+F24-G24)</f>
        <v>7549294</v>
      </c>
      <c r="I24" s="154"/>
      <c r="J24" s="156"/>
      <c r="K24" s="156"/>
    </row>
    <row r="25" spans="1:11" s="39" customFormat="1" ht="18.75" customHeight="1" thickBot="1" x14ac:dyDescent="0.25">
      <c r="A25" s="48"/>
      <c r="B25" s="49"/>
      <c r="C25" s="50"/>
      <c r="D25" s="53" t="s">
        <v>57</v>
      </c>
      <c r="E25" s="54">
        <v>116045470.18000001</v>
      </c>
      <c r="F25" s="59">
        <f>SUM(F26)</f>
        <v>748</v>
      </c>
      <c r="G25" s="59">
        <f>SUM(G26)</f>
        <v>0</v>
      </c>
      <c r="H25" s="54">
        <f>SUM(E25+F25-G25)</f>
        <v>116046218.18000001</v>
      </c>
      <c r="I25" s="154"/>
      <c r="J25" s="156"/>
      <c r="K25" s="156"/>
    </row>
    <row r="26" spans="1:11" s="39" customFormat="1" ht="19.5" customHeight="1" thickTop="1" thickBot="1" x14ac:dyDescent="0.25">
      <c r="A26" s="57" t="s">
        <v>24</v>
      </c>
      <c r="B26" s="56"/>
      <c r="C26" s="57"/>
      <c r="D26" s="58" t="s">
        <v>16</v>
      </c>
      <c r="E26" s="59">
        <v>2588442.5299999998</v>
      </c>
      <c r="F26" s="59">
        <f>SUM(F27)</f>
        <v>748</v>
      </c>
      <c r="G26" s="59">
        <f>SUM(G27)</f>
        <v>0</v>
      </c>
      <c r="H26" s="59">
        <f>SUM(E26+F26-G26)</f>
        <v>2589190.5299999998</v>
      </c>
      <c r="I26" s="154"/>
      <c r="J26" s="156"/>
      <c r="K26" s="156"/>
    </row>
    <row r="27" spans="1:11" s="39" customFormat="1" ht="12" customHeight="1" thickTop="1" x14ac:dyDescent="0.2">
      <c r="A27" s="55"/>
      <c r="B27" s="82">
        <v>85219</v>
      </c>
      <c r="C27" s="77"/>
      <c r="D27" s="132" t="s">
        <v>51</v>
      </c>
      <c r="E27" s="62">
        <v>10748</v>
      </c>
      <c r="F27" s="63">
        <f t="shared" ref="F27:G27" si="3">SUM(F28)</f>
        <v>748</v>
      </c>
      <c r="G27" s="63">
        <f t="shared" si="3"/>
        <v>0</v>
      </c>
      <c r="H27" s="62">
        <f>SUM(E27+F27-G27)</f>
        <v>11496</v>
      </c>
      <c r="I27" s="154"/>
      <c r="J27" s="156"/>
      <c r="K27" s="156"/>
    </row>
    <row r="28" spans="1:11" s="39" customFormat="1" ht="12" customHeight="1" x14ac:dyDescent="0.2">
      <c r="A28" s="55"/>
      <c r="B28" s="60"/>
      <c r="C28" s="50"/>
      <c r="D28" s="275" t="s">
        <v>68</v>
      </c>
      <c r="E28" s="161">
        <v>10748</v>
      </c>
      <c r="F28" s="274">
        <f>SUM(F32)</f>
        <v>748</v>
      </c>
      <c r="G28" s="274">
        <f>SUM(G32)</f>
        <v>0</v>
      </c>
      <c r="H28" s="161">
        <f>SUM(E28+F28-G28)</f>
        <v>11496</v>
      </c>
      <c r="I28" s="154"/>
      <c r="J28" s="156"/>
      <c r="K28" s="156"/>
    </row>
    <row r="29" spans="1:11" s="39" customFormat="1" ht="12" customHeight="1" x14ac:dyDescent="0.2">
      <c r="A29" s="55"/>
      <c r="B29" s="56"/>
      <c r="C29" s="50" t="s">
        <v>58</v>
      </c>
      <c r="D29" s="60" t="s">
        <v>59</v>
      </c>
      <c r="E29" s="70"/>
      <c r="F29" s="65"/>
      <c r="G29" s="67"/>
      <c r="H29" s="70"/>
      <c r="I29" s="154"/>
      <c r="J29" s="156"/>
      <c r="K29" s="156"/>
    </row>
    <row r="30" spans="1:11" s="39" customFormat="1" ht="12" customHeight="1" x14ac:dyDescent="0.2">
      <c r="A30" s="55"/>
      <c r="B30" s="56"/>
      <c r="C30" s="71"/>
      <c r="D30" s="60" t="s">
        <v>60</v>
      </c>
      <c r="E30" s="70"/>
      <c r="F30" s="65"/>
      <c r="G30" s="67"/>
      <c r="H30" s="70"/>
      <c r="I30" s="154"/>
      <c r="J30" s="156"/>
      <c r="K30" s="156"/>
    </row>
    <row r="31" spans="1:11" s="39" customFormat="1" ht="12" customHeight="1" x14ac:dyDescent="0.2">
      <c r="A31" s="55"/>
      <c r="B31" s="56"/>
      <c r="C31" s="71"/>
      <c r="D31" s="60" t="s">
        <v>87</v>
      </c>
      <c r="E31" s="70"/>
      <c r="F31" s="65"/>
      <c r="G31" s="67"/>
      <c r="H31" s="70"/>
      <c r="I31" s="154"/>
      <c r="J31" s="156"/>
      <c r="K31" s="156"/>
    </row>
    <row r="32" spans="1:11" s="39" customFormat="1" ht="12" customHeight="1" x14ac:dyDescent="0.2">
      <c r="A32" s="55"/>
      <c r="B32" s="56"/>
      <c r="C32" s="71"/>
      <c r="D32" s="64" t="s">
        <v>330</v>
      </c>
      <c r="E32" s="70">
        <v>10748</v>
      </c>
      <c r="F32" s="65">
        <v>748</v>
      </c>
      <c r="G32" s="65"/>
      <c r="H32" s="70">
        <f>SUM(E32+F32-G32)</f>
        <v>11496</v>
      </c>
      <c r="I32" s="154"/>
      <c r="J32" s="156"/>
      <c r="K32" s="156"/>
    </row>
    <row r="33" spans="1:11" s="39" customFormat="1" ht="22.5" customHeight="1" thickBot="1" x14ac:dyDescent="0.25">
      <c r="A33" s="48"/>
      <c r="B33" s="49"/>
      <c r="C33" s="50"/>
      <c r="D33" s="53" t="s">
        <v>44</v>
      </c>
      <c r="E33" s="54">
        <v>18470148.399999999</v>
      </c>
      <c r="F33" s="54">
        <f>SUM(F34)</f>
        <v>689</v>
      </c>
      <c r="G33" s="54">
        <f>SUM(G34)</f>
        <v>0</v>
      </c>
      <c r="H33" s="54">
        <f>SUM(E33+F33-G33)</f>
        <v>18470837.399999999</v>
      </c>
      <c r="I33" s="154"/>
      <c r="J33" s="156"/>
      <c r="K33" s="156"/>
    </row>
    <row r="34" spans="1:11" s="39" customFormat="1" ht="21" customHeight="1" thickTop="1" thickBot="1" x14ac:dyDescent="0.25">
      <c r="A34" s="43">
        <v>750</v>
      </c>
      <c r="B34" s="56"/>
      <c r="C34" s="57"/>
      <c r="D34" s="58" t="s">
        <v>86</v>
      </c>
      <c r="E34" s="54">
        <v>142100</v>
      </c>
      <c r="F34" s="54">
        <f>SUM(F35)</f>
        <v>689</v>
      </c>
      <c r="G34" s="54">
        <f>SUM(G35)</f>
        <v>0</v>
      </c>
      <c r="H34" s="54">
        <f>SUM(E34+F34-G34)</f>
        <v>142789</v>
      </c>
      <c r="I34" s="154"/>
      <c r="J34" s="156"/>
      <c r="K34" s="156"/>
    </row>
    <row r="35" spans="1:11" s="39" customFormat="1" ht="12" customHeight="1" thickTop="1" x14ac:dyDescent="0.2">
      <c r="A35" s="56"/>
      <c r="B35" s="60">
        <v>75045</v>
      </c>
      <c r="C35" s="50"/>
      <c r="D35" s="84" t="s">
        <v>129</v>
      </c>
      <c r="E35" s="62">
        <v>34500</v>
      </c>
      <c r="F35" s="62">
        <f t="shared" ref="F35:G35" si="4">SUM(F36)</f>
        <v>689</v>
      </c>
      <c r="G35" s="62">
        <f t="shared" si="4"/>
        <v>0</v>
      </c>
      <c r="H35" s="62">
        <f>SUM(E35+F35-G35)</f>
        <v>35189</v>
      </c>
      <c r="I35" s="154"/>
      <c r="J35" s="156"/>
      <c r="K35" s="156"/>
    </row>
    <row r="36" spans="1:11" s="39" customFormat="1" ht="12" customHeight="1" x14ac:dyDescent="0.2">
      <c r="A36" s="48"/>
      <c r="B36" s="60"/>
      <c r="C36" s="50"/>
      <c r="D36" s="275" t="s">
        <v>68</v>
      </c>
      <c r="E36" s="161">
        <v>34500</v>
      </c>
      <c r="F36" s="274">
        <f>SUM(F40:F40)</f>
        <v>689</v>
      </c>
      <c r="G36" s="274">
        <f>SUM(G40:G40)</f>
        <v>0</v>
      </c>
      <c r="H36" s="161">
        <f>SUM(E36+F36-G36)</f>
        <v>35189</v>
      </c>
      <c r="I36" s="154"/>
      <c r="J36" s="156"/>
      <c r="K36" s="156"/>
    </row>
    <row r="37" spans="1:11" s="39" customFormat="1" ht="12" customHeight="1" x14ac:dyDescent="0.2">
      <c r="A37" s="55"/>
      <c r="B37" s="49"/>
      <c r="C37" s="71">
        <v>2110</v>
      </c>
      <c r="D37" s="64" t="s">
        <v>45</v>
      </c>
      <c r="E37" s="66"/>
      <c r="F37" s="67"/>
      <c r="G37" s="65"/>
      <c r="H37" s="66"/>
      <c r="I37" s="154"/>
      <c r="J37" s="156"/>
      <c r="K37" s="156"/>
    </row>
    <row r="38" spans="1:11" s="39" customFormat="1" ht="12" customHeight="1" x14ac:dyDescent="0.2">
      <c r="A38" s="55"/>
      <c r="B38" s="49"/>
      <c r="C38" s="71"/>
      <c r="D38" s="64" t="s">
        <v>46</v>
      </c>
      <c r="E38" s="66"/>
      <c r="F38" s="67"/>
      <c r="G38" s="65"/>
      <c r="H38" s="66"/>
      <c r="I38" s="154"/>
      <c r="J38" s="156"/>
      <c r="K38" s="156"/>
    </row>
    <row r="39" spans="1:11" s="39" customFormat="1" ht="12" customHeight="1" x14ac:dyDescent="0.2">
      <c r="A39" s="55"/>
      <c r="B39" s="49"/>
      <c r="C39" s="71"/>
      <c r="D39" s="64" t="s">
        <v>47</v>
      </c>
      <c r="E39" s="66"/>
      <c r="F39" s="67"/>
      <c r="G39" s="65"/>
      <c r="H39" s="66"/>
      <c r="I39" s="154"/>
      <c r="J39" s="156"/>
      <c r="K39" s="156"/>
    </row>
    <row r="40" spans="1:11" s="39" customFormat="1" ht="12" customHeight="1" x14ac:dyDescent="0.2">
      <c r="A40" s="55"/>
      <c r="B40" s="49"/>
      <c r="C40" s="71"/>
      <c r="D40" s="64" t="s">
        <v>48</v>
      </c>
      <c r="E40" s="66">
        <v>34500</v>
      </c>
      <c r="F40" s="65">
        <v>689</v>
      </c>
      <c r="G40" s="67"/>
      <c r="H40" s="66">
        <f>SUM(E40+F40-G40)</f>
        <v>35189</v>
      </c>
      <c r="I40" s="154"/>
      <c r="J40" s="156"/>
      <c r="K40" s="156"/>
    </row>
    <row r="41" spans="1:11" s="39" customFormat="1" ht="20.25" customHeight="1" thickBot="1" x14ac:dyDescent="0.25">
      <c r="A41" s="71"/>
      <c r="B41" s="60"/>
      <c r="C41" s="50"/>
      <c r="D41" s="51" t="s">
        <v>18</v>
      </c>
      <c r="E41" s="52">
        <v>904645030.38999999</v>
      </c>
      <c r="F41" s="52">
        <f>SUM(F42,F201,F211)</f>
        <v>692689.95</v>
      </c>
      <c r="G41" s="52">
        <f>SUM(G42,G201,G211)</f>
        <v>698279.95</v>
      </c>
      <c r="H41" s="52">
        <f t="shared" ref="H41:H68" si="5">SUM(E41+F41-G41)</f>
        <v>904639440.38999999</v>
      </c>
      <c r="I41" s="154"/>
      <c r="J41" s="156"/>
      <c r="K41" s="156"/>
    </row>
    <row r="42" spans="1:11" s="39" customFormat="1" ht="21" customHeight="1" thickBot="1" x14ac:dyDescent="0.25">
      <c r="A42" s="71"/>
      <c r="B42" s="60"/>
      <c r="C42" s="50"/>
      <c r="D42" s="53" t="s">
        <v>19</v>
      </c>
      <c r="E42" s="54">
        <v>770134452.79999995</v>
      </c>
      <c r="F42" s="54">
        <f>SUM(F43,F58,F65,F75,F135,F157,F168,F172,F189)</f>
        <v>633252.94999999995</v>
      </c>
      <c r="G42" s="54">
        <f>SUM(G43,G58,G65,G75,G135,G157,G168,G172,G189)</f>
        <v>640279.94999999995</v>
      </c>
      <c r="H42" s="54">
        <f t="shared" si="5"/>
        <v>770127425.79999995</v>
      </c>
      <c r="I42" s="154"/>
      <c r="J42" s="156"/>
      <c r="K42" s="156"/>
    </row>
    <row r="43" spans="1:11" s="39" customFormat="1" ht="21" customHeight="1" thickTop="1" thickBot="1" x14ac:dyDescent="0.25">
      <c r="A43" s="55">
        <v>600</v>
      </c>
      <c r="B43" s="56"/>
      <c r="C43" s="57"/>
      <c r="D43" s="58" t="s">
        <v>133</v>
      </c>
      <c r="E43" s="159">
        <v>117239028</v>
      </c>
      <c r="F43" s="159">
        <f>SUM(F44,F48)</f>
        <v>142950</v>
      </c>
      <c r="G43" s="159">
        <f>SUM(G44,G48)</f>
        <v>142950</v>
      </c>
      <c r="H43" s="54">
        <f>SUM(E43+F43-G43)</f>
        <v>117239028</v>
      </c>
      <c r="I43" s="154"/>
      <c r="J43" s="156"/>
      <c r="K43" s="156"/>
    </row>
    <row r="44" spans="1:11" s="39" customFormat="1" ht="12" customHeight="1" thickTop="1" x14ac:dyDescent="0.2">
      <c r="A44" s="55"/>
      <c r="B44" s="60">
        <v>60017</v>
      </c>
      <c r="C44" s="50"/>
      <c r="D44" s="61" t="s">
        <v>134</v>
      </c>
      <c r="E44" s="83">
        <v>1059312</v>
      </c>
      <c r="F44" s="83">
        <f>SUM(F45)</f>
        <v>30000</v>
      </c>
      <c r="G44" s="83">
        <f>SUM(G45)</f>
        <v>142950</v>
      </c>
      <c r="H44" s="62">
        <f>SUM(E44+F44-G44)</f>
        <v>946362</v>
      </c>
      <c r="I44" s="154"/>
      <c r="J44" s="156"/>
      <c r="K44" s="156"/>
    </row>
    <row r="45" spans="1:11" s="39" customFormat="1" ht="12" customHeight="1" x14ac:dyDescent="0.2">
      <c r="A45" s="55"/>
      <c r="B45" s="60"/>
      <c r="C45" s="160"/>
      <c r="D45" s="276" t="s">
        <v>135</v>
      </c>
      <c r="E45" s="161">
        <v>559312</v>
      </c>
      <c r="F45" s="161">
        <f>SUM(F46:F47)</f>
        <v>30000</v>
      </c>
      <c r="G45" s="161">
        <f>SUM(G46:G47)</f>
        <v>142950</v>
      </c>
      <c r="H45" s="161">
        <f>SUM(E45+F45-G45)</f>
        <v>446362</v>
      </c>
      <c r="I45" s="154"/>
      <c r="J45" s="156"/>
      <c r="K45" s="156"/>
    </row>
    <row r="46" spans="1:11" s="39" customFormat="1" ht="12" customHeight="1" x14ac:dyDescent="0.2">
      <c r="A46" s="55"/>
      <c r="B46" s="60"/>
      <c r="C46" s="71">
        <v>4270</v>
      </c>
      <c r="D46" s="64" t="s">
        <v>62</v>
      </c>
      <c r="E46" s="80">
        <v>76945</v>
      </c>
      <c r="F46" s="80">
        <v>30000</v>
      </c>
      <c r="G46" s="80"/>
      <c r="H46" s="66">
        <f>SUM(E46+F46-G46)</f>
        <v>106945</v>
      </c>
      <c r="I46" s="154"/>
      <c r="J46" s="156"/>
      <c r="K46" s="156"/>
    </row>
    <row r="47" spans="1:11" s="39" customFormat="1" ht="12" customHeight="1" x14ac:dyDescent="0.2">
      <c r="A47" s="55"/>
      <c r="B47" s="60"/>
      <c r="C47" s="71">
        <v>4300</v>
      </c>
      <c r="D47" s="64" t="s">
        <v>22</v>
      </c>
      <c r="E47" s="80">
        <v>477367</v>
      </c>
      <c r="F47" s="80"/>
      <c r="G47" s="80">
        <v>142950</v>
      </c>
      <c r="H47" s="66">
        <f t="shared" ref="H47:H48" si="6">SUM(E47+F47-G47)</f>
        <v>334417</v>
      </c>
      <c r="I47" s="154"/>
      <c r="J47" s="156"/>
      <c r="K47" s="156"/>
    </row>
    <row r="48" spans="1:11" s="39" customFormat="1" ht="12" customHeight="1" x14ac:dyDescent="0.2">
      <c r="A48" s="71"/>
      <c r="B48" s="60">
        <v>60095</v>
      </c>
      <c r="C48" s="50"/>
      <c r="D48" s="61" t="s">
        <v>15</v>
      </c>
      <c r="E48" s="83">
        <v>4184206</v>
      </c>
      <c r="F48" s="63">
        <f>SUM(F49)</f>
        <v>112950</v>
      </c>
      <c r="G48" s="63">
        <f>SUM(G49)</f>
        <v>0</v>
      </c>
      <c r="H48" s="62">
        <f t="shared" si="6"/>
        <v>4297156</v>
      </c>
      <c r="I48" s="154"/>
      <c r="J48" s="156"/>
      <c r="K48" s="156"/>
    </row>
    <row r="49" spans="1:11" s="39" customFormat="1" ht="12" customHeight="1" x14ac:dyDescent="0.2">
      <c r="A49" s="71"/>
      <c r="B49" s="60"/>
      <c r="C49" s="160"/>
      <c r="D49" s="276" t="s">
        <v>135</v>
      </c>
      <c r="E49" s="161">
        <v>3208146</v>
      </c>
      <c r="F49" s="161">
        <f>SUM(F50:F57)</f>
        <v>112950</v>
      </c>
      <c r="G49" s="161">
        <f>SUM(G50:G57)</f>
        <v>0</v>
      </c>
      <c r="H49" s="161">
        <f>SUM(E49+F49-G49)</f>
        <v>3321096</v>
      </c>
      <c r="I49" s="154"/>
      <c r="J49" s="156"/>
      <c r="K49" s="156"/>
    </row>
    <row r="50" spans="1:11" s="39" customFormat="1" ht="12" customHeight="1" x14ac:dyDescent="0.2">
      <c r="A50" s="71"/>
      <c r="B50" s="60"/>
      <c r="C50" s="71">
        <v>4010</v>
      </c>
      <c r="D50" s="64" t="s">
        <v>26</v>
      </c>
      <c r="E50" s="80">
        <v>2053816</v>
      </c>
      <c r="F50" s="80">
        <v>9450</v>
      </c>
      <c r="G50" s="80"/>
      <c r="H50" s="66">
        <f>SUM(E50+F50-G50)</f>
        <v>2063266</v>
      </c>
      <c r="I50" s="154"/>
      <c r="J50" s="156"/>
      <c r="K50" s="156"/>
    </row>
    <row r="51" spans="1:11" s="39" customFormat="1" ht="12" customHeight="1" x14ac:dyDescent="0.2">
      <c r="A51" s="71"/>
      <c r="B51" s="60"/>
      <c r="C51" s="28" t="s">
        <v>93</v>
      </c>
      <c r="D51" s="32" t="s">
        <v>20</v>
      </c>
      <c r="E51" s="80">
        <v>59731</v>
      </c>
      <c r="F51" s="80">
        <v>15000</v>
      </c>
      <c r="G51" s="80"/>
      <c r="H51" s="66">
        <f t="shared" ref="H51:H59" si="7">SUM(E51+F51-G51)</f>
        <v>74731</v>
      </c>
      <c r="I51" s="154"/>
      <c r="J51" s="156"/>
      <c r="K51" s="156"/>
    </row>
    <row r="52" spans="1:11" s="39" customFormat="1" ht="12" customHeight="1" x14ac:dyDescent="0.2">
      <c r="A52" s="71"/>
      <c r="B52" s="60"/>
      <c r="C52" s="71">
        <v>4520</v>
      </c>
      <c r="D52" s="60" t="s">
        <v>136</v>
      </c>
      <c r="E52" s="80"/>
      <c r="F52" s="80"/>
      <c r="G52" s="80"/>
      <c r="H52" s="66"/>
      <c r="I52" s="154"/>
      <c r="J52" s="156"/>
      <c r="K52" s="156"/>
    </row>
    <row r="53" spans="1:11" s="39" customFormat="1" ht="12" customHeight="1" x14ac:dyDescent="0.2">
      <c r="A53" s="74"/>
      <c r="B53" s="86"/>
      <c r="C53" s="74"/>
      <c r="D53" s="61" t="s">
        <v>17</v>
      </c>
      <c r="E53" s="83">
        <v>3000</v>
      </c>
      <c r="F53" s="83">
        <v>1000</v>
      </c>
      <c r="G53" s="83"/>
      <c r="H53" s="62">
        <f t="shared" si="7"/>
        <v>4000</v>
      </c>
      <c r="I53" s="154"/>
      <c r="J53" s="156"/>
      <c r="K53" s="156"/>
    </row>
    <row r="54" spans="1:11" s="39" customFormat="1" ht="12" customHeight="1" x14ac:dyDescent="0.2">
      <c r="A54" s="71"/>
      <c r="B54" s="60"/>
      <c r="C54" s="71">
        <v>4580</v>
      </c>
      <c r="D54" s="64" t="s">
        <v>137</v>
      </c>
      <c r="E54" s="80">
        <v>0</v>
      </c>
      <c r="F54" s="80">
        <v>16500</v>
      </c>
      <c r="G54" s="80"/>
      <c r="H54" s="66">
        <f t="shared" si="7"/>
        <v>16500</v>
      </c>
      <c r="I54" s="154"/>
      <c r="J54" s="156"/>
      <c r="K54" s="156"/>
    </row>
    <row r="55" spans="1:11" s="39" customFormat="1" ht="12" customHeight="1" x14ac:dyDescent="0.2">
      <c r="A55" s="71"/>
      <c r="B55" s="60"/>
      <c r="C55" s="71">
        <v>4600</v>
      </c>
      <c r="D55" s="64" t="s">
        <v>138</v>
      </c>
      <c r="E55" s="80"/>
      <c r="F55" s="80"/>
      <c r="G55" s="80"/>
      <c r="H55" s="66"/>
      <c r="I55" s="154"/>
      <c r="J55" s="156"/>
      <c r="K55" s="156"/>
    </row>
    <row r="56" spans="1:11" s="39" customFormat="1" ht="12" customHeight="1" x14ac:dyDescent="0.2">
      <c r="A56" s="71"/>
      <c r="B56" s="60"/>
      <c r="C56" s="71"/>
      <c r="D56" s="64" t="s">
        <v>139</v>
      </c>
      <c r="E56" s="80">
        <v>0</v>
      </c>
      <c r="F56" s="80">
        <v>62000</v>
      </c>
      <c r="G56" s="80"/>
      <c r="H56" s="66">
        <f t="shared" si="7"/>
        <v>62000</v>
      </c>
      <c r="I56" s="154"/>
      <c r="J56" s="156"/>
      <c r="K56" s="156"/>
    </row>
    <row r="57" spans="1:11" s="39" customFormat="1" ht="12" customHeight="1" x14ac:dyDescent="0.2">
      <c r="A57" s="71"/>
      <c r="B57" s="60"/>
      <c r="C57" s="71">
        <v>4610</v>
      </c>
      <c r="D57" s="113" t="s">
        <v>94</v>
      </c>
      <c r="E57" s="80">
        <v>0</v>
      </c>
      <c r="F57" s="80">
        <v>9000</v>
      </c>
      <c r="G57" s="80"/>
      <c r="H57" s="66">
        <f t="shared" si="7"/>
        <v>9000</v>
      </c>
      <c r="I57" s="154"/>
      <c r="J57" s="156"/>
      <c r="K57" s="156"/>
    </row>
    <row r="58" spans="1:11" s="39" customFormat="1" ht="12" customHeight="1" thickBot="1" x14ac:dyDescent="0.25">
      <c r="A58" s="43">
        <v>700</v>
      </c>
      <c r="B58" s="56"/>
      <c r="C58" s="57"/>
      <c r="D58" s="58" t="s">
        <v>140</v>
      </c>
      <c r="E58" s="54">
        <v>52647899</v>
      </c>
      <c r="F58" s="59">
        <f>SUM(F59)</f>
        <v>45000</v>
      </c>
      <c r="G58" s="59">
        <f>SUM(G59)</f>
        <v>45000</v>
      </c>
      <c r="H58" s="54">
        <f t="shared" si="7"/>
        <v>52647899</v>
      </c>
      <c r="I58" s="154"/>
      <c r="J58" s="156"/>
      <c r="K58" s="156"/>
    </row>
    <row r="59" spans="1:11" s="39" customFormat="1" ht="12" customHeight="1" thickTop="1" x14ac:dyDescent="0.2">
      <c r="A59" s="43"/>
      <c r="B59" s="60">
        <v>70095</v>
      </c>
      <c r="C59" s="50"/>
      <c r="D59" s="61" t="s">
        <v>15</v>
      </c>
      <c r="E59" s="62">
        <v>47766899</v>
      </c>
      <c r="F59" s="63">
        <f>SUM(F60)</f>
        <v>45000</v>
      </c>
      <c r="G59" s="63">
        <f>SUM(G60)</f>
        <v>45000</v>
      </c>
      <c r="H59" s="62">
        <f t="shared" si="7"/>
        <v>47766899</v>
      </c>
      <c r="I59" s="154"/>
      <c r="J59" s="156"/>
      <c r="K59" s="156"/>
    </row>
    <row r="60" spans="1:11" s="39" customFormat="1" ht="12" customHeight="1" x14ac:dyDescent="0.2">
      <c r="A60" s="162"/>
      <c r="B60" s="79"/>
      <c r="C60" s="50"/>
      <c r="D60" s="276" t="s">
        <v>141</v>
      </c>
      <c r="E60" s="277">
        <v>1969900</v>
      </c>
      <c r="F60" s="274">
        <f>SUM(F61:F64)</f>
        <v>45000</v>
      </c>
      <c r="G60" s="274">
        <f>SUM(G61:G64)</f>
        <v>45000</v>
      </c>
      <c r="H60" s="161">
        <f>SUM(E60+F60-G60)</f>
        <v>1969900</v>
      </c>
      <c r="I60" s="154"/>
      <c r="J60" s="156"/>
      <c r="K60" s="156"/>
    </row>
    <row r="61" spans="1:11" s="39" customFormat="1" ht="12" customHeight="1" x14ac:dyDescent="0.2">
      <c r="A61" s="162"/>
      <c r="B61" s="79"/>
      <c r="C61" s="71">
        <v>4590</v>
      </c>
      <c r="D61" s="64" t="s">
        <v>138</v>
      </c>
      <c r="E61" s="80"/>
      <c r="F61" s="70"/>
      <c r="G61" s="70"/>
      <c r="H61" s="80"/>
      <c r="I61" s="154"/>
      <c r="J61" s="156"/>
      <c r="K61" s="156"/>
    </row>
    <row r="62" spans="1:11" s="39" customFormat="1" ht="12" customHeight="1" x14ac:dyDescent="0.2">
      <c r="A62" s="162"/>
      <c r="B62" s="79"/>
      <c r="C62" s="71"/>
      <c r="D62" s="64" t="s">
        <v>142</v>
      </c>
      <c r="E62" s="80">
        <v>111000</v>
      </c>
      <c r="F62" s="70"/>
      <c r="G62" s="70">
        <v>45000</v>
      </c>
      <c r="H62" s="80">
        <f t="shared" ref="H62:H64" si="8">SUM(E62+F62-G62)</f>
        <v>66000</v>
      </c>
      <c r="I62" s="154"/>
      <c r="J62" s="156"/>
      <c r="K62" s="156"/>
    </row>
    <row r="63" spans="1:11" s="39" customFormat="1" ht="12" customHeight="1" x14ac:dyDescent="0.2">
      <c r="A63" s="162"/>
      <c r="B63" s="79"/>
      <c r="C63" s="71">
        <v>4600</v>
      </c>
      <c r="D63" s="64" t="s">
        <v>138</v>
      </c>
      <c r="E63" s="80"/>
      <c r="F63" s="70"/>
      <c r="G63" s="70"/>
      <c r="H63" s="80"/>
      <c r="I63" s="154"/>
      <c r="J63" s="156"/>
      <c r="K63" s="156"/>
    </row>
    <row r="64" spans="1:11" s="39" customFormat="1" ht="12" customHeight="1" x14ac:dyDescent="0.2">
      <c r="A64" s="162"/>
      <c r="B64" s="79"/>
      <c r="C64" s="71"/>
      <c r="D64" s="64" t="s">
        <v>139</v>
      </c>
      <c r="E64" s="80">
        <v>100000</v>
      </c>
      <c r="F64" s="80">
        <v>45000</v>
      </c>
      <c r="G64" s="80"/>
      <c r="H64" s="80">
        <f t="shared" si="8"/>
        <v>145000</v>
      </c>
      <c r="I64" s="154"/>
      <c r="J64" s="156"/>
      <c r="K64" s="156"/>
    </row>
    <row r="65" spans="1:11" s="39" customFormat="1" ht="12" customHeight="1" thickBot="1" x14ac:dyDescent="0.25">
      <c r="A65" s="55">
        <v>750</v>
      </c>
      <c r="B65" s="56"/>
      <c r="C65" s="57"/>
      <c r="D65" s="58" t="s">
        <v>86</v>
      </c>
      <c r="E65" s="54">
        <v>60458203.020000003</v>
      </c>
      <c r="F65" s="59">
        <f>SUM(F66,F72)</f>
        <v>9769</v>
      </c>
      <c r="G65" s="59">
        <f>SUM(G66,G72)</f>
        <v>6000</v>
      </c>
      <c r="H65" s="54">
        <f t="shared" si="5"/>
        <v>60461972.020000003</v>
      </c>
      <c r="I65" s="154"/>
      <c r="J65" s="156"/>
      <c r="K65" s="156"/>
    </row>
    <row r="66" spans="1:11" s="39" customFormat="1" ht="12" customHeight="1" thickTop="1" x14ac:dyDescent="0.2">
      <c r="A66" s="55"/>
      <c r="B66" s="50" t="s">
        <v>143</v>
      </c>
      <c r="C66" s="71"/>
      <c r="D66" s="61" t="s">
        <v>144</v>
      </c>
      <c r="E66" s="62">
        <v>28428822.02</v>
      </c>
      <c r="F66" s="62">
        <f>SUM(F67,F70)</f>
        <v>6000</v>
      </c>
      <c r="G66" s="62">
        <f>SUM(G67,G70)</f>
        <v>6000</v>
      </c>
      <c r="H66" s="62">
        <f t="shared" si="5"/>
        <v>28428822.02</v>
      </c>
      <c r="I66" s="154"/>
      <c r="J66" s="156"/>
      <c r="K66" s="156"/>
    </row>
    <row r="67" spans="1:11" s="39" customFormat="1" ht="12" customHeight="1" x14ac:dyDescent="0.2">
      <c r="A67" s="55"/>
      <c r="B67" s="60"/>
      <c r="C67" s="71"/>
      <c r="D67" s="276" t="s">
        <v>145</v>
      </c>
      <c r="E67" s="277">
        <v>24917451.02</v>
      </c>
      <c r="F67" s="277">
        <f>SUM(F68:F68)</f>
        <v>0</v>
      </c>
      <c r="G67" s="277">
        <f>SUM(G68:G68)</f>
        <v>6000</v>
      </c>
      <c r="H67" s="277">
        <f t="shared" si="5"/>
        <v>24911451.02</v>
      </c>
      <c r="I67" s="154"/>
      <c r="J67" s="156"/>
      <c r="K67" s="156"/>
    </row>
    <row r="68" spans="1:11" s="39" customFormat="1" ht="12" customHeight="1" x14ac:dyDescent="0.2">
      <c r="A68" s="55"/>
      <c r="B68" s="60"/>
      <c r="C68" s="71">
        <v>4410</v>
      </c>
      <c r="D68" s="32" t="s">
        <v>146</v>
      </c>
      <c r="E68" s="65">
        <v>81000</v>
      </c>
      <c r="F68" s="65"/>
      <c r="G68" s="65">
        <v>6000</v>
      </c>
      <c r="H68" s="65">
        <f t="shared" si="5"/>
        <v>75000</v>
      </c>
      <c r="I68" s="154"/>
      <c r="J68" s="156"/>
      <c r="K68" s="156"/>
    </row>
    <row r="69" spans="1:11" s="39" customFormat="1" ht="12" customHeight="1" x14ac:dyDescent="0.2">
      <c r="A69" s="55"/>
      <c r="B69" s="56"/>
      <c r="C69" s="57"/>
      <c r="D69" s="32" t="s">
        <v>95</v>
      </c>
      <c r="E69" s="66"/>
      <c r="F69" s="66"/>
      <c r="G69" s="66"/>
      <c r="H69" s="66"/>
      <c r="I69" s="154"/>
      <c r="J69" s="156"/>
      <c r="K69" s="156"/>
    </row>
    <row r="70" spans="1:11" s="39" customFormat="1" ht="12" customHeight="1" x14ac:dyDescent="0.2">
      <c r="A70" s="55"/>
      <c r="B70" s="56"/>
      <c r="C70" s="71"/>
      <c r="D70" s="278" t="s">
        <v>96</v>
      </c>
      <c r="E70" s="277">
        <v>3295155.65</v>
      </c>
      <c r="F70" s="277">
        <f>SUM(F71:F71)</f>
        <v>6000</v>
      </c>
      <c r="G70" s="277">
        <f>SUM(G71:G71)</f>
        <v>0</v>
      </c>
      <c r="H70" s="277">
        <f t="shared" ref="H70:H71" si="9">SUM(E70+F70-G70)</f>
        <v>3301155.65</v>
      </c>
      <c r="I70" s="154"/>
      <c r="J70" s="156"/>
      <c r="K70" s="156"/>
    </row>
    <row r="71" spans="1:11" s="39" customFormat="1" ht="12" customHeight="1" x14ac:dyDescent="0.2">
      <c r="A71" s="55"/>
      <c r="B71" s="56"/>
      <c r="C71" s="60">
        <v>4300</v>
      </c>
      <c r="D71" s="64" t="s">
        <v>22</v>
      </c>
      <c r="E71" s="65">
        <v>606410.9</v>
      </c>
      <c r="F71" s="66">
        <v>6000</v>
      </c>
      <c r="G71" s="66"/>
      <c r="H71" s="65">
        <f t="shared" si="9"/>
        <v>612410.9</v>
      </c>
      <c r="I71" s="154"/>
      <c r="J71" s="156"/>
      <c r="K71" s="156"/>
    </row>
    <row r="72" spans="1:11" s="39" customFormat="1" ht="12.6" customHeight="1" x14ac:dyDescent="0.2">
      <c r="A72" s="40"/>
      <c r="B72" s="60">
        <v>75045</v>
      </c>
      <c r="C72" s="50"/>
      <c r="D72" s="163" t="s">
        <v>129</v>
      </c>
      <c r="E72" s="63">
        <v>21600</v>
      </c>
      <c r="F72" s="63">
        <f>SUM(F73)</f>
        <v>3769</v>
      </c>
      <c r="G72" s="63">
        <f>SUM(G73)</f>
        <v>0</v>
      </c>
      <c r="H72" s="62">
        <f>SUM(E72+F72-G72)</f>
        <v>25369</v>
      </c>
      <c r="I72" s="154"/>
      <c r="J72" s="156"/>
      <c r="K72" s="156"/>
    </row>
    <row r="73" spans="1:11" s="39" customFormat="1" ht="12.6" customHeight="1" x14ac:dyDescent="0.2">
      <c r="A73" s="40"/>
      <c r="B73" s="56"/>
      <c r="C73" s="50"/>
      <c r="D73" s="279" t="s">
        <v>147</v>
      </c>
      <c r="E73" s="280">
        <v>21600</v>
      </c>
      <c r="F73" s="280">
        <f>SUM(F74:F74)</f>
        <v>3769</v>
      </c>
      <c r="G73" s="280">
        <f>SUM(G74:G74)</f>
        <v>0</v>
      </c>
      <c r="H73" s="277">
        <f>SUM(E73+F73-G73)</f>
        <v>25369</v>
      </c>
      <c r="I73" s="154"/>
      <c r="J73" s="156"/>
      <c r="K73" s="156"/>
    </row>
    <row r="74" spans="1:11" s="39" customFormat="1" ht="12.6" customHeight="1" x14ac:dyDescent="0.2">
      <c r="A74" s="40"/>
      <c r="B74" s="56"/>
      <c r="C74" s="71">
        <v>4170</v>
      </c>
      <c r="D74" s="64" t="s">
        <v>23</v>
      </c>
      <c r="E74" s="70">
        <v>21600</v>
      </c>
      <c r="F74" s="70">
        <v>3769</v>
      </c>
      <c r="G74" s="70"/>
      <c r="H74" s="70">
        <f t="shared" ref="H74" si="10">SUM(E74+F74-G74)</f>
        <v>25369</v>
      </c>
      <c r="I74" s="154"/>
      <c r="J74" s="156"/>
      <c r="K74" s="156"/>
    </row>
    <row r="75" spans="1:11" s="39" customFormat="1" ht="12.6" customHeight="1" thickBot="1" x14ac:dyDescent="0.25">
      <c r="A75" s="55">
        <v>801</v>
      </c>
      <c r="B75" s="56"/>
      <c r="C75" s="57"/>
      <c r="D75" s="58" t="s">
        <v>11</v>
      </c>
      <c r="E75" s="54">
        <v>264756962.56999999</v>
      </c>
      <c r="F75" s="59">
        <f>SUM(F76,F81,F85,F88,F94,F106,F114)</f>
        <v>131257.45000000001</v>
      </c>
      <c r="G75" s="59">
        <f>SUM(G76,G81,G85,G88,G94,G106,G114)</f>
        <v>131257.45000000001</v>
      </c>
      <c r="H75" s="54">
        <f>SUM(E75+F75-G75)</f>
        <v>264756962.56999999</v>
      </c>
      <c r="I75" s="154"/>
      <c r="J75" s="156"/>
      <c r="K75" s="156"/>
    </row>
    <row r="76" spans="1:11" s="39" customFormat="1" ht="12" customHeight="1" thickTop="1" x14ac:dyDescent="0.2">
      <c r="A76" s="55"/>
      <c r="B76" s="60">
        <v>80104</v>
      </c>
      <c r="C76" s="50"/>
      <c r="D76" s="61" t="s">
        <v>14</v>
      </c>
      <c r="E76" s="63">
        <v>34709198</v>
      </c>
      <c r="F76" s="63">
        <f>SUM(F77)</f>
        <v>688</v>
      </c>
      <c r="G76" s="63">
        <f>SUM(G77)</f>
        <v>688</v>
      </c>
      <c r="H76" s="62">
        <f>SUM(E76+F76-G76)</f>
        <v>34709198</v>
      </c>
      <c r="I76" s="154"/>
      <c r="J76" s="156"/>
      <c r="K76" s="156"/>
    </row>
    <row r="77" spans="1:11" s="39" customFormat="1" ht="12" customHeight="1" x14ac:dyDescent="0.2">
      <c r="A77" s="55"/>
      <c r="B77" s="60"/>
      <c r="C77" s="50"/>
      <c r="D77" s="276" t="s">
        <v>13</v>
      </c>
      <c r="E77" s="277">
        <v>25690665</v>
      </c>
      <c r="F77" s="277">
        <f>SUM(F78:F80)</f>
        <v>688</v>
      </c>
      <c r="G77" s="277">
        <f>SUM(G78:G80)</f>
        <v>688</v>
      </c>
      <c r="H77" s="161">
        <f>SUM(E77+F77-G77)</f>
        <v>25690665</v>
      </c>
      <c r="I77" s="154"/>
      <c r="J77" s="156"/>
      <c r="K77" s="156"/>
    </row>
    <row r="78" spans="1:11" s="39" customFormat="1" ht="12" customHeight="1" x14ac:dyDescent="0.2">
      <c r="A78" s="55"/>
      <c r="B78" s="60"/>
      <c r="C78" s="71">
        <v>3020</v>
      </c>
      <c r="D78" s="64" t="s">
        <v>148</v>
      </c>
      <c r="E78" s="66">
        <v>14641</v>
      </c>
      <c r="F78" s="65">
        <v>688</v>
      </c>
      <c r="G78" s="65"/>
      <c r="H78" s="65">
        <f t="shared" ref="H78:H80" si="11">SUM(E78+F78-G78)</f>
        <v>15329</v>
      </c>
      <c r="I78" s="154"/>
      <c r="J78" s="156"/>
      <c r="K78" s="156"/>
    </row>
    <row r="79" spans="1:11" s="39" customFormat="1" ht="12" customHeight="1" x14ac:dyDescent="0.2">
      <c r="A79" s="55"/>
      <c r="B79" s="60"/>
      <c r="C79" s="71">
        <v>4280</v>
      </c>
      <c r="D79" s="64" t="s">
        <v>89</v>
      </c>
      <c r="E79" s="66">
        <v>24875</v>
      </c>
      <c r="F79" s="65"/>
      <c r="G79" s="65">
        <v>300</v>
      </c>
      <c r="H79" s="65">
        <f t="shared" si="11"/>
        <v>24575</v>
      </c>
      <c r="I79" s="154"/>
      <c r="J79" s="156"/>
      <c r="K79" s="156"/>
    </row>
    <row r="80" spans="1:11" s="39" customFormat="1" ht="12" customHeight="1" x14ac:dyDescent="0.2">
      <c r="A80" s="55"/>
      <c r="B80" s="60"/>
      <c r="C80" s="71">
        <v>4410</v>
      </c>
      <c r="D80" s="32" t="s">
        <v>146</v>
      </c>
      <c r="E80" s="66">
        <v>7225</v>
      </c>
      <c r="F80" s="65"/>
      <c r="G80" s="65">
        <v>388</v>
      </c>
      <c r="H80" s="65">
        <f t="shared" si="11"/>
        <v>6837</v>
      </c>
      <c r="I80" s="154"/>
      <c r="J80" s="156"/>
      <c r="K80" s="156"/>
    </row>
    <row r="81" spans="1:11" s="39" customFormat="1" ht="12" customHeight="1" x14ac:dyDescent="0.2">
      <c r="A81" s="55"/>
      <c r="B81" s="60">
        <v>80120</v>
      </c>
      <c r="C81" s="50"/>
      <c r="D81" s="61" t="s">
        <v>88</v>
      </c>
      <c r="E81" s="62">
        <v>25077939</v>
      </c>
      <c r="F81" s="63">
        <f>SUM(F82)</f>
        <v>0</v>
      </c>
      <c r="G81" s="63">
        <f>SUM(G82)</f>
        <v>7211</v>
      </c>
      <c r="H81" s="62">
        <f>SUM(E81+F81-G81)</f>
        <v>25070728</v>
      </c>
      <c r="I81" s="154"/>
      <c r="J81" s="156"/>
      <c r="K81" s="156"/>
    </row>
    <row r="82" spans="1:11" s="39" customFormat="1" ht="12" customHeight="1" x14ac:dyDescent="0.2">
      <c r="A82" s="55"/>
      <c r="B82" s="56"/>
      <c r="C82" s="50"/>
      <c r="D82" s="276" t="s">
        <v>13</v>
      </c>
      <c r="E82" s="277">
        <v>18195994</v>
      </c>
      <c r="F82" s="277">
        <f>SUM(F83:F83)</f>
        <v>0</v>
      </c>
      <c r="G82" s="277">
        <f>SUM(G83:G83)</f>
        <v>7211</v>
      </c>
      <c r="H82" s="277">
        <f t="shared" ref="H82:H83" si="12">SUM(E82+F82-G82)</f>
        <v>18188783</v>
      </c>
      <c r="I82" s="154"/>
      <c r="J82" s="156"/>
      <c r="K82" s="156"/>
    </row>
    <row r="83" spans="1:11" s="39" customFormat="1" ht="12" customHeight="1" x14ac:dyDescent="0.2">
      <c r="A83" s="55"/>
      <c r="B83" s="56"/>
      <c r="C83" s="71">
        <v>4710</v>
      </c>
      <c r="D83" s="32" t="s">
        <v>92</v>
      </c>
      <c r="E83" s="66">
        <v>249263</v>
      </c>
      <c r="F83" s="66"/>
      <c r="G83" s="65">
        <v>7211</v>
      </c>
      <c r="H83" s="65">
        <f t="shared" si="12"/>
        <v>242052</v>
      </c>
      <c r="I83" s="154"/>
      <c r="J83" s="156"/>
      <c r="K83" s="156"/>
    </row>
    <row r="84" spans="1:11" s="39" customFormat="1" ht="12" customHeight="1" x14ac:dyDescent="0.2">
      <c r="A84" s="48"/>
      <c r="B84" s="60">
        <v>80140</v>
      </c>
      <c r="C84" s="28"/>
      <c r="D84" s="142" t="s">
        <v>118</v>
      </c>
      <c r="E84" s="66"/>
      <c r="F84" s="66"/>
      <c r="G84" s="65"/>
      <c r="H84" s="65"/>
      <c r="I84" s="154"/>
      <c r="J84" s="156"/>
      <c r="K84" s="156"/>
    </row>
    <row r="85" spans="1:11" s="39" customFormat="1" ht="12" customHeight="1" x14ac:dyDescent="0.2">
      <c r="A85" s="48"/>
      <c r="B85" s="60"/>
      <c r="C85" s="50"/>
      <c r="D85" s="61" t="s">
        <v>119</v>
      </c>
      <c r="E85" s="62">
        <v>4901384</v>
      </c>
      <c r="F85" s="63">
        <f>SUM(F86)</f>
        <v>43293</v>
      </c>
      <c r="G85" s="63">
        <f>SUM(G86)</f>
        <v>0</v>
      </c>
      <c r="H85" s="62">
        <f>SUM(E85+F85-G85)</f>
        <v>4944677</v>
      </c>
      <c r="I85" s="154"/>
      <c r="J85" s="156"/>
      <c r="K85" s="156"/>
    </row>
    <row r="86" spans="1:11" s="39" customFormat="1" ht="12" customHeight="1" x14ac:dyDescent="0.2">
      <c r="A86" s="55"/>
      <c r="B86" s="56"/>
      <c r="C86" s="50"/>
      <c r="D86" s="276" t="s">
        <v>13</v>
      </c>
      <c r="E86" s="277">
        <v>4901384</v>
      </c>
      <c r="F86" s="277">
        <f>SUM(F87:F87)</f>
        <v>43293</v>
      </c>
      <c r="G86" s="277">
        <f>SUM(G87:G87)</f>
        <v>0</v>
      </c>
      <c r="H86" s="277">
        <f t="shared" ref="H86:H87" si="13">SUM(E86+F86-G86)</f>
        <v>4944677</v>
      </c>
      <c r="I86" s="154"/>
      <c r="J86" s="156"/>
      <c r="K86" s="156"/>
    </row>
    <row r="87" spans="1:11" s="39" customFormat="1" ht="12" customHeight="1" x14ac:dyDescent="0.2">
      <c r="A87" s="55"/>
      <c r="B87" s="56"/>
      <c r="C87" s="71">
        <v>3020</v>
      </c>
      <c r="D87" s="64" t="s">
        <v>148</v>
      </c>
      <c r="E87" s="66">
        <v>7200</v>
      </c>
      <c r="F87" s="66">
        <v>43293</v>
      </c>
      <c r="G87" s="65"/>
      <c r="H87" s="65">
        <f t="shared" si="13"/>
        <v>50493</v>
      </c>
      <c r="I87" s="154"/>
      <c r="J87" s="156"/>
      <c r="K87" s="156"/>
    </row>
    <row r="88" spans="1:11" s="39" customFormat="1" ht="12" customHeight="1" x14ac:dyDescent="0.2">
      <c r="A88" s="55"/>
      <c r="B88" s="31">
        <v>80146</v>
      </c>
      <c r="C88" s="28"/>
      <c r="D88" s="61" t="s">
        <v>70</v>
      </c>
      <c r="E88" s="62">
        <v>1363704</v>
      </c>
      <c r="F88" s="63">
        <f>SUM(F89)</f>
        <v>1908</v>
      </c>
      <c r="G88" s="63">
        <f>SUM(G89)</f>
        <v>1908</v>
      </c>
      <c r="H88" s="62">
        <f>SUM(E88+F88-G88)</f>
        <v>1363704</v>
      </c>
      <c r="I88" s="154"/>
      <c r="J88" s="156"/>
      <c r="K88" s="156"/>
    </row>
    <row r="89" spans="1:11" s="39" customFormat="1" ht="12" customHeight="1" x14ac:dyDescent="0.2">
      <c r="A89" s="55"/>
      <c r="B89" s="60"/>
      <c r="C89" s="50"/>
      <c r="D89" s="276" t="s">
        <v>13</v>
      </c>
      <c r="E89" s="277">
        <v>993631</v>
      </c>
      <c r="F89" s="277">
        <f>SUM(F90:F93)</f>
        <v>1908</v>
      </c>
      <c r="G89" s="277">
        <f>SUM(G90:G93)</f>
        <v>1908</v>
      </c>
      <c r="H89" s="277">
        <f t="shared" ref="H89:H93" si="14">SUM(E89+F89-G89)</f>
        <v>993631</v>
      </c>
      <c r="I89" s="154"/>
      <c r="J89" s="156"/>
      <c r="K89" s="156"/>
    </row>
    <row r="90" spans="1:11" s="39" customFormat="1" ht="12" customHeight="1" x14ac:dyDescent="0.2">
      <c r="A90" s="55"/>
      <c r="B90" s="60"/>
      <c r="C90" s="71">
        <v>4010</v>
      </c>
      <c r="D90" s="64" t="s">
        <v>26</v>
      </c>
      <c r="E90" s="66">
        <v>272741</v>
      </c>
      <c r="F90" s="66"/>
      <c r="G90" s="65">
        <v>408</v>
      </c>
      <c r="H90" s="65">
        <f t="shared" si="14"/>
        <v>272333</v>
      </c>
      <c r="I90" s="154"/>
      <c r="J90" s="156"/>
      <c r="K90" s="156"/>
    </row>
    <row r="91" spans="1:11" s="39" customFormat="1" ht="12" customHeight="1" x14ac:dyDescent="0.2">
      <c r="A91" s="55"/>
      <c r="B91" s="60"/>
      <c r="C91" s="71">
        <v>4300</v>
      </c>
      <c r="D91" s="64" t="s">
        <v>22</v>
      </c>
      <c r="E91" s="66">
        <v>207781</v>
      </c>
      <c r="F91" s="66">
        <v>1500</v>
      </c>
      <c r="G91" s="65"/>
      <c r="H91" s="65">
        <f t="shared" si="14"/>
        <v>209281</v>
      </c>
      <c r="I91" s="154"/>
      <c r="J91" s="156"/>
      <c r="K91" s="156"/>
    </row>
    <row r="92" spans="1:11" s="39" customFormat="1" ht="12" customHeight="1" x14ac:dyDescent="0.2">
      <c r="A92" s="55"/>
      <c r="B92" s="60"/>
      <c r="C92" s="71">
        <v>4410</v>
      </c>
      <c r="D92" s="32" t="s">
        <v>146</v>
      </c>
      <c r="E92" s="66">
        <v>55750</v>
      </c>
      <c r="F92" s="66"/>
      <c r="G92" s="65">
        <v>1500</v>
      </c>
      <c r="H92" s="65">
        <f t="shared" si="14"/>
        <v>54250</v>
      </c>
      <c r="I92" s="154"/>
      <c r="J92" s="156"/>
      <c r="K92" s="156"/>
    </row>
    <row r="93" spans="1:11" s="39" customFormat="1" ht="12" customHeight="1" x14ac:dyDescent="0.2">
      <c r="A93" s="55"/>
      <c r="B93" s="60"/>
      <c r="C93" s="71">
        <v>4710</v>
      </c>
      <c r="D93" s="32" t="s">
        <v>92</v>
      </c>
      <c r="E93" s="66">
        <v>0</v>
      </c>
      <c r="F93" s="66">
        <v>408</v>
      </c>
      <c r="G93" s="65"/>
      <c r="H93" s="65">
        <f t="shared" si="14"/>
        <v>408</v>
      </c>
      <c r="I93" s="154"/>
      <c r="J93" s="156"/>
      <c r="K93" s="156"/>
    </row>
    <row r="94" spans="1:11" s="39" customFormat="1" ht="12" customHeight="1" x14ac:dyDescent="0.2">
      <c r="A94" s="55"/>
      <c r="B94" s="60">
        <v>80151</v>
      </c>
      <c r="C94" s="50"/>
      <c r="D94" s="61" t="s">
        <v>149</v>
      </c>
      <c r="E94" s="62">
        <v>557721</v>
      </c>
      <c r="F94" s="63">
        <f>SUM(F95)</f>
        <v>0</v>
      </c>
      <c r="G94" s="63">
        <f>SUM(G95)</f>
        <v>43293</v>
      </c>
      <c r="H94" s="62">
        <f>SUM(E94+F94-G94)</f>
        <v>514428</v>
      </c>
      <c r="I94" s="154"/>
      <c r="J94" s="156"/>
      <c r="K94" s="156"/>
    </row>
    <row r="95" spans="1:11" s="39" customFormat="1" ht="12" customHeight="1" x14ac:dyDescent="0.2">
      <c r="A95" s="55"/>
      <c r="B95" s="56"/>
      <c r="C95" s="50"/>
      <c r="D95" s="276" t="s">
        <v>13</v>
      </c>
      <c r="E95" s="277">
        <v>490511</v>
      </c>
      <c r="F95" s="277">
        <f>SUM(F96:F98)</f>
        <v>0</v>
      </c>
      <c r="G95" s="277">
        <f>SUM(G96:G98)</f>
        <v>43293</v>
      </c>
      <c r="H95" s="277">
        <f t="shared" ref="H95:H98" si="15">SUM(E95+F95-G95)</f>
        <v>447218</v>
      </c>
      <c r="I95" s="154"/>
      <c r="J95" s="156"/>
      <c r="K95" s="156"/>
    </row>
    <row r="96" spans="1:11" s="39" customFormat="1" ht="12" customHeight="1" x14ac:dyDescent="0.2">
      <c r="A96" s="55"/>
      <c r="B96" s="56"/>
      <c r="C96" s="71">
        <v>4010</v>
      </c>
      <c r="D96" s="64" t="s">
        <v>26</v>
      </c>
      <c r="E96" s="66">
        <v>340560</v>
      </c>
      <c r="F96" s="66"/>
      <c r="G96" s="65">
        <v>36000</v>
      </c>
      <c r="H96" s="65">
        <f t="shared" si="15"/>
        <v>304560</v>
      </c>
      <c r="I96" s="154"/>
      <c r="J96" s="156"/>
      <c r="K96" s="156"/>
    </row>
    <row r="97" spans="1:11" s="39" customFormat="1" ht="12" customHeight="1" x14ac:dyDescent="0.2">
      <c r="A97" s="55"/>
      <c r="B97" s="56"/>
      <c r="C97" s="71">
        <v>4110</v>
      </c>
      <c r="D97" s="64" t="s">
        <v>61</v>
      </c>
      <c r="E97" s="66">
        <v>58281</v>
      </c>
      <c r="F97" s="66"/>
      <c r="G97" s="65">
        <v>6400</v>
      </c>
      <c r="H97" s="65">
        <f t="shared" si="15"/>
        <v>51881</v>
      </c>
      <c r="I97" s="154"/>
      <c r="J97" s="156"/>
      <c r="K97" s="156"/>
    </row>
    <row r="98" spans="1:11" s="39" customFormat="1" ht="12" customHeight="1" x14ac:dyDescent="0.2">
      <c r="A98" s="55"/>
      <c r="B98" s="56"/>
      <c r="C98" s="71">
        <v>4120</v>
      </c>
      <c r="D98" s="64" t="s">
        <v>69</v>
      </c>
      <c r="E98" s="66">
        <v>11157</v>
      </c>
      <c r="F98" s="66"/>
      <c r="G98" s="65">
        <v>893</v>
      </c>
      <c r="H98" s="65">
        <f t="shared" si="15"/>
        <v>10264</v>
      </c>
      <c r="I98" s="154"/>
      <c r="J98" s="156"/>
      <c r="K98" s="156"/>
    </row>
    <row r="99" spans="1:11" s="39" customFormat="1" ht="12" customHeight="1" x14ac:dyDescent="0.2">
      <c r="A99" s="55"/>
      <c r="B99" s="60">
        <v>80152</v>
      </c>
      <c r="C99" s="28"/>
      <c r="D99" s="32" t="s">
        <v>108</v>
      </c>
      <c r="E99" s="65"/>
      <c r="F99" s="65"/>
      <c r="G99" s="65"/>
      <c r="H99" s="65"/>
      <c r="I99" s="154"/>
      <c r="J99" s="156"/>
      <c r="K99" s="156"/>
    </row>
    <row r="100" spans="1:11" s="39" customFormat="1" ht="12" customHeight="1" x14ac:dyDescent="0.2">
      <c r="A100" s="55"/>
      <c r="B100" s="60"/>
      <c r="C100" s="28"/>
      <c r="D100" s="32" t="s">
        <v>150</v>
      </c>
      <c r="E100" s="65"/>
      <c r="F100" s="65"/>
      <c r="G100" s="65"/>
      <c r="H100" s="65"/>
      <c r="I100" s="154"/>
      <c r="J100" s="156"/>
      <c r="K100" s="156"/>
    </row>
    <row r="101" spans="1:11" s="39" customFormat="1" ht="12" customHeight="1" x14ac:dyDescent="0.2">
      <c r="A101" s="55"/>
      <c r="B101" s="60"/>
      <c r="C101" s="28"/>
      <c r="D101" s="32" t="s">
        <v>151</v>
      </c>
      <c r="E101" s="65"/>
      <c r="F101" s="65"/>
      <c r="G101" s="65"/>
      <c r="H101" s="65"/>
      <c r="I101" s="154"/>
      <c r="J101" s="156"/>
      <c r="K101" s="156"/>
    </row>
    <row r="102" spans="1:11" s="39" customFormat="1" ht="12" customHeight="1" x14ac:dyDescent="0.2">
      <c r="A102" s="55"/>
      <c r="B102" s="60"/>
      <c r="C102" s="28"/>
      <c r="D102" s="31" t="s">
        <v>152</v>
      </c>
      <c r="E102" s="65"/>
      <c r="F102" s="65"/>
      <c r="G102" s="65"/>
      <c r="H102" s="65"/>
      <c r="I102" s="154"/>
      <c r="J102" s="156"/>
      <c r="K102" s="156"/>
    </row>
    <row r="103" spans="1:11" s="39" customFormat="1" ht="12" customHeight="1" x14ac:dyDescent="0.2">
      <c r="A103" s="55"/>
      <c r="B103" s="60"/>
      <c r="C103" s="28"/>
      <c r="D103" s="31" t="s">
        <v>153</v>
      </c>
      <c r="E103" s="65"/>
      <c r="F103" s="65"/>
      <c r="G103" s="65"/>
      <c r="H103" s="65"/>
      <c r="I103" s="154"/>
      <c r="J103" s="156"/>
      <c r="K103" s="156"/>
    </row>
    <row r="104" spans="1:11" s="39" customFormat="1" ht="12" customHeight="1" x14ac:dyDescent="0.2">
      <c r="A104" s="55"/>
      <c r="B104" s="60"/>
      <c r="C104" s="28"/>
      <c r="D104" s="32" t="s">
        <v>154</v>
      </c>
      <c r="E104" s="65"/>
      <c r="F104" s="65"/>
      <c r="G104" s="65"/>
      <c r="H104" s="65"/>
      <c r="I104" s="154"/>
      <c r="J104" s="156"/>
      <c r="K104" s="156"/>
    </row>
    <row r="105" spans="1:11" s="39" customFormat="1" ht="12" customHeight="1" x14ac:dyDescent="0.2">
      <c r="A105" s="55"/>
      <c r="B105" s="60"/>
      <c r="C105" s="28"/>
      <c r="D105" s="31" t="s">
        <v>155</v>
      </c>
      <c r="E105" s="65"/>
      <c r="F105" s="65"/>
      <c r="G105" s="65"/>
      <c r="H105" s="65"/>
      <c r="I105" s="154"/>
      <c r="J105" s="156"/>
      <c r="K105" s="156"/>
    </row>
    <row r="106" spans="1:11" s="39" customFormat="1" ht="12" customHeight="1" x14ac:dyDescent="0.2">
      <c r="A106" s="55"/>
      <c r="B106" s="60"/>
      <c r="C106" s="50"/>
      <c r="D106" s="164" t="s">
        <v>156</v>
      </c>
      <c r="E106" s="62">
        <v>2763180</v>
      </c>
      <c r="F106" s="63">
        <f>SUM(F107)</f>
        <v>70000</v>
      </c>
      <c r="G106" s="63">
        <f>SUM(G107)</f>
        <v>70000</v>
      </c>
      <c r="H106" s="62">
        <f>SUM(E106+F106-G106)</f>
        <v>2763180</v>
      </c>
      <c r="I106" s="154"/>
      <c r="J106" s="156"/>
      <c r="K106" s="156"/>
    </row>
    <row r="107" spans="1:11" s="39" customFormat="1" ht="12" customHeight="1" x14ac:dyDescent="0.2">
      <c r="A107" s="55"/>
      <c r="B107" s="56"/>
      <c r="C107" s="50"/>
      <c r="D107" s="273" t="s">
        <v>157</v>
      </c>
      <c r="E107" s="277">
        <v>309821</v>
      </c>
      <c r="F107" s="277">
        <f>SUM(F108:F113)</f>
        <v>70000</v>
      </c>
      <c r="G107" s="277">
        <f>SUM(G108:G113)</f>
        <v>70000</v>
      </c>
      <c r="H107" s="277">
        <f t="shared" ref="H107" si="16">SUM(E107+F107-G107)</f>
        <v>309821</v>
      </c>
      <c r="I107" s="154"/>
      <c r="J107" s="156"/>
      <c r="K107" s="156"/>
    </row>
    <row r="108" spans="1:11" s="39" customFormat="1" ht="12" customHeight="1" x14ac:dyDescent="0.2">
      <c r="A108" s="55"/>
      <c r="B108" s="56"/>
      <c r="C108" s="71">
        <v>2540</v>
      </c>
      <c r="D108" s="64" t="s">
        <v>158</v>
      </c>
      <c r="E108" s="66"/>
      <c r="F108" s="66"/>
      <c r="G108" s="66"/>
      <c r="H108" s="66"/>
      <c r="I108" s="154"/>
      <c r="J108" s="156"/>
      <c r="K108" s="156"/>
    </row>
    <row r="109" spans="1:11" s="39" customFormat="1" ht="12" customHeight="1" x14ac:dyDescent="0.2">
      <c r="A109" s="55"/>
      <c r="B109" s="56"/>
      <c r="C109" s="71"/>
      <c r="D109" s="64" t="s">
        <v>159</v>
      </c>
      <c r="E109" s="65">
        <v>191054</v>
      </c>
      <c r="F109" s="65"/>
      <c r="G109" s="65">
        <v>70000</v>
      </c>
      <c r="H109" s="65">
        <f t="shared" ref="H109" si="17">SUM(E109+F109-G109)</f>
        <v>121054</v>
      </c>
      <c r="I109" s="154"/>
      <c r="J109" s="156"/>
      <c r="K109" s="156"/>
    </row>
    <row r="110" spans="1:11" s="39" customFormat="1" ht="12" customHeight="1" x14ac:dyDescent="0.2">
      <c r="A110" s="55"/>
      <c r="B110" s="56"/>
      <c r="C110" s="60">
        <v>2590</v>
      </c>
      <c r="D110" s="64" t="s">
        <v>160</v>
      </c>
      <c r="E110" s="65"/>
      <c r="F110" s="65"/>
      <c r="G110" s="65"/>
      <c r="H110" s="65"/>
      <c r="I110" s="154"/>
      <c r="J110" s="156"/>
      <c r="K110" s="156"/>
    </row>
    <row r="111" spans="1:11" s="39" customFormat="1" ht="12" customHeight="1" x14ac:dyDescent="0.2">
      <c r="A111" s="55"/>
      <c r="B111" s="56"/>
      <c r="C111" s="60"/>
      <c r="D111" s="64" t="s">
        <v>161</v>
      </c>
      <c r="E111" s="65"/>
      <c r="F111" s="65"/>
      <c r="G111" s="65"/>
      <c r="H111" s="65"/>
      <c r="I111" s="154"/>
      <c r="J111" s="156"/>
      <c r="K111" s="156"/>
    </row>
    <row r="112" spans="1:11" s="39" customFormat="1" ht="12" customHeight="1" x14ac:dyDescent="0.2">
      <c r="A112" s="55"/>
      <c r="B112" s="56"/>
      <c r="C112" s="60"/>
      <c r="D112" s="64" t="s">
        <v>162</v>
      </c>
      <c r="E112" s="65"/>
      <c r="F112" s="65"/>
      <c r="G112" s="65"/>
      <c r="H112" s="65"/>
      <c r="I112" s="154"/>
      <c r="J112" s="156"/>
      <c r="K112" s="156"/>
    </row>
    <row r="113" spans="1:11" s="39" customFormat="1" ht="12" customHeight="1" x14ac:dyDescent="0.2">
      <c r="A113" s="72"/>
      <c r="B113" s="73"/>
      <c r="C113" s="86"/>
      <c r="D113" s="61" t="s">
        <v>163</v>
      </c>
      <c r="E113" s="63">
        <v>118767</v>
      </c>
      <c r="F113" s="63">
        <v>70000</v>
      </c>
      <c r="G113" s="63"/>
      <c r="H113" s="63">
        <f t="shared" ref="H113" si="18">SUM(E113+F113-G113)</f>
        <v>188767</v>
      </c>
      <c r="I113" s="154"/>
      <c r="J113" s="156"/>
      <c r="K113" s="156"/>
    </row>
    <row r="114" spans="1:11" s="39" customFormat="1" ht="12" customHeight="1" x14ac:dyDescent="0.2">
      <c r="A114" s="81"/>
      <c r="B114" s="60">
        <v>80195</v>
      </c>
      <c r="C114" s="50"/>
      <c r="D114" s="61" t="s">
        <v>15</v>
      </c>
      <c r="E114" s="62">
        <v>35637454.57</v>
      </c>
      <c r="F114" s="63">
        <f>SUM(F115,F118,F121,F127)</f>
        <v>15368.45</v>
      </c>
      <c r="G114" s="63">
        <f>SUM(G115,G118,G121,G127)</f>
        <v>8157.45</v>
      </c>
      <c r="H114" s="62">
        <f>SUM(E114+F114-G114)</f>
        <v>35644665.57</v>
      </c>
      <c r="I114" s="154"/>
      <c r="J114" s="156"/>
      <c r="K114" s="156"/>
    </row>
    <row r="115" spans="1:11" s="39" customFormat="1" ht="12" customHeight="1" x14ac:dyDescent="0.2">
      <c r="A115" s="81"/>
      <c r="B115" s="60"/>
      <c r="C115" s="28"/>
      <c r="D115" s="281" t="s">
        <v>109</v>
      </c>
      <c r="E115" s="161">
        <v>1671816</v>
      </c>
      <c r="F115" s="274">
        <f>SUM(F116:F117)</f>
        <v>9336</v>
      </c>
      <c r="G115" s="274">
        <f>SUM(G116:G117)</f>
        <v>0</v>
      </c>
      <c r="H115" s="277">
        <f t="shared" ref="H115:H119" si="19">SUM(E115+F115-G115)</f>
        <v>1681152</v>
      </c>
      <c r="I115" s="154"/>
      <c r="J115" s="156"/>
      <c r="K115" s="156"/>
    </row>
    <row r="116" spans="1:11" s="39" customFormat="1" ht="12" customHeight="1" x14ac:dyDescent="0.2">
      <c r="A116" s="81"/>
      <c r="B116" s="60"/>
      <c r="C116" s="71">
        <v>4300</v>
      </c>
      <c r="D116" s="64" t="s">
        <v>22</v>
      </c>
      <c r="E116" s="80">
        <v>19775</v>
      </c>
      <c r="F116" s="70">
        <v>2125</v>
      </c>
      <c r="G116" s="70"/>
      <c r="H116" s="65">
        <f t="shared" si="19"/>
        <v>21900</v>
      </c>
      <c r="I116" s="154"/>
      <c r="J116" s="156"/>
      <c r="K116" s="156"/>
    </row>
    <row r="117" spans="1:11" s="39" customFormat="1" ht="12" customHeight="1" x14ac:dyDescent="0.2">
      <c r="A117" s="81"/>
      <c r="B117" s="60"/>
      <c r="C117" s="71">
        <v>4440</v>
      </c>
      <c r="D117" s="64" t="s">
        <v>164</v>
      </c>
      <c r="E117" s="80">
        <v>1264989</v>
      </c>
      <c r="F117" s="70">
        <v>7211</v>
      </c>
      <c r="G117" s="70"/>
      <c r="H117" s="65">
        <f t="shared" si="19"/>
        <v>1272200</v>
      </c>
      <c r="I117" s="154"/>
      <c r="J117" s="156"/>
      <c r="K117" s="156"/>
    </row>
    <row r="118" spans="1:11" s="39" customFormat="1" ht="12" customHeight="1" x14ac:dyDescent="0.2">
      <c r="A118" s="81"/>
      <c r="B118" s="60"/>
      <c r="C118" s="28"/>
      <c r="D118" s="273" t="s">
        <v>157</v>
      </c>
      <c r="E118" s="161">
        <v>1027199</v>
      </c>
      <c r="F118" s="274">
        <f>SUM(F119:F119)</f>
        <v>0</v>
      </c>
      <c r="G118" s="274">
        <f>SUM(G119:G119)</f>
        <v>2125</v>
      </c>
      <c r="H118" s="277">
        <f t="shared" si="19"/>
        <v>1025074</v>
      </c>
      <c r="I118" s="154"/>
      <c r="J118" s="156"/>
      <c r="K118" s="156"/>
    </row>
    <row r="119" spans="1:11" s="39" customFormat="1" ht="12" customHeight="1" x14ac:dyDescent="0.2">
      <c r="A119" s="81"/>
      <c r="B119" s="60"/>
      <c r="C119" s="60">
        <v>4300</v>
      </c>
      <c r="D119" s="64" t="s">
        <v>22</v>
      </c>
      <c r="E119" s="80">
        <v>185240</v>
      </c>
      <c r="F119" s="70"/>
      <c r="G119" s="70">
        <v>2125</v>
      </c>
      <c r="H119" s="65">
        <f t="shared" si="19"/>
        <v>183115</v>
      </c>
      <c r="I119" s="154"/>
      <c r="J119" s="156"/>
      <c r="K119" s="156"/>
    </row>
    <row r="120" spans="1:11" s="39" customFormat="1" ht="12" customHeight="1" x14ac:dyDescent="0.2">
      <c r="A120" s="81"/>
      <c r="B120" s="60"/>
      <c r="C120" s="71"/>
      <c r="D120" s="64" t="s">
        <v>165</v>
      </c>
      <c r="E120" s="80"/>
      <c r="F120" s="70"/>
      <c r="G120" s="76"/>
      <c r="H120" s="78"/>
      <c r="I120" s="154"/>
      <c r="J120" s="156"/>
      <c r="K120" s="156"/>
    </row>
    <row r="121" spans="1:11" s="39" customFormat="1" ht="12" customHeight="1" x14ac:dyDescent="0.2">
      <c r="A121" s="81"/>
      <c r="B121" s="60"/>
      <c r="C121" s="28"/>
      <c r="D121" s="273" t="s">
        <v>166</v>
      </c>
      <c r="E121" s="161">
        <v>449448.26</v>
      </c>
      <c r="F121" s="274">
        <f>SUM(F122:F125)</f>
        <v>200</v>
      </c>
      <c r="G121" s="274">
        <f>SUM(G122:G125)</f>
        <v>200</v>
      </c>
      <c r="H121" s="277">
        <f t="shared" ref="H121:H125" si="20">SUM(E121+F121-G121)</f>
        <v>449448.26</v>
      </c>
      <c r="I121" s="154"/>
      <c r="J121" s="156"/>
      <c r="K121" s="156"/>
    </row>
    <row r="122" spans="1:11" s="39" customFormat="1" ht="12" customHeight="1" x14ac:dyDescent="0.2">
      <c r="A122" s="81"/>
      <c r="B122" s="60"/>
      <c r="C122" s="71">
        <v>4177</v>
      </c>
      <c r="D122" s="64" t="s">
        <v>23</v>
      </c>
      <c r="E122" s="80">
        <v>58719</v>
      </c>
      <c r="F122" s="70"/>
      <c r="G122" s="70">
        <v>170</v>
      </c>
      <c r="H122" s="70">
        <f t="shared" si="20"/>
        <v>58549</v>
      </c>
      <c r="I122" s="154"/>
      <c r="J122" s="156"/>
      <c r="K122" s="156"/>
    </row>
    <row r="123" spans="1:11" s="39" customFormat="1" ht="12" customHeight="1" x14ac:dyDescent="0.2">
      <c r="A123" s="81"/>
      <c r="B123" s="60"/>
      <c r="C123" s="71">
        <v>4179</v>
      </c>
      <c r="D123" s="64" t="s">
        <v>23</v>
      </c>
      <c r="E123" s="80">
        <v>10362</v>
      </c>
      <c r="F123" s="70"/>
      <c r="G123" s="70">
        <v>30</v>
      </c>
      <c r="H123" s="70">
        <f t="shared" si="20"/>
        <v>10332</v>
      </c>
      <c r="I123" s="154"/>
      <c r="J123" s="156"/>
      <c r="K123" s="156"/>
    </row>
    <row r="124" spans="1:11" s="39" customFormat="1" ht="12" customHeight="1" x14ac:dyDescent="0.2">
      <c r="A124" s="81"/>
      <c r="B124" s="60"/>
      <c r="C124" s="71">
        <v>4717</v>
      </c>
      <c r="D124" s="32" t="s">
        <v>92</v>
      </c>
      <c r="E124" s="80">
        <v>0</v>
      </c>
      <c r="F124" s="70">
        <v>170</v>
      </c>
      <c r="G124" s="70"/>
      <c r="H124" s="70">
        <f t="shared" si="20"/>
        <v>170</v>
      </c>
      <c r="I124" s="154"/>
      <c r="J124" s="156"/>
      <c r="K124" s="156"/>
    </row>
    <row r="125" spans="1:11" s="39" customFormat="1" ht="12" customHeight="1" x14ac:dyDescent="0.2">
      <c r="A125" s="81"/>
      <c r="B125" s="60"/>
      <c r="C125" s="71">
        <v>4719</v>
      </c>
      <c r="D125" s="32" t="s">
        <v>92</v>
      </c>
      <c r="E125" s="80">
        <v>0</v>
      </c>
      <c r="F125" s="70">
        <v>30</v>
      </c>
      <c r="G125" s="70"/>
      <c r="H125" s="70">
        <f t="shared" si="20"/>
        <v>30</v>
      </c>
      <c r="I125" s="154"/>
      <c r="J125" s="156"/>
      <c r="K125" s="156"/>
    </row>
    <row r="126" spans="1:11" s="39" customFormat="1" ht="12" customHeight="1" x14ac:dyDescent="0.2">
      <c r="A126" s="81"/>
      <c r="B126" s="60"/>
      <c r="C126" s="50"/>
      <c r="D126" s="282" t="s">
        <v>90</v>
      </c>
      <c r="E126" s="66"/>
      <c r="F126" s="65"/>
      <c r="G126" s="65"/>
      <c r="H126" s="66"/>
      <c r="I126" s="154"/>
      <c r="J126" s="156"/>
      <c r="K126" s="156"/>
    </row>
    <row r="127" spans="1:11" s="39" customFormat="1" ht="12" customHeight="1" x14ac:dyDescent="0.2">
      <c r="A127" s="81"/>
      <c r="B127" s="60"/>
      <c r="C127" s="28"/>
      <c r="D127" s="275" t="s">
        <v>91</v>
      </c>
      <c r="E127" s="161">
        <v>124713.44</v>
      </c>
      <c r="F127" s="274">
        <f>SUM(F128:F134)</f>
        <v>5832.45</v>
      </c>
      <c r="G127" s="274">
        <f>SUM(G128:G134)</f>
        <v>5832.45</v>
      </c>
      <c r="H127" s="277">
        <f t="shared" ref="H127:H139" si="21">SUM(E127+F127-G127)</f>
        <v>124713.44</v>
      </c>
      <c r="I127" s="154"/>
      <c r="J127" s="156"/>
      <c r="K127" s="156"/>
    </row>
    <row r="128" spans="1:11" s="39" customFormat="1" ht="12" customHeight="1" x14ac:dyDescent="0.2">
      <c r="A128" s="81"/>
      <c r="B128" s="60"/>
      <c r="C128" s="71">
        <v>4017</v>
      </c>
      <c r="D128" s="64" t="s">
        <v>26</v>
      </c>
      <c r="E128" s="80">
        <v>28018.240000000002</v>
      </c>
      <c r="F128" s="70"/>
      <c r="G128" s="70">
        <v>14</v>
      </c>
      <c r="H128" s="70">
        <f t="shared" si="21"/>
        <v>28004.240000000002</v>
      </c>
      <c r="I128" s="154"/>
      <c r="J128" s="156"/>
      <c r="K128" s="156"/>
    </row>
    <row r="129" spans="1:11" s="39" customFormat="1" ht="11.45" customHeight="1" x14ac:dyDescent="0.2">
      <c r="A129" s="81"/>
      <c r="B129" s="60"/>
      <c r="C129" s="71">
        <v>4117</v>
      </c>
      <c r="D129" s="64" t="s">
        <v>27</v>
      </c>
      <c r="E129" s="80">
        <v>6250.02</v>
      </c>
      <c r="F129" s="70">
        <v>8.02</v>
      </c>
      <c r="G129" s="70"/>
      <c r="H129" s="70">
        <f t="shared" si="21"/>
        <v>6258.0400000000009</v>
      </c>
      <c r="I129" s="154"/>
      <c r="J129" s="156"/>
      <c r="K129" s="156"/>
    </row>
    <row r="130" spans="1:11" s="39" customFormat="1" ht="11.45" customHeight="1" x14ac:dyDescent="0.2">
      <c r="A130" s="81"/>
      <c r="B130" s="60"/>
      <c r="C130" s="71">
        <v>4127</v>
      </c>
      <c r="D130" s="64" t="s">
        <v>69</v>
      </c>
      <c r="E130" s="80">
        <v>880.26</v>
      </c>
      <c r="F130" s="70"/>
      <c r="G130" s="70">
        <v>55.45</v>
      </c>
      <c r="H130" s="70">
        <f t="shared" si="21"/>
        <v>824.81</v>
      </c>
      <c r="I130" s="154"/>
      <c r="J130" s="156"/>
      <c r="K130" s="156"/>
    </row>
    <row r="131" spans="1:11" s="39" customFormat="1" ht="11.45" customHeight="1" x14ac:dyDescent="0.2">
      <c r="A131" s="81"/>
      <c r="B131" s="60"/>
      <c r="C131" s="71">
        <v>4177</v>
      </c>
      <c r="D131" s="64" t="s">
        <v>23</v>
      </c>
      <c r="E131" s="80">
        <v>20166.150000000001</v>
      </c>
      <c r="F131" s="70"/>
      <c r="G131" s="70">
        <v>5763</v>
      </c>
      <c r="H131" s="70">
        <f t="shared" si="21"/>
        <v>14403.150000000001</v>
      </c>
      <c r="I131" s="154"/>
      <c r="J131" s="156"/>
      <c r="K131" s="156"/>
    </row>
    <row r="132" spans="1:11" s="39" customFormat="1" ht="11.45" customHeight="1" x14ac:dyDescent="0.2">
      <c r="A132" s="81"/>
      <c r="B132" s="60"/>
      <c r="C132" s="28" t="s">
        <v>120</v>
      </c>
      <c r="D132" s="32" t="s">
        <v>20</v>
      </c>
      <c r="E132" s="80">
        <v>20532.080000000002</v>
      </c>
      <c r="F132" s="70">
        <v>1333.43</v>
      </c>
      <c r="G132" s="70"/>
      <c r="H132" s="70">
        <f t="shared" si="21"/>
        <v>21865.510000000002</v>
      </c>
      <c r="I132" s="154"/>
      <c r="J132" s="156"/>
      <c r="K132" s="156"/>
    </row>
    <row r="133" spans="1:11" s="39" customFormat="1" ht="11.45" customHeight="1" x14ac:dyDescent="0.2">
      <c r="A133" s="81"/>
      <c r="B133" s="60"/>
      <c r="C133" s="71">
        <v>4307</v>
      </c>
      <c r="D133" s="64" t="s">
        <v>22</v>
      </c>
      <c r="E133" s="80">
        <v>14942.79</v>
      </c>
      <c r="F133" s="70">
        <v>4477</v>
      </c>
      <c r="G133" s="70"/>
      <c r="H133" s="70">
        <f t="shared" si="21"/>
        <v>19419.79</v>
      </c>
      <c r="I133" s="154"/>
      <c r="J133" s="156"/>
      <c r="K133" s="156"/>
    </row>
    <row r="134" spans="1:11" s="39" customFormat="1" ht="11.45" customHeight="1" x14ac:dyDescent="0.2">
      <c r="A134" s="81"/>
      <c r="B134" s="60"/>
      <c r="C134" s="71">
        <v>4717</v>
      </c>
      <c r="D134" s="32" t="s">
        <v>92</v>
      </c>
      <c r="E134" s="80">
        <v>56.16</v>
      </c>
      <c r="F134" s="70">
        <v>14</v>
      </c>
      <c r="G134" s="70"/>
      <c r="H134" s="70">
        <f t="shared" si="21"/>
        <v>70.16</v>
      </c>
      <c r="I134" s="154"/>
      <c r="J134" s="156"/>
      <c r="K134" s="156"/>
    </row>
    <row r="135" spans="1:11" s="39" customFormat="1" ht="12" customHeight="1" thickBot="1" x14ac:dyDescent="0.25">
      <c r="A135" s="57" t="s">
        <v>24</v>
      </c>
      <c r="B135" s="56"/>
      <c r="C135" s="57"/>
      <c r="D135" s="58" t="s">
        <v>16</v>
      </c>
      <c r="E135" s="54">
        <v>61455247.5</v>
      </c>
      <c r="F135" s="59">
        <f>SUM(F136,F141,F144)</f>
        <v>73254</v>
      </c>
      <c r="G135" s="59">
        <f>SUM(G136,G141,G144)</f>
        <v>84050</v>
      </c>
      <c r="H135" s="54">
        <f t="shared" si="21"/>
        <v>61444451.5</v>
      </c>
      <c r="I135" s="154"/>
      <c r="J135" s="156"/>
      <c r="K135" s="156"/>
    </row>
    <row r="136" spans="1:11" s="39" customFormat="1" ht="12" customHeight="1" thickTop="1" x14ac:dyDescent="0.2">
      <c r="A136" s="57"/>
      <c r="B136" s="60">
        <v>85203</v>
      </c>
      <c r="C136" s="50"/>
      <c r="D136" s="69" t="s">
        <v>117</v>
      </c>
      <c r="E136" s="83">
        <v>778096</v>
      </c>
      <c r="F136" s="62">
        <f>SUM(F137)</f>
        <v>101</v>
      </c>
      <c r="G136" s="62">
        <f>SUM(G137)</f>
        <v>101</v>
      </c>
      <c r="H136" s="62">
        <f t="shared" si="21"/>
        <v>778096</v>
      </c>
      <c r="I136" s="154"/>
      <c r="J136" s="156"/>
      <c r="K136" s="156"/>
    </row>
    <row r="137" spans="1:11" s="39" customFormat="1" ht="11.25" customHeight="1" x14ac:dyDescent="0.2">
      <c r="A137" s="57"/>
      <c r="B137" s="60"/>
      <c r="C137" s="50"/>
      <c r="D137" s="276" t="s">
        <v>123</v>
      </c>
      <c r="E137" s="161">
        <v>175686</v>
      </c>
      <c r="F137" s="280">
        <f>SUM(F138:F139)</f>
        <v>101</v>
      </c>
      <c r="G137" s="280">
        <f>SUM(G138:G139)</f>
        <v>101</v>
      </c>
      <c r="H137" s="161">
        <f t="shared" si="21"/>
        <v>175686</v>
      </c>
      <c r="I137" s="154"/>
      <c r="J137" s="156"/>
      <c r="K137" s="156"/>
    </row>
    <row r="138" spans="1:11" s="39" customFormat="1" ht="11.25" customHeight="1" x14ac:dyDescent="0.2">
      <c r="A138" s="57"/>
      <c r="B138" s="60"/>
      <c r="C138" s="71">
        <v>4040</v>
      </c>
      <c r="D138" s="64" t="s">
        <v>50</v>
      </c>
      <c r="E138" s="80">
        <v>5908</v>
      </c>
      <c r="F138" s="70">
        <v>101</v>
      </c>
      <c r="G138" s="70"/>
      <c r="H138" s="70">
        <f t="shared" si="21"/>
        <v>6009</v>
      </c>
      <c r="I138" s="154"/>
      <c r="J138" s="156"/>
      <c r="K138" s="156"/>
    </row>
    <row r="139" spans="1:11" s="39" customFormat="1" ht="11.25" customHeight="1" x14ac:dyDescent="0.2">
      <c r="A139" s="57"/>
      <c r="B139" s="56"/>
      <c r="C139" s="71">
        <v>4710</v>
      </c>
      <c r="D139" s="32" t="s">
        <v>92</v>
      </c>
      <c r="E139" s="80">
        <v>983</v>
      </c>
      <c r="F139" s="70"/>
      <c r="G139" s="70">
        <v>101</v>
      </c>
      <c r="H139" s="70">
        <f t="shared" si="21"/>
        <v>882</v>
      </c>
      <c r="I139" s="154"/>
      <c r="J139" s="156"/>
      <c r="K139" s="156"/>
    </row>
    <row r="140" spans="1:11" s="39" customFormat="1" ht="11.25" customHeight="1" x14ac:dyDescent="0.2">
      <c r="A140" s="57"/>
      <c r="B140" s="60">
        <v>85214</v>
      </c>
      <c r="C140" s="57"/>
      <c r="D140" s="68" t="s">
        <v>131</v>
      </c>
      <c r="E140" s="80"/>
      <c r="F140" s="70"/>
      <c r="G140" s="70"/>
      <c r="H140" s="65"/>
      <c r="I140" s="154"/>
      <c r="J140" s="156"/>
      <c r="K140" s="156"/>
    </row>
    <row r="141" spans="1:11" s="39" customFormat="1" ht="11.25" customHeight="1" x14ac:dyDescent="0.2">
      <c r="A141" s="57"/>
      <c r="B141" s="60"/>
      <c r="C141" s="50"/>
      <c r="D141" s="84" t="s">
        <v>132</v>
      </c>
      <c r="E141" s="83">
        <v>9335725</v>
      </c>
      <c r="F141" s="62">
        <f>SUM(F142)</f>
        <v>0</v>
      </c>
      <c r="G141" s="62">
        <f>SUM(G142)</f>
        <v>10796</v>
      </c>
      <c r="H141" s="62">
        <f t="shared" ref="H141:H143" si="22">SUM(E141+F141-G141)</f>
        <v>9324929</v>
      </c>
      <c r="I141" s="154"/>
      <c r="J141" s="156"/>
      <c r="K141" s="156"/>
    </row>
    <row r="142" spans="1:11" s="39" customFormat="1" ht="11.25" customHeight="1" x14ac:dyDescent="0.2">
      <c r="A142" s="57"/>
      <c r="B142" s="56"/>
      <c r="C142" s="50"/>
      <c r="D142" s="276" t="s">
        <v>25</v>
      </c>
      <c r="E142" s="283">
        <v>9288530</v>
      </c>
      <c r="F142" s="280">
        <f>SUM(F143:F143)</f>
        <v>0</v>
      </c>
      <c r="G142" s="280">
        <f>SUM(G143:G143)</f>
        <v>10796</v>
      </c>
      <c r="H142" s="161">
        <f t="shared" si="22"/>
        <v>9277734</v>
      </c>
      <c r="I142" s="154"/>
      <c r="J142" s="156"/>
      <c r="K142" s="156"/>
    </row>
    <row r="143" spans="1:11" s="39" customFormat="1" ht="11.25" customHeight="1" x14ac:dyDescent="0.2">
      <c r="A143" s="57"/>
      <c r="B143" s="56"/>
      <c r="C143" s="71">
        <v>3110</v>
      </c>
      <c r="D143" s="64" t="s">
        <v>110</v>
      </c>
      <c r="E143" s="80">
        <v>9200230</v>
      </c>
      <c r="F143" s="70"/>
      <c r="G143" s="70">
        <v>10796</v>
      </c>
      <c r="H143" s="65">
        <f t="shared" si="22"/>
        <v>9189434</v>
      </c>
      <c r="I143" s="154"/>
      <c r="J143" s="156"/>
      <c r="K143" s="156"/>
    </row>
    <row r="144" spans="1:11" s="39" customFormat="1" ht="11.25" customHeight="1" x14ac:dyDescent="0.2">
      <c r="A144" s="57"/>
      <c r="B144" s="60">
        <v>85295</v>
      </c>
      <c r="C144" s="50"/>
      <c r="D144" s="61" t="s">
        <v>15</v>
      </c>
      <c r="E144" s="62">
        <v>4236122.5</v>
      </c>
      <c r="F144" s="63">
        <f>SUM(F146)</f>
        <v>73153</v>
      </c>
      <c r="G144" s="63">
        <f>SUM(G146)</f>
        <v>73153</v>
      </c>
      <c r="H144" s="62">
        <f>SUM(E144+F144-G144)</f>
        <v>4236122.5</v>
      </c>
      <c r="I144" s="154"/>
      <c r="J144" s="156"/>
      <c r="K144" s="156"/>
    </row>
    <row r="145" spans="1:11" s="39" customFormat="1" ht="11.25" customHeight="1" x14ac:dyDescent="0.2">
      <c r="A145" s="57"/>
      <c r="B145" s="56"/>
      <c r="C145" s="50"/>
      <c r="D145" s="32" t="s">
        <v>167</v>
      </c>
      <c r="E145" s="66"/>
      <c r="F145" s="65"/>
      <c r="G145" s="65"/>
      <c r="H145" s="66"/>
      <c r="I145" s="154"/>
      <c r="J145" s="156"/>
      <c r="K145" s="156"/>
    </row>
    <row r="146" spans="1:11" s="39" customFormat="1" ht="11.25" customHeight="1" x14ac:dyDescent="0.2">
      <c r="A146" s="57"/>
      <c r="B146" s="56"/>
      <c r="C146" s="28"/>
      <c r="D146" s="276" t="s">
        <v>168</v>
      </c>
      <c r="E146" s="161">
        <v>170837</v>
      </c>
      <c r="F146" s="274">
        <f>SUM(F147:F156)</f>
        <v>73153</v>
      </c>
      <c r="G146" s="274">
        <f>SUM(G147:G156)</f>
        <v>73153</v>
      </c>
      <c r="H146" s="161">
        <f>SUM(E146+F146-G146)</f>
        <v>170837</v>
      </c>
      <c r="I146" s="154"/>
      <c r="J146" s="156"/>
      <c r="K146" s="156"/>
    </row>
    <row r="147" spans="1:11" s="39" customFormat="1" ht="11.25" customHeight="1" x14ac:dyDescent="0.2">
      <c r="A147" s="57"/>
      <c r="B147" s="56"/>
      <c r="C147" s="71">
        <v>4017</v>
      </c>
      <c r="D147" s="64" t="s">
        <v>26</v>
      </c>
      <c r="E147" s="80">
        <v>90635</v>
      </c>
      <c r="F147" s="65"/>
      <c r="G147" s="65">
        <v>54526</v>
      </c>
      <c r="H147" s="65">
        <f>SUM(E147+F147-G147)</f>
        <v>36109</v>
      </c>
      <c r="I147" s="154"/>
      <c r="J147" s="156"/>
      <c r="K147" s="156"/>
    </row>
    <row r="148" spans="1:11" s="39" customFormat="1" ht="11.25" customHeight="1" x14ac:dyDescent="0.2">
      <c r="A148" s="57"/>
      <c r="B148" s="56"/>
      <c r="C148" s="71">
        <v>4019</v>
      </c>
      <c r="D148" s="64" t="s">
        <v>26</v>
      </c>
      <c r="E148" s="80">
        <v>10071</v>
      </c>
      <c r="F148" s="65"/>
      <c r="G148" s="65">
        <v>5977</v>
      </c>
      <c r="H148" s="65">
        <f t="shared" ref="H148:H156" si="23">SUM(E148+F148-G148)</f>
        <v>4094</v>
      </c>
      <c r="I148" s="154"/>
      <c r="J148" s="156"/>
      <c r="K148" s="156"/>
    </row>
    <row r="149" spans="1:11" s="39" customFormat="1" ht="11.25" customHeight="1" x14ac:dyDescent="0.2">
      <c r="A149" s="57"/>
      <c r="B149" s="56"/>
      <c r="C149" s="71">
        <v>4117</v>
      </c>
      <c r="D149" s="64" t="s">
        <v>27</v>
      </c>
      <c r="E149" s="80">
        <v>18025</v>
      </c>
      <c r="F149" s="65"/>
      <c r="G149" s="65">
        <v>10000</v>
      </c>
      <c r="H149" s="65">
        <f t="shared" si="23"/>
        <v>8025</v>
      </c>
      <c r="I149" s="154"/>
      <c r="J149" s="156"/>
      <c r="K149" s="156"/>
    </row>
    <row r="150" spans="1:11" s="39" customFormat="1" ht="11.25" customHeight="1" x14ac:dyDescent="0.2">
      <c r="A150" s="57"/>
      <c r="B150" s="56"/>
      <c r="C150" s="71">
        <v>4119</v>
      </c>
      <c r="D150" s="64" t="s">
        <v>27</v>
      </c>
      <c r="E150" s="80">
        <v>2003</v>
      </c>
      <c r="F150" s="65"/>
      <c r="G150" s="65">
        <v>1050</v>
      </c>
      <c r="H150" s="65">
        <f t="shared" si="23"/>
        <v>953</v>
      </c>
      <c r="I150" s="154"/>
      <c r="J150" s="156"/>
      <c r="K150" s="156"/>
    </row>
    <row r="151" spans="1:11" s="39" customFormat="1" ht="11.25" customHeight="1" x14ac:dyDescent="0.2">
      <c r="A151" s="57"/>
      <c r="B151" s="56"/>
      <c r="C151" s="71">
        <v>4127</v>
      </c>
      <c r="D151" s="32" t="s">
        <v>169</v>
      </c>
      <c r="E151" s="80">
        <v>2529</v>
      </c>
      <c r="F151" s="65"/>
      <c r="G151" s="65">
        <v>1450</v>
      </c>
      <c r="H151" s="65">
        <f t="shared" si="23"/>
        <v>1079</v>
      </c>
      <c r="I151" s="154"/>
      <c r="J151" s="156"/>
      <c r="K151" s="156"/>
    </row>
    <row r="152" spans="1:11" s="39" customFormat="1" ht="11.25" customHeight="1" x14ac:dyDescent="0.2">
      <c r="A152" s="57"/>
      <c r="B152" s="56"/>
      <c r="C152" s="71">
        <v>4129</v>
      </c>
      <c r="D152" s="32" t="s">
        <v>169</v>
      </c>
      <c r="E152" s="80">
        <v>281</v>
      </c>
      <c r="F152" s="65"/>
      <c r="G152" s="65">
        <v>150</v>
      </c>
      <c r="H152" s="65">
        <f t="shared" si="23"/>
        <v>131</v>
      </c>
      <c r="I152" s="154"/>
      <c r="J152" s="156"/>
      <c r="K152" s="156"/>
    </row>
    <row r="153" spans="1:11" s="39" customFormat="1" ht="11.25" customHeight="1" x14ac:dyDescent="0.2">
      <c r="A153" s="57"/>
      <c r="B153" s="56"/>
      <c r="C153" s="71">
        <v>4247</v>
      </c>
      <c r="D153" s="64" t="s">
        <v>49</v>
      </c>
      <c r="E153" s="80">
        <v>8948</v>
      </c>
      <c r="F153" s="65">
        <v>46526</v>
      </c>
      <c r="G153" s="65"/>
      <c r="H153" s="65">
        <f t="shared" si="23"/>
        <v>55474</v>
      </c>
      <c r="I153" s="154"/>
      <c r="J153" s="156"/>
      <c r="K153" s="156"/>
    </row>
    <row r="154" spans="1:11" s="39" customFormat="1" ht="11.25" customHeight="1" x14ac:dyDescent="0.2">
      <c r="A154" s="57"/>
      <c r="B154" s="56"/>
      <c r="C154" s="71">
        <v>4249</v>
      </c>
      <c r="D154" s="64" t="s">
        <v>49</v>
      </c>
      <c r="E154" s="80">
        <v>1053</v>
      </c>
      <c r="F154" s="65">
        <v>5477</v>
      </c>
      <c r="G154" s="65"/>
      <c r="H154" s="65">
        <f t="shared" si="23"/>
        <v>6530</v>
      </c>
      <c r="I154" s="154"/>
      <c r="J154" s="156"/>
      <c r="K154" s="156"/>
    </row>
    <row r="155" spans="1:11" s="39" customFormat="1" ht="11.25" customHeight="1" x14ac:dyDescent="0.2">
      <c r="A155" s="57"/>
      <c r="B155" s="56"/>
      <c r="C155" s="77">
        <v>4307</v>
      </c>
      <c r="D155" s="31" t="s">
        <v>22</v>
      </c>
      <c r="E155" s="80">
        <v>17982</v>
      </c>
      <c r="F155" s="65">
        <v>19450</v>
      </c>
      <c r="G155" s="65"/>
      <c r="H155" s="65">
        <f t="shared" si="23"/>
        <v>37432</v>
      </c>
      <c r="I155" s="154"/>
      <c r="J155" s="156"/>
      <c r="K155" s="156"/>
    </row>
    <row r="156" spans="1:11" s="39" customFormat="1" ht="11.25" customHeight="1" x14ac:dyDescent="0.2">
      <c r="A156" s="57"/>
      <c r="B156" s="56"/>
      <c r="C156" s="77">
        <v>4309</v>
      </c>
      <c r="D156" s="31" t="s">
        <v>22</v>
      </c>
      <c r="E156" s="80">
        <v>1846</v>
      </c>
      <c r="F156" s="65">
        <v>1700</v>
      </c>
      <c r="G156" s="65"/>
      <c r="H156" s="65">
        <f t="shared" si="23"/>
        <v>3546</v>
      </c>
      <c r="I156" s="154"/>
      <c r="J156" s="156"/>
      <c r="K156" s="156"/>
    </row>
    <row r="157" spans="1:11" s="39" customFormat="1" ht="12" customHeight="1" thickBot="1" x14ac:dyDescent="0.25">
      <c r="A157" s="55">
        <v>853</v>
      </c>
      <c r="B157" s="56"/>
      <c r="C157" s="57"/>
      <c r="D157" s="58" t="s">
        <v>170</v>
      </c>
      <c r="E157" s="54">
        <v>8889096.7899999991</v>
      </c>
      <c r="F157" s="59">
        <f>SUM(F158)</f>
        <v>22.5</v>
      </c>
      <c r="G157" s="59">
        <f>SUM(G158)</f>
        <v>22.5</v>
      </c>
      <c r="H157" s="54">
        <f>SUM(E157+F157-G157)</f>
        <v>8889096.7899999991</v>
      </c>
      <c r="I157" s="154"/>
      <c r="J157" s="156"/>
      <c r="K157" s="156"/>
    </row>
    <row r="158" spans="1:11" s="39" customFormat="1" ht="12" customHeight="1" thickTop="1" x14ac:dyDescent="0.2">
      <c r="A158" s="55"/>
      <c r="B158" s="60">
        <v>85395</v>
      </c>
      <c r="C158" s="50"/>
      <c r="D158" s="61" t="s">
        <v>15</v>
      </c>
      <c r="E158" s="62">
        <v>5186106.79</v>
      </c>
      <c r="F158" s="63">
        <f>SUM(F163)</f>
        <v>22.5</v>
      </c>
      <c r="G158" s="63">
        <f>SUM(G163)</f>
        <v>22.5</v>
      </c>
      <c r="H158" s="62">
        <f>SUM(E158+F158-G158)</f>
        <v>5186106.79</v>
      </c>
      <c r="I158" s="154"/>
      <c r="J158" s="156"/>
      <c r="K158" s="156"/>
    </row>
    <row r="159" spans="1:11" s="39" customFormat="1" ht="12" customHeight="1" x14ac:dyDescent="0.2">
      <c r="A159" s="55"/>
      <c r="B159" s="56"/>
      <c r="C159" s="71"/>
      <c r="D159" s="64" t="s">
        <v>171</v>
      </c>
      <c r="E159" s="70"/>
      <c r="F159" s="76"/>
      <c r="G159" s="70"/>
      <c r="H159" s="70"/>
      <c r="I159" s="154"/>
      <c r="J159" s="156"/>
      <c r="K159" s="156"/>
    </row>
    <row r="160" spans="1:11" s="39" customFormat="1" ht="12" customHeight="1" x14ac:dyDescent="0.2">
      <c r="A160" s="55"/>
      <c r="B160" s="56"/>
      <c r="C160" s="50"/>
      <c r="D160" s="282" t="s">
        <v>172</v>
      </c>
      <c r="E160" s="66"/>
      <c r="F160" s="65"/>
      <c r="G160" s="67"/>
      <c r="H160" s="66"/>
      <c r="I160" s="154"/>
      <c r="J160" s="156"/>
      <c r="K160" s="156"/>
    </row>
    <row r="161" spans="1:11" s="39" customFormat="1" ht="12" customHeight="1" x14ac:dyDescent="0.2">
      <c r="A161" s="55"/>
      <c r="B161" s="56"/>
      <c r="C161" s="50"/>
      <c r="D161" s="282" t="s">
        <v>173</v>
      </c>
      <c r="E161" s="66"/>
      <c r="F161" s="65"/>
      <c r="G161" s="67"/>
      <c r="H161" s="66"/>
      <c r="I161" s="154"/>
      <c r="J161" s="156"/>
      <c r="K161" s="156"/>
    </row>
    <row r="162" spans="1:11" s="39" customFormat="1" ht="12" customHeight="1" x14ac:dyDescent="0.2">
      <c r="A162" s="55"/>
      <c r="B162" s="56"/>
      <c r="C162" s="50"/>
      <c r="D162" s="282" t="s">
        <v>174</v>
      </c>
      <c r="E162" s="66"/>
      <c r="F162" s="65"/>
      <c r="G162" s="67"/>
      <c r="H162" s="66"/>
      <c r="I162" s="154"/>
      <c r="J162" s="156"/>
      <c r="K162" s="156"/>
    </row>
    <row r="163" spans="1:11" s="39" customFormat="1" ht="12" customHeight="1" x14ac:dyDescent="0.2">
      <c r="A163" s="55"/>
      <c r="B163" s="56"/>
      <c r="C163" s="28"/>
      <c r="D163" s="275" t="s">
        <v>175</v>
      </c>
      <c r="E163" s="161">
        <v>102000</v>
      </c>
      <c r="F163" s="274">
        <f>SUM(F164:F167)</f>
        <v>22.5</v>
      </c>
      <c r="G163" s="274">
        <f>SUM(G164:G167)</f>
        <v>22.5</v>
      </c>
      <c r="H163" s="161">
        <f>SUM(E163+F163-G163)</f>
        <v>102000</v>
      </c>
      <c r="I163" s="154"/>
      <c r="J163" s="156"/>
      <c r="K163" s="156"/>
    </row>
    <row r="164" spans="1:11" s="39" customFormat="1" ht="12" customHeight="1" x14ac:dyDescent="0.2">
      <c r="A164" s="55"/>
      <c r="B164" s="56"/>
      <c r="C164" s="71">
        <v>4017</v>
      </c>
      <c r="D164" s="64" t="s">
        <v>26</v>
      </c>
      <c r="E164" s="65">
        <v>76262.350000000006</v>
      </c>
      <c r="F164" s="65"/>
      <c r="G164" s="65">
        <v>20.13</v>
      </c>
      <c r="H164" s="65">
        <f>SUM(E164+F164-G164)</f>
        <v>76242.22</v>
      </c>
      <c r="I164" s="154"/>
      <c r="J164" s="156"/>
      <c r="K164" s="156"/>
    </row>
    <row r="165" spans="1:11" s="39" customFormat="1" ht="12" customHeight="1" x14ac:dyDescent="0.2">
      <c r="A165" s="55"/>
      <c r="B165" s="56"/>
      <c r="C165" s="71">
        <v>4019</v>
      </c>
      <c r="D165" s="64" t="s">
        <v>26</v>
      </c>
      <c r="E165" s="65">
        <v>8972.0400000000009</v>
      </c>
      <c r="F165" s="65"/>
      <c r="G165" s="65">
        <v>2.37</v>
      </c>
      <c r="H165" s="65">
        <f t="shared" ref="H165:H167" si="24">SUM(E165+F165-G165)</f>
        <v>8969.67</v>
      </c>
      <c r="I165" s="154"/>
      <c r="J165" s="156"/>
      <c r="K165" s="156"/>
    </row>
    <row r="166" spans="1:11" s="39" customFormat="1" ht="12" customHeight="1" x14ac:dyDescent="0.2">
      <c r="A166" s="55"/>
      <c r="B166" s="56"/>
      <c r="C166" s="71">
        <v>4717</v>
      </c>
      <c r="D166" s="32" t="s">
        <v>92</v>
      </c>
      <c r="E166" s="66">
        <v>0</v>
      </c>
      <c r="F166" s="65">
        <v>20.13</v>
      </c>
      <c r="G166" s="65"/>
      <c r="H166" s="65">
        <f t="shared" si="24"/>
        <v>20.13</v>
      </c>
      <c r="I166" s="154"/>
      <c r="J166" s="156"/>
      <c r="K166" s="156"/>
    </row>
    <row r="167" spans="1:11" s="39" customFormat="1" ht="12" customHeight="1" x14ac:dyDescent="0.2">
      <c r="A167" s="55"/>
      <c r="B167" s="56"/>
      <c r="C167" s="71">
        <v>4719</v>
      </c>
      <c r="D167" s="32" t="s">
        <v>92</v>
      </c>
      <c r="E167" s="66">
        <v>0</v>
      </c>
      <c r="F167" s="65">
        <v>2.37</v>
      </c>
      <c r="G167" s="67"/>
      <c r="H167" s="65">
        <f t="shared" si="24"/>
        <v>2.37</v>
      </c>
      <c r="I167" s="154"/>
      <c r="J167" s="156"/>
      <c r="K167" s="156"/>
    </row>
    <row r="168" spans="1:11" s="39" customFormat="1" ht="12" customHeight="1" thickBot="1" x14ac:dyDescent="0.25">
      <c r="A168" s="56">
        <v>855</v>
      </c>
      <c r="B168" s="56"/>
      <c r="C168" s="57"/>
      <c r="D168" s="58" t="s">
        <v>111</v>
      </c>
      <c r="E168" s="54">
        <v>21352767.399999999</v>
      </c>
      <c r="F168" s="59">
        <f>SUM(F169)</f>
        <v>20000</v>
      </c>
      <c r="G168" s="59">
        <f>SUM(G169)</f>
        <v>20000</v>
      </c>
      <c r="H168" s="54">
        <f>SUM(E168+F168-G168)</f>
        <v>21352767.399999999</v>
      </c>
      <c r="I168" s="154"/>
      <c r="J168" s="156"/>
      <c r="K168" s="156"/>
    </row>
    <row r="169" spans="1:11" s="39" customFormat="1" ht="12" customHeight="1" thickTop="1" x14ac:dyDescent="0.2">
      <c r="A169" s="49"/>
      <c r="B169" s="60">
        <v>85510</v>
      </c>
      <c r="C169" s="71"/>
      <c r="D169" s="61" t="s">
        <v>121</v>
      </c>
      <c r="E169" s="83">
        <v>9493363</v>
      </c>
      <c r="F169" s="62">
        <f>SUM(F170)</f>
        <v>20000</v>
      </c>
      <c r="G169" s="62">
        <f>SUM(G170)</f>
        <v>20000</v>
      </c>
      <c r="H169" s="62">
        <f t="shared" ref="H169:H210" si="25">SUM(E169+F169-G169)</f>
        <v>9493363</v>
      </c>
      <c r="I169" s="154"/>
      <c r="J169" s="156"/>
      <c r="K169" s="156"/>
    </row>
    <row r="170" spans="1:11" s="39" customFormat="1" ht="12" customHeight="1" x14ac:dyDescent="0.2">
      <c r="A170" s="56"/>
      <c r="B170" s="56"/>
      <c r="C170" s="50"/>
      <c r="D170" s="276" t="s">
        <v>122</v>
      </c>
      <c r="E170" s="161">
        <v>1947559</v>
      </c>
      <c r="F170" s="280">
        <f>SUM(F171:F171)</f>
        <v>20000</v>
      </c>
      <c r="G170" s="280">
        <f>SUM(G171:G171)</f>
        <v>20000</v>
      </c>
      <c r="H170" s="161">
        <f t="shared" si="25"/>
        <v>1947559</v>
      </c>
      <c r="I170" s="154"/>
      <c r="J170" s="156"/>
      <c r="K170" s="156"/>
    </row>
    <row r="171" spans="1:11" s="39" customFormat="1" ht="12" customHeight="1" x14ac:dyDescent="0.2">
      <c r="A171" s="56"/>
      <c r="B171" s="56"/>
      <c r="C171" s="71">
        <v>4270</v>
      </c>
      <c r="D171" s="64" t="s">
        <v>62</v>
      </c>
      <c r="E171" s="80">
        <v>31320</v>
      </c>
      <c r="F171" s="70">
        <v>20000</v>
      </c>
      <c r="G171" s="70">
        <v>20000</v>
      </c>
      <c r="H171" s="70">
        <f t="shared" si="25"/>
        <v>31320</v>
      </c>
      <c r="I171" s="154"/>
      <c r="J171" s="156"/>
      <c r="K171" s="156"/>
    </row>
    <row r="172" spans="1:11" s="39" customFormat="1" ht="12" customHeight="1" thickBot="1" x14ac:dyDescent="0.25">
      <c r="A172" s="55">
        <v>900</v>
      </c>
      <c r="B172" s="56"/>
      <c r="C172" s="57"/>
      <c r="D172" s="58" t="s">
        <v>71</v>
      </c>
      <c r="E172" s="54">
        <v>82548896.829999998</v>
      </c>
      <c r="F172" s="59">
        <f>SUM(F173,F179,F184)</f>
        <v>13100</v>
      </c>
      <c r="G172" s="59">
        <f>SUM(G173,G179,G184)</f>
        <v>13100</v>
      </c>
      <c r="H172" s="54">
        <f t="shared" si="25"/>
        <v>82548896.829999998</v>
      </c>
      <c r="I172" s="154"/>
      <c r="J172" s="156"/>
      <c r="K172" s="156"/>
    </row>
    <row r="173" spans="1:11" s="39" customFormat="1" ht="12" customHeight="1" thickTop="1" x14ac:dyDescent="0.2">
      <c r="A173" s="55"/>
      <c r="B173" s="77">
        <v>90003</v>
      </c>
      <c r="C173" s="165"/>
      <c r="D173" s="132" t="s">
        <v>176</v>
      </c>
      <c r="E173" s="62">
        <v>881873</v>
      </c>
      <c r="F173" s="62">
        <f>SUM(F174)</f>
        <v>1100</v>
      </c>
      <c r="G173" s="62">
        <f>SUM(G174)</f>
        <v>1100</v>
      </c>
      <c r="H173" s="62">
        <f>SUM(E173+F173-G173)</f>
        <v>881873</v>
      </c>
      <c r="I173" s="154"/>
      <c r="J173" s="156"/>
      <c r="K173" s="156"/>
    </row>
    <row r="174" spans="1:11" s="39" customFormat="1" ht="12" customHeight="1" x14ac:dyDescent="0.2">
      <c r="A174" s="55"/>
      <c r="B174" s="56"/>
      <c r="C174" s="71"/>
      <c r="D174" s="273" t="s">
        <v>177</v>
      </c>
      <c r="E174" s="277">
        <v>871873</v>
      </c>
      <c r="F174" s="277">
        <f>SUM(F175:F178)</f>
        <v>1100</v>
      </c>
      <c r="G174" s="277">
        <f>SUM(G175:G178)</f>
        <v>1100</v>
      </c>
      <c r="H174" s="277">
        <f>SUM(E174+F174-G174)</f>
        <v>871873</v>
      </c>
      <c r="I174" s="154"/>
      <c r="J174" s="156"/>
      <c r="K174" s="156"/>
    </row>
    <row r="175" spans="1:11" s="39" customFormat="1" ht="12" customHeight="1" x14ac:dyDescent="0.2">
      <c r="A175" s="72"/>
      <c r="B175" s="86"/>
      <c r="C175" s="74">
        <v>4300</v>
      </c>
      <c r="D175" s="61" t="s">
        <v>22</v>
      </c>
      <c r="E175" s="63">
        <v>430000</v>
      </c>
      <c r="F175" s="62"/>
      <c r="G175" s="62">
        <v>1100</v>
      </c>
      <c r="H175" s="63">
        <f>SUM(E175+F175-G175)</f>
        <v>428900</v>
      </c>
      <c r="I175" s="154"/>
      <c r="J175" s="156"/>
      <c r="K175" s="156"/>
    </row>
    <row r="176" spans="1:11" s="39" customFormat="1" ht="12" customHeight="1" x14ac:dyDescent="0.2">
      <c r="A176" s="55"/>
      <c r="B176" s="60"/>
      <c r="C176" s="71">
        <v>4390</v>
      </c>
      <c r="D176" s="64" t="s">
        <v>106</v>
      </c>
      <c r="E176" s="65"/>
      <c r="F176" s="66"/>
      <c r="G176" s="66"/>
      <c r="H176" s="65"/>
      <c r="I176" s="154"/>
      <c r="J176" s="156"/>
      <c r="K176" s="156"/>
    </row>
    <row r="177" spans="1:11" s="39" customFormat="1" ht="12" customHeight="1" x14ac:dyDescent="0.2">
      <c r="A177" s="55"/>
      <c r="B177" s="60"/>
      <c r="C177" s="71"/>
      <c r="D177" s="32" t="s">
        <v>107</v>
      </c>
      <c r="E177" s="65">
        <v>0</v>
      </c>
      <c r="F177" s="66">
        <v>700</v>
      </c>
      <c r="G177" s="66"/>
      <c r="H177" s="65">
        <f t="shared" ref="H177:H178" si="26">SUM(E177+F177-G177)</f>
        <v>700</v>
      </c>
      <c r="I177" s="154"/>
      <c r="J177" s="156"/>
      <c r="K177" s="156"/>
    </row>
    <row r="178" spans="1:11" s="39" customFormat="1" ht="12" customHeight="1" x14ac:dyDescent="0.2">
      <c r="A178" s="55"/>
      <c r="B178" s="60"/>
      <c r="C178" s="71">
        <v>4430</v>
      </c>
      <c r="D178" s="64" t="s">
        <v>178</v>
      </c>
      <c r="E178" s="65">
        <v>7400</v>
      </c>
      <c r="F178" s="66">
        <v>400</v>
      </c>
      <c r="G178" s="66"/>
      <c r="H178" s="65">
        <f t="shared" si="26"/>
        <v>7800</v>
      </c>
      <c r="I178" s="154"/>
      <c r="J178" s="156"/>
      <c r="K178" s="156"/>
    </row>
    <row r="179" spans="1:11" s="39" customFormat="1" ht="12" customHeight="1" x14ac:dyDescent="0.2">
      <c r="A179" s="55"/>
      <c r="B179" s="60">
        <v>90013</v>
      </c>
      <c r="C179" s="57"/>
      <c r="D179" s="61" t="s">
        <v>179</v>
      </c>
      <c r="E179" s="62">
        <v>1434698</v>
      </c>
      <c r="F179" s="63">
        <f>SUM(F180)</f>
        <v>6500</v>
      </c>
      <c r="G179" s="63">
        <f>SUM(G180)</f>
        <v>6500</v>
      </c>
      <c r="H179" s="62">
        <f t="shared" si="25"/>
        <v>1434698</v>
      </c>
      <c r="I179" s="154"/>
      <c r="J179" s="156"/>
      <c r="K179" s="156"/>
    </row>
    <row r="180" spans="1:11" s="39" customFormat="1" ht="12" customHeight="1" x14ac:dyDescent="0.2">
      <c r="A180" s="78"/>
      <c r="B180" s="60"/>
      <c r="C180" s="71"/>
      <c r="D180" s="284" t="s">
        <v>180</v>
      </c>
      <c r="E180" s="277">
        <v>1434698</v>
      </c>
      <c r="F180" s="277">
        <f>SUM(F181:F183)</f>
        <v>6500</v>
      </c>
      <c r="G180" s="277">
        <f>SUM(G181:G183)</f>
        <v>6500</v>
      </c>
      <c r="H180" s="277">
        <f t="shared" si="25"/>
        <v>1434698</v>
      </c>
      <c r="I180" s="154"/>
      <c r="J180" s="156"/>
      <c r="K180" s="156"/>
    </row>
    <row r="181" spans="1:11" s="39" customFormat="1" ht="12" customHeight="1" x14ac:dyDescent="0.2">
      <c r="A181" s="78"/>
      <c r="B181" s="60"/>
      <c r="C181" s="71">
        <v>4300</v>
      </c>
      <c r="D181" s="64" t="s">
        <v>22</v>
      </c>
      <c r="E181" s="65">
        <v>64090</v>
      </c>
      <c r="F181" s="66">
        <v>6000</v>
      </c>
      <c r="G181" s="66"/>
      <c r="H181" s="65">
        <f>SUM(E181+F181-G181)</f>
        <v>70090</v>
      </c>
      <c r="I181" s="154"/>
      <c r="J181" s="156"/>
      <c r="K181" s="156"/>
    </row>
    <row r="182" spans="1:11" s="39" customFormat="1" ht="12" customHeight="1" x14ac:dyDescent="0.2">
      <c r="A182" s="78"/>
      <c r="B182" s="60"/>
      <c r="C182" s="71">
        <v>4610</v>
      </c>
      <c r="D182" s="113" t="s">
        <v>94</v>
      </c>
      <c r="E182" s="70">
        <v>700</v>
      </c>
      <c r="F182" s="80">
        <v>500</v>
      </c>
      <c r="G182" s="80"/>
      <c r="H182" s="65">
        <f t="shared" ref="H182:H196" si="27">SUM(E182+F182-G182)</f>
        <v>1200</v>
      </c>
      <c r="I182" s="154"/>
      <c r="J182" s="156"/>
      <c r="K182" s="156"/>
    </row>
    <row r="183" spans="1:11" s="39" customFormat="1" ht="12" customHeight="1" x14ac:dyDescent="0.2">
      <c r="A183" s="78"/>
      <c r="B183" s="60"/>
      <c r="C183" s="71">
        <v>4710</v>
      </c>
      <c r="D183" s="32" t="s">
        <v>92</v>
      </c>
      <c r="E183" s="70">
        <v>12207</v>
      </c>
      <c r="F183" s="80"/>
      <c r="G183" s="80">
        <v>6500</v>
      </c>
      <c r="H183" s="65">
        <f t="shared" si="27"/>
        <v>5707</v>
      </c>
      <c r="I183" s="154"/>
      <c r="J183" s="156"/>
      <c r="K183" s="156"/>
    </row>
    <row r="184" spans="1:11" s="39" customFormat="1" ht="12" customHeight="1" x14ac:dyDescent="0.2">
      <c r="A184" s="78"/>
      <c r="B184" s="60">
        <v>90095</v>
      </c>
      <c r="C184" s="57"/>
      <c r="D184" s="132" t="s">
        <v>15</v>
      </c>
      <c r="E184" s="62">
        <v>42697118.829999998</v>
      </c>
      <c r="F184" s="62">
        <f>SUM(F185,F187)</f>
        <v>5500</v>
      </c>
      <c r="G184" s="62">
        <f>SUM(G185,G187)</f>
        <v>5500</v>
      </c>
      <c r="H184" s="62">
        <f>SUM(E184+F184-G184)</f>
        <v>42697118.829999998</v>
      </c>
      <c r="I184" s="154"/>
      <c r="J184" s="156"/>
      <c r="K184" s="156"/>
    </row>
    <row r="185" spans="1:11" s="39" customFormat="1" ht="12" customHeight="1" x14ac:dyDescent="0.2">
      <c r="A185" s="78"/>
      <c r="B185" s="60"/>
      <c r="C185" s="71"/>
      <c r="D185" s="273" t="s">
        <v>181</v>
      </c>
      <c r="E185" s="277">
        <v>101173.7</v>
      </c>
      <c r="F185" s="277">
        <f>SUM(F186:F186)</f>
        <v>5500</v>
      </c>
      <c r="G185" s="277">
        <f>SUM(G186:G186)</f>
        <v>0</v>
      </c>
      <c r="H185" s="277">
        <f t="shared" ref="H185:H188" si="28">SUM(E185+F185-G185)</f>
        <v>106673.7</v>
      </c>
      <c r="I185" s="154"/>
      <c r="J185" s="156"/>
      <c r="K185" s="156"/>
    </row>
    <row r="186" spans="1:11" s="39" customFormat="1" ht="12" customHeight="1" x14ac:dyDescent="0.2">
      <c r="A186" s="78"/>
      <c r="B186" s="60"/>
      <c r="C186" s="71">
        <v>4179</v>
      </c>
      <c r="D186" s="64" t="s">
        <v>23</v>
      </c>
      <c r="E186" s="65">
        <v>6600</v>
      </c>
      <c r="F186" s="66">
        <v>5500</v>
      </c>
      <c r="G186" s="66"/>
      <c r="H186" s="65">
        <f t="shared" si="28"/>
        <v>12100</v>
      </c>
      <c r="I186" s="154"/>
      <c r="J186" s="156"/>
      <c r="K186" s="156"/>
    </row>
    <row r="187" spans="1:11" s="39" customFormat="1" ht="12" customHeight="1" x14ac:dyDescent="0.2">
      <c r="A187" s="78"/>
      <c r="B187" s="60"/>
      <c r="C187" s="57"/>
      <c r="D187" s="273" t="s">
        <v>182</v>
      </c>
      <c r="E187" s="277">
        <v>2151400</v>
      </c>
      <c r="F187" s="277">
        <f>SUM(F188:F188)</f>
        <v>0</v>
      </c>
      <c r="G187" s="277">
        <f>SUM(G188:G188)</f>
        <v>5500</v>
      </c>
      <c r="H187" s="277">
        <f t="shared" si="28"/>
        <v>2145900</v>
      </c>
      <c r="I187" s="154"/>
      <c r="J187" s="156"/>
      <c r="K187" s="156"/>
    </row>
    <row r="188" spans="1:11" s="39" customFormat="1" ht="12" customHeight="1" x14ac:dyDescent="0.2">
      <c r="A188" s="78"/>
      <c r="B188" s="60"/>
      <c r="C188" s="71">
        <v>4300</v>
      </c>
      <c r="D188" s="64" t="s">
        <v>22</v>
      </c>
      <c r="E188" s="65">
        <v>2151400</v>
      </c>
      <c r="F188" s="66"/>
      <c r="G188" s="66">
        <v>5500</v>
      </c>
      <c r="H188" s="65">
        <f t="shared" si="28"/>
        <v>2145900</v>
      </c>
      <c r="I188" s="154"/>
      <c r="J188" s="156"/>
      <c r="K188" s="156"/>
    </row>
    <row r="189" spans="1:11" s="39" customFormat="1" ht="12" customHeight="1" thickBot="1" x14ac:dyDescent="0.25">
      <c r="A189" s="55">
        <v>926</v>
      </c>
      <c r="B189" s="56"/>
      <c r="C189" s="57"/>
      <c r="D189" s="58" t="s">
        <v>183</v>
      </c>
      <c r="E189" s="54">
        <v>21863825</v>
      </c>
      <c r="F189" s="54">
        <f>SUM(F190,F195)</f>
        <v>197900</v>
      </c>
      <c r="G189" s="54">
        <f>SUM(G190,G195)</f>
        <v>197900</v>
      </c>
      <c r="H189" s="54">
        <f t="shared" si="27"/>
        <v>21863825</v>
      </c>
      <c r="I189" s="154"/>
      <c r="J189" s="156"/>
      <c r="K189" s="156"/>
    </row>
    <row r="190" spans="1:11" s="39" customFormat="1" ht="12" customHeight="1" thickTop="1" x14ac:dyDescent="0.2">
      <c r="A190" s="55"/>
      <c r="B190" s="77">
        <v>92605</v>
      </c>
      <c r="C190" s="165"/>
      <c r="D190" s="164" t="s">
        <v>184</v>
      </c>
      <c r="E190" s="62">
        <v>1770000</v>
      </c>
      <c r="F190" s="62">
        <f>SUM(F191)</f>
        <v>0</v>
      </c>
      <c r="G190" s="62">
        <f>SUM(G191)</f>
        <v>78000</v>
      </c>
      <c r="H190" s="62">
        <f t="shared" si="27"/>
        <v>1692000</v>
      </c>
      <c r="I190" s="154"/>
      <c r="J190" s="156"/>
      <c r="K190" s="156"/>
    </row>
    <row r="191" spans="1:11" s="39" customFormat="1" ht="12" customHeight="1" x14ac:dyDescent="0.2">
      <c r="A191" s="55"/>
      <c r="B191" s="56"/>
      <c r="C191" s="57"/>
      <c r="D191" s="273" t="s">
        <v>185</v>
      </c>
      <c r="E191" s="277">
        <v>1770000</v>
      </c>
      <c r="F191" s="277">
        <f>SUM(F194:F194)</f>
        <v>0</v>
      </c>
      <c r="G191" s="277">
        <f>SUM(G194:G194)</f>
        <v>78000</v>
      </c>
      <c r="H191" s="277">
        <f t="shared" si="27"/>
        <v>1692000</v>
      </c>
      <c r="I191" s="154"/>
      <c r="J191" s="156"/>
      <c r="K191" s="156"/>
    </row>
    <row r="192" spans="1:11" s="39" customFormat="1" ht="12" customHeight="1" x14ac:dyDescent="0.2">
      <c r="A192" s="55"/>
      <c r="B192" s="56"/>
      <c r="C192" s="28" t="s">
        <v>186</v>
      </c>
      <c r="D192" s="142" t="s">
        <v>187</v>
      </c>
      <c r="E192" s="66"/>
      <c r="F192" s="66"/>
      <c r="G192" s="66"/>
      <c r="H192" s="66"/>
      <c r="I192" s="154"/>
      <c r="J192" s="156"/>
      <c r="K192" s="156"/>
    </row>
    <row r="193" spans="1:11" s="39" customFormat="1" ht="12" customHeight="1" x14ac:dyDescent="0.2">
      <c r="A193" s="55"/>
      <c r="B193" s="56"/>
      <c r="C193" s="28"/>
      <c r="D193" s="142" t="s">
        <v>188</v>
      </c>
      <c r="E193" s="66"/>
      <c r="F193" s="66"/>
      <c r="G193" s="66"/>
      <c r="H193" s="66"/>
      <c r="I193" s="154"/>
      <c r="J193" s="156"/>
      <c r="K193" s="156"/>
    </row>
    <row r="194" spans="1:11" s="39" customFormat="1" ht="12" customHeight="1" x14ac:dyDescent="0.2">
      <c r="A194" s="55"/>
      <c r="B194" s="60"/>
      <c r="C194" s="28"/>
      <c r="D194" s="142" t="s">
        <v>189</v>
      </c>
      <c r="E194" s="65">
        <v>1270000</v>
      </c>
      <c r="F194" s="65"/>
      <c r="G194" s="65">
        <v>78000</v>
      </c>
      <c r="H194" s="65">
        <f t="shared" si="27"/>
        <v>1192000</v>
      </c>
      <c r="I194" s="154"/>
      <c r="J194" s="156"/>
      <c r="K194" s="156"/>
    </row>
    <row r="195" spans="1:11" s="39" customFormat="1" ht="12" customHeight="1" x14ac:dyDescent="0.2">
      <c r="A195" s="55"/>
      <c r="B195" s="77">
        <v>92695</v>
      </c>
      <c r="C195" s="165"/>
      <c r="D195" s="61" t="s">
        <v>15</v>
      </c>
      <c r="E195" s="62">
        <v>687548</v>
      </c>
      <c r="F195" s="62">
        <f>SUM(F196)</f>
        <v>197900</v>
      </c>
      <c r="G195" s="62">
        <f>SUM(G196)</f>
        <v>119900</v>
      </c>
      <c r="H195" s="62">
        <f t="shared" si="27"/>
        <v>765548</v>
      </c>
      <c r="I195" s="154"/>
      <c r="J195" s="156"/>
      <c r="K195" s="156"/>
    </row>
    <row r="196" spans="1:11" s="39" customFormat="1" ht="12" customHeight="1" x14ac:dyDescent="0.2">
      <c r="A196" s="55"/>
      <c r="B196" s="56"/>
      <c r="C196" s="57"/>
      <c r="D196" s="273" t="s">
        <v>185</v>
      </c>
      <c r="E196" s="277">
        <v>468937</v>
      </c>
      <c r="F196" s="277">
        <f>SUM(F198:F200)</f>
        <v>197900</v>
      </c>
      <c r="G196" s="277">
        <f>SUM(G198:G200)</f>
        <v>119900</v>
      </c>
      <c r="H196" s="277">
        <f t="shared" si="27"/>
        <v>546937</v>
      </c>
      <c r="I196" s="154"/>
      <c r="J196" s="156"/>
      <c r="K196" s="156"/>
    </row>
    <row r="197" spans="1:11" s="39" customFormat="1" ht="12" customHeight="1" x14ac:dyDescent="0.2">
      <c r="A197" s="55"/>
      <c r="B197" s="56"/>
      <c r="C197" s="71">
        <v>3040</v>
      </c>
      <c r="D197" s="64" t="s">
        <v>190</v>
      </c>
      <c r="E197" s="66"/>
      <c r="F197" s="66"/>
      <c r="G197" s="66"/>
      <c r="H197" s="66"/>
      <c r="I197" s="154"/>
      <c r="J197" s="156"/>
      <c r="K197" s="156"/>
    </row>
    <row r="198" spans="1:11" s="39" customFormat="1" ht="12" customHeight="1" x14ac:dyDescent="0.2">
      <c r="A198" s="55"/>
      <c r="B198" s="60"/>
      <c r="C198" s="71"/>
      <c r="D198" s="64" t="s">
        <v>191</v>
      </c>
      <c r="E198" s="65">
        <v>100000</v>
      </c>
      <c r="F198" s="65"/>
      <c r="G198" s="65">
        <v>99900</v>
      </c>
      <c r="H198" s="65">
        <f t="shared" ref="H198:H200" si="29">SUM(E198+F198-G198)</f>
        <v>100</v>
      </c>
      <c r="I198" s="154"/>
      <c r="J198" s="156"/>
      <c r="K198" s="156"/>
    </row>
    <row r="199" spans="1:11" s="39" customFormat="1" ht="12" customHeight="1" x14ac:dyDescent="0.2">
      <c r="A199" s="55"/>
      <c r="B199" s="60"/>
      <c r="C199" s="71">
        <v>3250</v>
      </c>
      <c r="D199" s="64" t="s">
        <v>192</v>
      </c>
      <c r="E199" s="65">
        <v>250000</v>
      </c>
      <c r="F199" s="65">
        <v>197900</v>
      </c>
      <c r="G199" s="65"/>
      <c r="H199" s="65">
        <f t="shared" si="29"/>
        <v>447900</v>
      </c>
      <c r="I199" s="154"/>
      <c r="J199" s="156"/>
      <c r="K199" s="156"/>
    </row>
    <row r="200" spans="1:11" s="39" customFormat="1" ht="12" customHeight="1" x14ac:dyDescent="0.2">
      <c r="A200" s="78"/>
      <c r="B200" s="60"/>
      <c r="C200" s="71">
        <v>4300</v>
      </c>
      <c r="D200" s="64" t="s">
        <v>22</v>
      </c>
      <c r="E200" s="65">
        <v>29700</v>
      </c>
      <c r="F200" s="65"/>
      <c r="G200" s="65">
        <v>20000</v>
      </c>
      <c r="H200" s="65">
        <f t="shared" si="29"/>
        <v>9700</v>
      </c>
      <c r="I200" s="154"/>
      <c r="J200" s="156"/>
      <c r="K200" s="156"/>
    </row>
    <row r="201" spans="1:11" s="39" customFormat="1" ht="23.25" customHeight="1" thickBot="1" x14ac:dyDescent="0.25">
      <c r="A201" s="48"/>
      <c r="B201" s="49"/>
      <c r="C201" s="50"/>
      <c r="D201" s="53" t="s">
        <v>63</v>
      </c>
      <c r="E201" s="54">
        <v>116040429.19</v>
      </c>
      <c r="F201" s="54">
        <f>SUM(F202)</f>
        <v>7748</v>
      </c>
      <c r="G201" s="54">
        <f>SUM(G202)</f>
        <v>7000</v>
      </c>
      <c r="H201" s="54">
        <f t="shared" si="25"/>
        <v>116041177.19</v>
      </c>
      <c r="I201" s="154"/>
      <c r="J201" s="156"/>
      <c r="K201" s="156"/>
    </row>
    <row r="202" spans="1:11" s="39" customFormat="1" ht="18.75" customHeight="1" thickTop="1" thickBot="1" x14ac:dyDescent="0.25">
      <c r="A202" s="57" t="s">
        <v>24</v>
      </c>
      <c r="B202" s="56"/>
      <c r="C202" s="57"/>
      <c r="D202" s="58" t="s">
        <v>16</v>
      </c>
      <c r="E202" s="54">
        <v>2588442.5299999998</v>
      </c>
      <c r="F202" s="54">
        <f>SUM(F203,F207)</f>
        <v>7748</v>
      </c>
      <c r="G202" s="54">
        <f>SUM(G203,G207)</f>
        <v>7000</v>
      </c>
      <c r="H202" s="54">
        <f t="shared" si="25"/>
        <v>2589190.5299999998</v>
      </c>
      <c r="I202" s="154"/>
      <c r="J202" s="156"/>
      <c r="K202" s="156"/>
    </row>
    <row r="203" spans="1:11" s="39" customFormat="1" ht="12" customHeight="1" thickTop="1" x14ac:dyDescent="0.2">
      <c r="A203" s="57"/>
      <c r="B203" s="60">
        <v>85203</v>
      </c>
      <c r="C203" s="50"/>
      <c r="D203" s="69" t="s">
        <v>117</v>
      </c>
      <c r="E203" s="83">
        <v>961029</v>
      </c>
      <c r="F203" s="63">
        <f t="shared" ref="F203:G203" si="30">SUM(F204)</f>
        <v>7000</v>
      </c>
      <c r="G203" s="63">
        <f t="shared" si="30"/>
        <v>7000</v>
      </c>
      <c r="H203" s="62">
        <f t="shared" si="25"/>
        <v>961029</v>
      </c>
      <c r="I203" s="154"/>
      <c r="J203" s="156"/>
      <c r="K203" s="156"/>
    </row>
    <row r="204" spans="1:11" s="39" customFormat="1" ht="12" customHeight="1" x14ac:dyDescent="0.2">
      <c r="A204" s="57"/>
      <c r="B204" s="60"/>
      <c r="C204" s="50"/>
      <c r="D204" s="276" t="s">
        <v>123</v>
      </c>
      <c r="E204" s="283">
        <v>860129</v>
      </c>
      <c r="F204" s="280">
        <f>SUM(F205:F206)</f>
        <v>7000</v>
      </c>
      <c r="G204" s="280">
        <f>SUM(G205:G206)</f>
        <v>7000</v>
      </c>
      <c r="H204" s="277">
        <f t="shared" si="25"/>
        <v>860129</v>
      </c>
      <c r="I204" s="154"/>
      <c r="J204" s="156"/>
      <c r="K204" s="156"/>
    </row>
    <row r="205" spans="1:11" s="39" customFormat="1" ht="12" customHeight="1" x14ac:dyDescent="0.2">
      <c r="A205" s="57"/>
      <c r="B205" s="56"/>
      <c r="C205" s="71">
        <v>4270</v>
      </c>
      <c r="D205" s="64" t="s">
        <v>62</v>
      </c>
      <c r="E205" s="70">
        <v>18929</v>
      </c>
      <c r="F205" s="70">
        <v>7000</v>
      </c>
      <c r="G205" s="76"/>
      <c r="H205" s="65">
        <f t="shared" si="25"/>
        <v>25929</v>
      </c>
      <c r="I205" s="154"/>
      <c r="J205" s="156"/>
      <c r="K205" s="156"/>
    </row>
    <row r="206" spans="1:11" s="39" customFormat="1" ht="12" customHeight="1" x14ac:dyDescent="0.2">
      <c r="A206" s="57"/>
      <c r="B206" s="60"/>
      <c r="C206" s="71">
        <v>4710</v>
      </c>
      <c r="D206" s="32" t="s">
        <v>92</v>
      </c>
      <c r="E206" s="70">
        <v>8668</v>
      </c>
      <c r="F206" s="70"/>
      <c r="G206" s="70">
        <v>7000</v>
      </c>
      <c r="H206" s="65">
        <f t="shared" si="25"/>
        <v>1668</v>
      </c>
      <c r="I206" s="154"/>
      <c r="J206" s="156"/>
      <c r="K206" s="156"/>
    </row>
    <row r="207" spans="1:11" s="39" customFormat="1" ht="12" customHeight="1" x14ac:dyDescent="0.2">
      <c r="A207" s="57"/>
      <c r="B207" s="60">
        <v>85219</v>
      </c>
      <c r="C207" s="50"/>
      <c r="D207" s="84" t="s">
        <v>51</v>
      </c>
      <c r="E207" s="83">
        <v>10748</v>
      </c>
      <c r="F207" s="63">
        <f t="shared" ref="F207:G207" si="31">SUM(F208)</f>
        <v>748</v>
      </c>
      <c r="G207" s="63">
        <f t="shared" si="31"/>
        <v>0</v>
      </c>
      <c r="H207" s="62">
        <f t="shared" si="25"/>
        <v>11496</v>
      </c>
      <c r="I207" s="154"/>
      <c r="J207" s="156"/>
      <c r="K207" s="156"/>
    </row>
    <row r="208" spans="1:11" s="39" customFormat="1" ht="12" customHeight="1" x14ac:dyDescent="0.2">
      <c r="A208" s="57"/>
      <c r="B208" s="56"/>
      <c r="C208" s="50"/>
      <c r="D208" s="276" t="s">
        <v>25</v>
      </c>
      <c r="E208" s="283">
        <v>10748</v>
      </c>
      <c r="F208" s="280">
        <f>SUM(F209:F210)</f>
        <v>748</v>
      </c>
      <c r="G208" s="280">
        <f>SUM(G209:G210)</f>
        <v>0</v>
      </c>
      <c r="H208" s="277">
        <f t="shared" si="25"/>
        <v>11496</v>
      </c>
      <c r="I208" s="154"/>
      <c r="J208" s="156"/>
      <c r="K208" s="156"/>
    </row>
    <row r="209" spans="1:11" s="39" customFormat="1" ht="12" customHeight="1" x14ac:dyDescent="0.2">
      <c r="A209" s="57"/>
      <c r="B209" s="56"/>
      <c r="C209" s="71">
        <v>3110</v>
      </c>
      <c r="D209" s="64" t="s">
        <v>110</v>
      </c>
      <c r="E209" s="70">
        <v>10588</v>
      </c>
      <c r="F209" s="70">
        <v>737</v>
      </c>
      <c r="G209" s="70"/>
      <c r="H209" s="65">
        <f t="shared" si="25"/>
        <v>11325</v>
      </c>
      <c r="I209" s="154"/>
      <c r="J209" s="156"/>
      <c r="K209" s="156"/>
    </row>
    <row r="210" spans="1:11" s="39" customFormat="1" ht="12" customHeight="1" x14ac:dyDescent="0.2">
      <c r="A210" s="57"/>
      <c r="B210" s="56"/>
      <c r="C210" s="77">
        <v>4210</v>
      </c>
      <c r="D210" s="32" t="s">
        <v>20</v>
      </c>
      <c r="E210" s="70">
        <v>160</v>
      </c>
      <c r="F210" s="70">
        <v>11</v>
      </c>
      <c r="G210" s="70"/>
      <c r="H210" s="65">
        <f t="shared" si="25"/>
        <v>171</v>
      </c>
      <c r="I210" s="154"/>
      <c r="J210" s="156"/>
      <c r="K210" s="156"/>
    </row>
    <row r="211" spans="1:11" s="39" customFormat="1" ht="23.25" customHeight="1" thickBot="1" x14ac:dyDescent="0.25">
      <c r="A211" s="78"/>
      <c r="B211" s="60"/>
      <c r="C211" s="71"/>
      <c r="D211" s="53" t="s">
        <v>52</v>
      </c>
      <c r="E211" s="54">
        <v>18470148.399999999</v>
      </c>
      <c r="F211" s="54">
        <f>SUM(F212,F218,F224)</f>
        <v>51689</v>
      </c>
      <c r="G211" s="54">
        <f>SUM(G212,G218,G224)</f>
        <v>51000</v>
      </c>
      <c r="H211" s="54">
        <f>SUM(E211+F211-G211)</f>
        <v>18470837.399999999</v>
      </c>
      <c r="I211" s="154"/>
      <c r="J211" s="156"/>
      <c r="K211" s="156"/>
    </row>
    <row r="212" spans="1:11" s="39" customFormat="1" ht="18" customHeight="1" thickTop="1" thickBot="1" x14ac:dyDescent="0.25">
      <c r="A212" s="55">
        <v>750</v>
      </c>
      <c r="B212" s="56"/>
      <c r="C212" s="57"/>
      <c r="D212" s="56" t="s">
        <v>86</v>
      </c>
      <c r="E212" s="54">
        <v>142100</v>
      </c>
      <c r="F212" s="54">
        <f>SUM(F213)</f>
        <v>689</v>
      </c>
      <c r="G212" s="54">
        <f>SUM(G213)</f>
        <v>0</v>
      </c>
      <c r="H212" s="54">
        <f>SUM(E212+F212-G212)</f>
        <v>142789</v>
      </c>
      <c r="I212" s="154"/>
      <c r="J212" s="156"/>
      <c r="K212" s="156"/>
    </row>
    <row r="213" spans="1:11" s="39" customFormat="1" ht="12" customHeight="1" thickTop="1" x14ac:dyDescent="0.2">
      <c r="A213" s="49"/>
      <c r="B213" s="60">
        <v>75045</v>
      </c>
      <c r="C213" s="50"/>
      <c r="D213" s="163" t="s">
        <v>129</v>
      </c>
      <c r="E213" s="63">
        <v>34500</v>
      </c>
      <c r="F213" s="63">
        <f>SUM(F214)</f>
        <v>689</v>
      </c>
      <c r="G213" s="63">
        <f>SUM(G214)</f>
        <v>0</v>
      </c>
      <c r="H213" s="62">
        <f>SUM(E213+F213-G213)</f>
        <v>35189</v>
      </c>
      <c r="I213" s="154"/>
      <c r="J213" s="156"/>
      <c r="K213" s="156"/>
    </row>
    <row r="214" spans="1:11" s="39" customFormat="1" ht="12" customHeight="1" x14ac:dyDescent="0.2">
      <c r="A214" s="49"/>
      <c r="B214" s="56"/>
      <c r="C214" s="50"/>
      <c r="D214" s="279" t="s">
        <v>147</v>
      </c>
      <c r="E214" s="280">
        <v>34500</v>
      </c>
      <c r="F214" s="280">
        <f>SUM(F215:F216)</f>
        <v>689</v>
      </c>
      <c r="G214" s="280">
        <f>SUM(G215:G216)</f>
        <v>0</v>
      </c>
      <c r="H214" s="277">
        <f>SUM(E214+F214-G214)</f>
        <v>35189</v>
      </c>
      <c r="I214" s="154"/>
      <c r="J214" s="156"/>
      <c r="K214" s="156"/>
    </row>
    <row r="215" spans="1:11" s="39" customFormat="1" ht="12" customHeight="1" x14ac:dyDescent="0.2">
      <c r="A215" s="49"/>
      <c r="B215" s="56"/>
      <c r="C215" s="71">
        <v>4110</v>
      </c>
      <c r="D215" s="60" t="s">
        <v>61</v>
      </c>
      <c r="E215" s="70">
        <v>2200</v>
      </c>
      <c r="F215" s="70">
        <v>602</v>
      </c>
      <c r="G215" s="70"/>
      <c r="H215" s="70">
        <f t="shared" ref="H215:H216" si="32">SUM(E215+F215-G215)</f>
        <v>2802</v>
      </c>
      <c r="I215" s="154"/>
      <c r="J215" s="156"/>
      <c r="K215" s="156"/>
    </row>
    <row r="216" spans="1:11" s="39" customFormat="1" ht="12" customHeight="1" x14ac:dyDescent="0.2">
      <c r="A216" s="49"/>
      <c r="B216" s="56"/>
      <c r="C216" s="71">
        <v>4120</v>
      </c>
      <c r="D216" s="60" t="s">
        <v>69</v>
      </c>
      <c r="E216" s="70">
        <v>200</v>
      </c>
      <c r="F216" s="70">
        <v>87</v>
      </c>
      <c r="G216" s="70"/>
      <c r="H216" s="70">
        <f t="shared" si="32"/>
        <v>287</v>
      </c>
      <c r="I216" s="154"/>
      <c r="J216" s="156"/>
      <c r="K216" s="156"/>
    </row>
    <row r="217" spans="1:11" s="39" customFormat="1" ht="12" customHeight="1" x14ac:dyDescent="0.2">
      <c r="A217" s="55">
        <v>754</v>
      </c>
      <c r="B217" s="56"/>
      <c r="C217" s="57"/>
      <c r="D217" s="56" t="s">
        <v>53</v>
      </c>
      <c r="E217" s="114"/>
      <c r="F217" s="85"/>
      <c r="G217" s="85"/>
      <c r="H217" s="85"/>
      <c r="I217" s="154"/>
      <c r="J217" s="156"/>
      <c r="K217" s="156"/>
    </row>
    <row r="218" spans="1:11" s="39" customFormat="1" ht="12" customHeight="1" thickBot="1" x14ac:dyDescent="0.25">
      <c r="A218" s="55"/>
      <c r="B218" s="56"/>
      <c r="C218" s="57"/>
      <c r="D218" s="56" t="s">
        <v>54</v>
      </c>
      <c r="E218" s="59">
        <v>14758301</v>
      </c>
      <c r="F218" s="54">
        <f>SUM(F219)</f>
        <v>35000</v>
      </c>
      <c r="G218" s="54">
        <f>SUM(G219)</f>
        <v>35000</v>
      </c>
      <c r="H218" s="54">
        <f>SUM(E218+F218-G218)</f>
        <v>14758301</v>
      </c>
      <c r="I218" s="154"/>
      <c r="J218" s="156"/>
      <c r="K218" s="156"/>
    </row>
    <row r="219" spans="1:11" s="39" customFormat="1" ht="12" customHeight="1" thickTop="1" x14ac:dyDescent="0.2">
      <c r="A219" s="55"/>
      <c r="B219" s="60">
        <v>75411</v>
      </c>
      <c r="C219" s="71"/>
      <c r="D219" s="86" t="s">
        <v>72</v>
      </c>
      <c r="E219" s="63">
        <v>14758301</v>
      </c>
      <c r="F219" s="63">
        <f>SUM(F220)</f>
        <v>35000</v>
      </c>
      <c r="G219" s="63">
        <f>SUM(G220)</f>
        <v>35000</v>
      </c>
      <c r="H219" s="62">
        <f>SUM(E219+F219-G219)</f>
        <v>14758301</v>
      </c>
      <c r="I219" s="154"/>
      <c r="J219" s="156"/>
      <c r="K219" s="156"/>
    </row>
    <row r="220" spans="1:11" s="39" customFormat="1" ht="12" customHeight="1" x14ac:dyDescent="0.2">
      <c r="A220" s="55"/>
      <c r="B220" s="60"/>
      <c r="C220" s="71"/>
      <c r="D220" s="278" t="s">
        <v>55</v>
      </c>
      <c r="E220" s="280">
        <v>14758301</v>
      </c>
      <c r="F220" s="280">
        <f>SUM(F221:F223)</f>
        <v>35000</v>
      </c>
      <c r="G220" s="280">
        <f>SUM(G221:G223)</f>
        <v>35000</v>
      </c>
      <c r="H220" s="277">
        <f>SUM(E220+F220-G220)</f>
        <v>14758301</v>
      </c>
      <c r="I220" s="154"/>
      <c r="J220" s="156"/>
      <c r="K220" s="156"/>
    </row>
    <row r="221" spans="1:11" s="39" customFormat="1" ht="12" customHeight="1" x14ac:dyDescent="0.2">
      <c r="A221" s="78"/>
      <c r="B221" s="31"/>
      <c r="C221" s="71">
        <v>4260</v>
      </c>
      <c r="D221" s="64" t="s">
        <v>21</v>
      </c>
      <c r="E221" s="65">
        <v>110000</v>
      </c>
      <c r="F221" s="65">
        <v>25000</v>
      </c>
      <c r="G221" s="65"/>
      <c r="H221" s="65">
        <f t="shared" ref="H221:H234" si="33">SUM(E221+F221-G221)</f>
        <v>135000</v>
      </c>
      <c r="I221" s="154"/>
      <c r="J221" s="156"/>
      <c r="K221" s="156"/>
    </row>
    <row r="222" spans="1:11" s="39" customFormat="1" ht="12" customHeight="1" x14ac:dyDescent="0.2">
      <c r="A222" s="78"/>
      <c r="B222" s="31"/>
      <c r="C222" s="71">
        <v>4270</v>
      </c>
      <c r="D222" s="64" t="s">
        <v>62</v>
      </c>
      <c r="E222" s="65">
        <v>249235</v>
      </c>
      <c r="F222" s="65">
        <v>10000</v>
      </c>
      <c r="G222" s="65"/>
      <c r="H222" s="65">
        <f t="shared" si="33"/>
        <v>259235</v>
      </c>
      <c r="I222" s="154"/>
      <c r="J222" s="156"/>
      <c r="K222" s="156"/>
    </row>
    <row r="223" spans="1:11" s="39" customFormat="1" ht="12" customHeight="1" x14ac:dyDescent="0.2">
      <c r="A223" s="78"/>
      <c r="B223" s="31"/>
      <c r="C223" s="71">
        <v>4300</v>
      </c>
      <c r="D223" s="64" t="s">
        <v>22</v>
      </c>
      <c r="E223" s="65">
        <v>132347</v>
      </c>
      <c r="F223" s="65"/>
      <c r="G223" s="65">
        <v>35000</v>
      </c>
      <c r="H223" s="65">
        <f t="shared" si="33"/>
        <v>97347</v>
      </c>
      <c r="I223" s="154"/>
      <c r="J223" s="156"/>
      <c r="K223" s="156"/>
    </row>
    <row r="224" spans="1:11" s="39" customFormat="1" ht="12" customHeight="1" thickBot="1" x14ac:dyDescent="0.25">
      <c r="A224" s="57" t="s">
        <v>24</v>
      </c>
      <c r="B224" s="56"/>
      <c r="C224" s="57"/>
      <c r="D224" s="58" t="s">
        <v>16</v>
      </c>
      <c r="E224" s="54">
        <v>420000</v>
      </c>
      <c r="F224" s="54">
        <f>SUM(F226)</f>
        <v>16000</v>
      </c>
      <c r="G224" s="54">
        <f>SUM(G226)</f>
        <v>16000</v>
      </c>
      <c r="H224" s="54">
        <f t="shared" si="33"/>
        <v>420000</v>
      </c>
      <c r="I224" s="154"/>
      <c r="J224" s="156"/>
      <c r="K224" s="156"/>
    </row>
    <row r="225" spans="1:11" s="39" customFormat="1" ht="12" customHeight="1" thickTop="1" x14ac:dyDescent="0.2">
      <c r="A225" s="57"/>
      <c r="B225" s="60">
        <v>85205</v>
      </c>
      <c r="C225" s="28"/>
      <c r="D225" s="32" t="s">
        <v>193</v>
      </c>
      <c r="E225" s="85"/>
      <c r="F225" s="85"/>
      <c r="G225" s="85"/>
      <c r="H225" s="85"/>
      <c r="I225" s="154"/>
      <c r="J225" s="156"/>
      <c r="K225" s="156"/>
    </row>
    <row r="226" spans="1:11" s="39" customFormat="1" ht="12" customHeight="1" x14ac:dyDescent="0.2">
      <c r="A226" s="57"/>
      <c r="B226" s="77"/>
      <c r="C226" s="28"/>
      <c r="D226" s="132" t="s">
        <v>194</v>
      </c>
      <c r="E226" s="83">
        <v>420000</v>
      </c>
      <c r="F226" s="63">
        <f t="shared" ref="F226:G226" si="34">SUM(F227)</f>
        <v>16000</v>
      </c>
      <c r="G226" s="63">
        <f t="shared" si="34"/>
        <v>16000</v>
      </c>
      <c r="H226" s="62">
        <f t="shared" si="33"/>
        <v>420000</v>
      </c>
      <c r="I226" s="154"/>
      <c r="J226" s="156"/>
      <c r="K226" s="156"/>
    </row>
    <row r="227" spans="1:11" s="39" customFormat="1" ht="23.25" customHeight="1" x14ac:dyDescent="0.2">
      <c r="A227" s="57"/>
      <c r="B227" s="60"/>
      <c r="C227" s="50"/>
      <c r="D227" s="285" t="s">
        <v>195</v>
      </c>
      <c r="E227" s="283">
        <v>420000</v>
      </c>
      <c r="F227" s="280">
        <f>SUM(F228:F234)</f>
        <v>16000</v>
      </c>
      <c r="G227" s="280">
        <f>SUM(G228:G234)</f>
        <v>16000</v>
      </c>
      <c r="H227" s="277">
        <f t="shared" si="33"/>
        <v>420000</v>
      </c>
      <c r="I227" s="154"/>
      <c r="J227" s="156"/>
      <c r="K227" s="156"/>
    </row>
    <row r="228" spans="1:11" s="39" customFormat="1" ht="12" customHeight="1" x14ac:dyDescent="0.2">
      <c r="A228" s="57"/>
      <c r="B228" s="56"/>
      <c r="C228" s="71">
        <v>4010</v>
      </c>
      <c r="D228" s="64" t="s">
        <v>26</v>
      </c>
      <c r="E228" s="70">
        <v>168960</v>
      </c>
      <c r="F228" s="70"/>
      <c r="G228" s="70">
        <v>6472</v>
      </c>
      <c r="H228" s="65">
        <f t="shared" si="33"/>
        <v>162488</v>
      </c>
      <c r="I228" s="154"/>
      <c r="J228" s="156"/>
      <c r="K228" s="156"/>
    </row>
    <row r="229" spans="1:11" s="39" customFormat="1" ht="12" customHeight="1" x14ac:dyDescent="0.2">
      <c r="A229" s="57"/>
      <c r="B229" s="56"/>
      <c r="C229" s="71">
        <v>4040</v>
      </c>
      <c r="D229" s="64" t="s">
        <v>50</v>
      </c>
      <c r="E229" s="70">
        <v>4400</v>
      </c>
      <c r="F229" s="70"/>
      <c r="G229" s="70">
        <v>1253</v>
      </c>
      <c r="H229" s="65">
        <f t="shared" si="33"/>
        <v>3147</v>
      </c>
      <c r="I229" s="154"/>
      <c r="J229" s="156"/>
      <c r="K229" s="156"/>
    </row>
    <row r="230" spans="1:11" s="39" customFormat="1" ht="12" customHeight="1" x14ac:dyDescent="0.2">
      <c r="A230" s="133"/>
      <c r="B230" s="73"/>
      <c r="C230" s="74">
        <v>4110</v>
      </c>
      <c r="D230" s="86" t="s">
        <v>61</v>
      </c>
      <c r="E230" s="75">
        <v>25072</v>
      </c>
      <c r="F230" s="75"/>
      <c r="G230" s="75">
        <v>1125</v>
      </c>
      <c r="H230" s="63">
        <f t="shared" si="33"/>
        <v>23947</v>
      </c>
      <c r="I230" s="154"/>
      <c r="J230" s="156"/>
      <c r="K230" s="156"/>
    </row>
    <row r="231" spans="1:11" s="39" customFormat="1" ht="12" customHeight="1" x14ac:dyDescent="0.2">
      <c r="A231" s="57"/>
      <c r="B231" s="56"/>
      <c r="C231" s="71">
        <v>4120</v>
      </c>
      <c r="D231" s="60" t="s">
        <v>69</v>
      </c>
      <c r="E231" s="70">
        <v>3518</v>
      </c>
      <c r="F231" s="70"/>
      <c r="G231" s="70">
        <v>150</v>
      </c>
      <c r="H231" s="65">
        <f t="shared" si="33"/>
        <v>3368</v>
      </c>
      <c r="I231" s="154"/>
      <c r="J231" s="156"/>
      <c r="K231" s="156"/>
    </row>
    <row r="232" spans="1:11" s="39" customFormat="1" ht="12" customHeight="1" x14ac:dyDescent="0.2">
      <c r="A232" s="57"/>
      <c r="B232" s="56"/>
      <c r="C232" s="71">
        <v>4170</v>
      </c>
      <c r="D232" s="64" t="s">
        <v>23</v>
      </c>
      <c r="E232" s="70">
        <v>146745</v>
      </c>
      <c r="F232" s="70">
        <v>7000</v>
      </c>
      <c r="G232" s="76"/>
      <c r="H232" s="65">
        <f t="shared" si="33"/>
        <v>153745</v>
      </c>
      <c r="I232" s="154"/>
      <c r="J232" s="156"/>
      <c r="K232" s="156"/>
    </row>
    <row r="233" spans="1:11" s="39" customFormat="1" ht="12" customHeight="1" x14ac:dyDescent="0.2">
      <c r="A233" s="57"/>
      <c r="B233" s="56"/>
      <c r="C233" s="71">
        <v>4260</v>
      </c>
      <c r="D233" s="64" t="s">
        <v>21</v>
      </c>
      <c r="E233" s="70">
        <v>6005</v>
      </c>
      <c r="F233" s="70">
        <v>9000</v>
      </c>
      <c r="G233" s="76"/>
      <c r="H233" s="65">
        <f t="shared" si="33"/>
        <v>15005</v>
      </c>
      <c r="I233" s="154"/>
      <c r="J233" s="156"/>
      <c r="K233" s="156"/>
    </row>
    <row r="234" spans="1:11" s="39" customFormat="1" ht="12" customHeight="1" x14ac:dyDescent="0.2">
      <c r="A234" s="57"/>
      <c r="B234" s="56"/>
      <c r="C234" s="71">
        <v>4300</v>
      </c>
      <c r="D234" s="64" t="s">
        <v>22</v>
      </c>
      <c r="E234" s="70">
        <v>41803</v>
      </c>
      <c r="F234" s="70"/>
      <c r="G234" s="70">
        <v>7000</v>
      </c>
      <c r="H234" s="65">
        <f t="shared" si="33"/>
        <v>34803</v>
      </c>
      <c r="I234" s="154"/>
      <c r="J234" s="156"/>
      <c r="K234" s="156"/>
    </row>
    <row r="235" spans="1:11" s="39" customFormat="1" ht="3.75" customHeight="1" x14ac:dyDescent="0.2">
      <c r="A235" s="87"/>
      <c r="B235" s="88"/>
      <c r="C235" s="89"/>
      <c r="D235" s="90"/>
      <c r="E235" s="62"/>
      <c r="F235" s="62"/>
      <c r="G235" s="62"/>
      <c r="H235" s="62"/>
      <c r="I235" s="154"/>
      <c r="J235" s="156"/>
      <c r="K235" s="156"/>
    </row>
    <row r="236" spans="1:11" s="39" customFormat="1" ht="12.6" customHeight="1" x14ac:dyDescent="0.2">
      <c r="A236" s="91"/>
      <c r="I236" s="154"/>
      <c r="J236" s="156"/>
      <c r="K236" s="156"/>
    </row>
    <row r="237" spans="1:11" s="39" customFormat="1" ht="12.6" customHeight="1" x14ac:dyDescent="0.2">
      <c r="A237" s="91"/>
      <c r="I237" s="154"/>
      <c r="J237" s="156"/>
      <c r="K237" s="156"/>
    </row>
    <row r="238" spans="1:11" s="39" customFormat="1" ht="12.6" customHeight="1" x14ac:dyDescent="0.2">
      <c r="A238" s="91"/>
      <c r="I238" s="154"/>
      <c r="J238" s="156"/>
      <c r="K238" s="156"/>
    </row>
    <row r="239" spans="1:11" s="39" customFormat="1" ht="12.6" customHeight="1" x14ac:dyDescent="0.2">
      <c r="A239" s="91"/>
      <c r="I239" s="154"/>
      <c r="J239" s="156"/>
      <c r="K239" s="156"/>
    </row>
    <row r="240" spans="1:11" s="39" customFormat="1" ht="12.6" customHeight="1" x14ac:dyDescent="0.2">
      <c r="A240" s="91"/>
      <c r="I240" s="154"/>
      <c r="J240" s="156"/>
      <c r="K240" s="156"/>
    </row>
    <row r="241" spans="1:11" s="39" customFormat="1" ht="12.6" customHeight="1" x14ac:dyDescent="0.2">
      <c r="A241" s="91"/>
      <c r="I241" s="154"/>
      <c r="J241" s="156"/>
      <c r="K241" s="156"/>
    </row>
    <row r="242" spans="1:11" s="39" customFormat="1" ht="12.6" customHeight="1" x14ac:dyDescent="0.2">
      <c r="A242" s="91"/>
      <c r="I242" s="154"/>
      <c r="J242" s="156"/>
      <c r="K242" s="156"/>
    </row>
    <row r="243" spans="1:11" s="39" customFormat="1" ht="12.6" customHeight="1" x14ac:dyDescent="0.2">
      <c r="A243" s="91"/>
      <c r="I243" s="154"/>
      <c r="J243" s="156"/>
      <c r="K243" s="156"/>
    </row>
    <row r="244" spans="1:11" s="39" customFormat="1" ht="12.6" customHeight="1" x14ac:dyDescent="0.2">
      <c r="A244" s="91"/>
      <c r="I244" s="154"/>
      <c r="J244" s="156"/>
      <c r="K244" s="156"/>
    </row>
    <row r="245" spans="1:11" s="39" customFormat="1" ht="12.6" customHeight="1" x14ac:dyDescent="0.2">
      <c r="A245" s="91"/>
      <c r="I245" s="154"/>
      <c r="J245" s="156"/>
      <c r="K245" s="156"/>
    </row>
    <row r="246" spans="1:11" s="39" customFormat="1" ht="12.6" customHeight="1" x14ac:dyDescent="0.2">
      <c r="A246" s="91"/>
      <c r="I246" s="154"/>
      <c r="J246" s="156"/>
      <c r="K246" s="156"/>
    </row>
    <row r="247" spans="1:11" s="39" customFormat="1" ht="12.6" customHeight="1" x14ac:dyDescent="0.2">
      <c r="A247" s="91"/>
      <c r="I247" s="154"/>
      <c r="J247" s="156"/>
      <c r="K247" s="156"/>
    </row>
    <row r="248" spans="1:11" s="39" customFormat="1" ht="12.6" customHeight="1" x14ac:dyDescent="0.2">
      <c r="A248" s="91"/>
      <c r="I248" s="154"/>
      <c r="J248" s="156"/>
      <c r="K248" s="156"/>
    </row>
    <row r="249" spans="1:11" s="39" customFormat="1" ht="12.6" customHeight="1" x14ac:dyDescent="0.2">
      <c r="A249" s="91"/>
      <c r="I249" s="154"/>
      <c r="J249" s="156"/>
      <c r="K249" s="156"/>
    </row>
    <row r="250" spans="1:11" s="39" customFormat="1" ht="12.6" customHeight="1" x14ac:dyDescent="0.2">
      <c r="A250" s="91"/>
      <c r="I250" s="154"/>
      <c r="J250" s="156"/>
      <c r="K250" s="156"/>
    </row>
    <row r="251" spans="1:11" s="39" customFormat="1" ht="12.6" customHeight="1" x14ac:dyDescent="0.2">
      <c r="A251" s="91"/>
      <c r="I251" s="154"/>
      <c r="J251" s="156"/>
      <c r="K251" s="156"/>
    </row>
    <row r="252" spans="1:11" s="39" customFormat="1" ht="12.6" customHeight="1" x14ac:dyDescent="0.2">
      <c r="A252" s="91"/>
      <c r="I252" s="154"/>
      <c r="J252" s="156"/>
      <c r="K252" s="156"/>
    </row>
    <row r="253" spans="1:11" s="39" customFormat="1" ht="12.6" customHeight="1" x14ac:dyDescent="0.2">
      <c r="A253" s="91"/>
      <c r="I253" s="154"/>
      <c r="J253" s="156"/>
      <c r="K253" s="156"/>
    </row>
    <row r="254" spans="1:11" s="39" customFormat="1" ht="12.6" customHeight="1" x14ac:dyDescent="0.2">
      <c r="A254" s="91"/>
      <c r="I254" s="154"/>
      <c r="J254" s="156"/>
      <c r="K254" s="156"/>
    </row>
    <row r="255" spans="1:11" s="39" customFormat="1" ht="12.6" customHeight="1" x14ac:dyDescent="0.2">
      <c r="A255" s="91"/>
      <c r="I255" s="154"/>
      <c r="J255" s="156"/>
      <c r="K255" s="156"/>
    </row>
    <row r="256" spans="1:11" s="39" customFormat="1" ht="12.6" customHeight="1" x14ac:dyDescent="0.2">
      <c r="A256" s="91"/>
      <c r="I256" s="154"/>
      <c r="J256" s="156"/>
      <c r="K256" s="156"/>
    </row>
    <row r="257" spans="1:11" s="39" customFormat="1" ht="12.6" customHeight="1" x14ac:dyDescent="0.2">
      <c r="A257" s="91"/>
      <c r="I257" s="154"/>
      <c r="J257" s="156"/>
      <c r="K257" s="156"/>
    </row>
    <row r="258" spans="1:11" s="39" customFormat="1" ht="12.6" customHeight="1" x14ac:dyDescent="0.2">
      <c r="A258" s="91"/>
      <c r="I258" s="154"/>
      <c r="J258" s="156"/>
      <c r="K258" s="156"/>
    </row>
    <row r="259" spans="1:11" s="39" customFormat="1" ht="12.6" customHeight="1" x14ac:dyDescent="0.2">
      <c r="A259" s="91"/>
      <c r="I259" s="154"/>
      <c r="J259" s="156"/>
      <c r="K259" s="156"/>
    </row>
    <row r="260" spans="1:11" s="39" customFormat="1" ht="12.6" customHeight="1" x14ac:dyDescent="0.2">
      <c r="A260" s="91"/>
      <c r="I260" s="154"/>
      <c r="J260" s="156"/>
      <c r="K260" s="156"/>
    </row>
    <row r="261" spans="1:11" s="39" customFormat="1" ht="12.6" customHeight="1" x14ac:dyDescent="0.2">
      <c r="A261" s="91"/>
      <c r="I261" s="154"/>
      <c r="J261" s="156"/>
      <c r="K261" s="156"/>
    </row>
    <row r="262" spans="1:11" s="39" customFormat="1" ht="12.6" customHeight="1" x14ac:dyDescent="0.2">
      <c r="A262" s="91"/>
      <c r="I262" s="154"/>
      <c r="J262" s="156"/>
      <c r="K262" s="156"/>
    </row>
    <row r="263" spans="1:11" s="39" customFormat="1" ht="12.6" customHeight="1" x14ac:dyDescent="0.2">
      <c r="A263" s="91"/>
      <c r="I263" s="154"/>
      <c r="J263" s="156"/>
      <c r="K263" s="156"/>
    </row>
    <row r="264" spans="1:11" s="39" customFormat="1" ht="12.6" customHeight="1" x14ac:dyDescent="0.2">
      <c r="A264" s="91"/>
      <c r="I264" s="154"/>
      <c r="J264" s="156"/>
      <c r="K264" s="156"/>
    </row>
    <row r="265" spans="1:11" s="39" customFormat="1" ht="12.6" customHeight="1" x14ac:dyDescent="0.2">
      <c r="A265" s="91"/>
      <c r="I265" s="154"/>
      <c r="J265" s="156"/>
      <c r="K265" s="156"/>
    </row>
    <row r="266" spans="1:11" s="39" customFormat="1" ht="12.6" customHeight="1" x14ac:dyDescent="0.2">
      <c r="A266" s="91"/>
      <c r="I266" s="154"/>
      <c r="J266" s="156"/>
      <c r="K266" s="156"/>
    </row>
    <row r="267" spans="1:11" s="39" customFormat="1" ht="12.6" customHeight="1" x14ac:dyDescent="0.2">
      <c r="A267" s="91"/>
      <c r="I267" s="154"/>
      <c r="J267" s="156"/>
      <c r="K267" s="156"/>
    </row>
    <row r="268" spans="1:11" s="39" customFormat="1" ht="12.6" customHeight="1" x14ac:dyDescent="0.2">
      <c r="A268" s="91"/>
      <c r="I268" s="154"/>
      <c r="J268" s="156"/>
      <c r="K268" s="156"/>
    </row>
    <row r="269" spans="1:11" s="39" customFormat="1" ht="12.6" customHeight="1" x14ac:dyDescent="0.2">
      <c r="A269" s="91"/>
      <c r="I269" s="154"/>
      <c r="J269" s="156"/>
      <c r="K269" s="156"/>
    </row>
    <row r="270" spans="1:11" s="39" customFormat="1" ht="12.6" customHeight="1" x14ac:dyDescent="0.2">
      <c r="A270" s="91"/>
      <c r="I270" s="154"/>
      <c r="J270" s="156"/>
      <c r="K270" s="156"/>
    </row>
    <row r="271" spans="1:11" s="39" customFormat="1" ht="12.6" customHeight="1" x14ac:dyDescent="0.2">
      <c r="A271" s="91"/>
      <c r="I271" s="154"/>
      <c r="J271" s="156"/>
      <c r="K271" s="156"/>
    </row>
    <row r="272" spans="1:11" s="39" customFormat="1" ht="12.6" customHeight="1" x14ac:dyDescent="0.2">
      <c r="A272" s="91"/>
      <c r="I272" s="154"/>
      <c r="J272" s="156"/>
      <c r="K272" s="156"/>
    </row>
    <row r="273" spans="1:11" s="39" customFormat="1" ht="12.6" customHeight="1" x14ac:dyDescent="0.2">
      <c r="A273" s="91"/>
      <c r="I273" s="154"/>
      <c r="J273" s="156"/>
      <c r="K273" s="156"/>
    </row>
    <row r="274" spans="1:11" s="39" customFormat="1" ht="12.2" customHeight="1" x14ac:dyDescent="0.2">
      <c r="A274" s="91"/>
      <c r="I274" s="154"/>
      <c r="J274" s="156"/>
      <c r="K274" s="156"/>
    </row>
    <row r="275" spans="1:11" s="39" customFormat="1" ht="12.2" customHeight="1" x14ac:dyDescent="0.2">
      <c r="A275" s="91"/>
      <c r="I275" s="154"/>
      <c r="J275" s="156"/>
      <c r="K275" s="156"/>
    </row>
    <row r="276" spans="1:11" s="39" customFormat="1" ht="12.2" customHeight="1" x14ac:dyDescent="0.2">
      <c r="A276" s="91"/>
      <c r="I276" s="154"/>
      <c r="J276" s="156"/>
      <c r="K276" s="156"/>
    </row>
    <row r="277" spans="1:11" s="39" customFormat="1" ht="12.95" customHeight="1" x14ac:dyDescent="0.2">
      <c r="A277" s="91"/>
      <c r="I277" s="154"/>
      <c r="J277" s="156"/>
      <c r="K277" s="156"/>
    </row>
    <row r="278" spans="1:11" s="39" customFormat="1" ht="12.95" customHeight="1" x14ac:dyDescent="0.2">
      <c r="A278" s="91"/>
      <c r="I278" s="154"/>
      <c r="J278" s="156"/>
      <c r="K278" s="156"/>
    </row>
    <row r="279" spans="1:11" s="39" customFormat="1" ht="12.95" customHeight="1" x14ac:dyDescent="0.2">
      <c r="A279" s="91"/>
      <c r="I279" s="154"/>
      <c r="J279" s="156"/>
      <c r="K279" s="156"/>
    </row>
    <row r="280" spans="1:11" s="39" customFormat="1" ht="12.95" customHeight="1" x14ac:dyDescent="0.2">
      <c r="A280" s="91"/>
      <c r="I280" s="154"/>
      <c r="J280" s="156"/>
      <c r="K280" s="156"/>
    </row>
    <row r="281" spans="1:11" s="39" customFormat="1" ht="12.95" customHeight="1" x14ac:dyDescent="0.2">
      <c r="A281" s="91"/>
      <c r="I281" s="154"/>
      <c r="J281" s="156"/>
      <c r="K281" s="156"/>
    </row>
    <row r="282" spans="1:11" s="39" customFormat="1" ht="12.95" customHeight="1" x14ac:dyDescent="0.2">
      <c r="A282" s="91"/>
      <c r="I282" s="154"/>
      <c r="J282" s="156"/>
      <c r="K282" s="156"/>
    </row>
    <row r="283" spans="1:11" s="39" customFormat="1" ht="12.95" customHeight="1" x14ac:dyDescent="0.2">
      <c r="A283" s="91"/>
      <c r="I283" s="154"/>
      <c r="J283" s="156"/>
      <c r="K283" s="156"/>
    </row>
    <row r="284" spans="1:11" s="39" customFormat="1" ht="12.95" customHeight="1" x14ac:dyDescent="0.2">
      <c r="A284" s="91"/>
      <c r="I284" s="154"/>
      <c r="J284" s="156"/>
      <c r="K284" s="156"/>
    </row>
    <row r="285" spans="1:11" s="39" customFormat="1" ht="12.95" customHeight="1" x14ac:dyDescent="0.2">
      <c r="A285" s="91"/>
      <c r="I285" s="154"/>
      <c r="J285" s="156"/>
      <c r="K285" s="156"/>
    </row>
    <row r="286" spans="1:11" s="39" customFormat="1" ht="12.95" customHeight="1" x14ac:dyDescent="0.2">
      <c r="A286" s="91"/>
      <c r="I286" s="154"/>
      <c r="J286" s="156"/>
      <c r="K286" s="156"/>
    </row>
    <row r="287" spans="1:11" s="39" customFormat="1" ht="12.95" customHeight="1" x14ac:dyDescent="0.2">
      <c r="A287" s="91"/>
      <c r="I287" s="154"/>
      <c r="J287" s="156"/>
      <c r="K287" s="156"/>
    </row>
    <row r="288" spans="1:11" s="39" customFormat="1" ht="12.95" customHeight="1" x14ac:dyDescent="0.2">
      <c r="A288" s="91"/>
      <c r="I288" s="154"/>
      <c r="J288" s="156"/>
      <c r="K288" s="156"/>
    </row>
    <row r="289" spans="1:11" s="39" customFormat="1" ht="12.95" customHeight="1" x14ac:dyDescent="0.2">
      <c r="A289" s="91"/>
      <c r="I289" s="154"/>
      <c r="J289" s="156"/>
      <c r="K289" s="156"/>
    </row>
    <row r="290" spans="1:11" s="39" customFormat="1" ht="12.95" customHeight="1" x14ac:dyDescent="0.2">
      <c r="A290" s="91"/>
      <c r="I290" s="154"/>
      <c r="J290" s="156"/>
      <c r="K290" s="156"/>
    </row>
    <row r="291" spans="1:11" s="39" customFormat="1" ht="12.95" customHeight="1" x14ac:dyDescent="0.2">
      <c r="A291" s="91"/>
      <c r="I291" s="154"/>
      <c r="J291" s="156"/>
      <c r="K291" s="156"/>
    </row>
    <row r="292" spans="1:11" s="39" customFormat="1" ht="12.95" customHeight="1" x14ac:dyDescent="0.2">
      <c r="A292" s="91"/>
      <c r="I292" s="154"/>
      <c r="J292" s="156"/>
      <c r="K292" s="156"/>
    </row>
    <row r="293" spans="1:11" s="39" customFormat="1" ht="12.95" customHeight="1" x14ac:dyDescent="0.2">
      <c r="A293" s="91"/>
      <c r="I293" s="154"/>
      <c r="J293" s="156"/>
      <c r="K293" s="156"/>
    </row>
    <row r="294" spans="1:11" s="39" customFormat="1" ht="12.95" customHeight="1" x14ac:dyDescent="0.2">
      <c r="A294" s="91"/>
      <c r="I294" s="154"/>
      <c r="J294" s="156"/>
      <c r="K294" s="156"/>
    </row>
    <row r="295" spans="1:11" s="39" customFormat="1" ht="12.95" customHeight="1" x14ac:dyDescent="0.2">
      <c r="A295" s="91"/>
      <c r="I295" s="154"/>
      <c r="J295" s="156"/>
      <c r="K295" s="156"/>
    </row>
    <row r="296" spans="1:11" s="39" customFormat="1" ht="12.95" customHeight="1" x14ac:dyDescent="0.2">
      <c r="A296" s="91"/>
      <c r="I296" s="154"/>
      <c r="J296" s="156"/>
      <c r="K296" s="156"/>
    </row>
    <row r="297" spans="1:11" s="39" customFormat="1" ht="12.95" customHeight="1" x14ac:dyDescent="0.2">
      <c r="A297" s="91"/>
      <c r="I297" s="154"/>
      <c r="J297" s="156"/>
      <c r="K297" s="156"/>
    </row>
    <row r="298" spans="1:11" s="39" customFormat="1" ht="12.95" customHeight="1" x14ac:dyDescent="0.2">
      <c r="A298" s="91"/>
      <c r="I298" s="154"/>
      <c r="J298" s="156"/>
      <c r="K298" s="156"/>
    </row>
    <row r="299" spans="1:11" s="39" customFormat="1" ht="12.95" customHeight="1" x14ac:dyDescent="0.2">
      <c r="A299" s="91"/>
      <c r="I299" s="154"/>
      <c r="J299" s="156"/>
      <c r="K299" s="156"/>
    </row>
    <row r="300" spans="1:11" s="39" customFormat="1" ht="12.95" customHeight="1" x14ac:dyDescent="0.2">
      <c r="A300" s="91"/>
      <c r="I300" s="154"/>
      <c r="J300" s="156"/>
      <c r="K300" s="156"/>
    </row>
    <row r="301" spans="1:11" s="39" customFormat="1" ht="12.95" customHeight="1" x14ac:dyDescent="0.2">
      <c r="A301" s="91"/>
      <c r="I301" s="154"/>
      <c r="J301" s="156"/>
      <c r="K301" s="156"/>
    </row>
    <row r="302" spans="1:11" s="39" customFormat="1" ht="12.95" customHeight="1" x14ac:dyDescent="0.2">
      <c r="A302" s="91"/>
      <c r="I302" s="154"/>
      <c r="J302" s="156"/>
      <c r="K302" s="156"/>
    </row>
    <row r="303" spans="1:11" s="39" customFormat="1" ht="12.95" customHeight="1" x14ac:dyDescent="0.2">
      <c r="A303" s="91"/>
      <c r="I303" s="154"/>
      <c r="J303" s="156"/>
      <c r="K303" s="156"/>
    </row>
    <row r="304" spans="1:11" s="39" customFormat="1" ht="12.95" customHeight="1" x14ac:dyDescent="0.2">
      <c r="A304" s="91"/>
      <c r="I304" s="154"/>
      <c r="J304" s="156"/>
      <c r="K304" s="156"/>
    </row>
    <row r="305" spans="1:11" s="39" customFormat="1" ht="12.95" customHeight="1" x14ac:dyDescent="0.2">
      <c r="A305" s="91"/>
      <c r="I305" s="154"/>
      <c r="J305" s="156"/>
      <c r="K305" s="156"/>
    </row>
    <row r="306" spans="1:11" s="39" customFormat="1" ht="12.95" customHeight="1" x14ac:dyDescent="0.2">
      <c r="A306" s="91"/>
      <c r="I306" s="154"/>
      <c r="J306" s="156"/>
      <c r="K306" s="156"/>
    </row>
    <row r="307" spans="1:11" s="39" customFormat="1" ht="12.95" customHeight="1" x14ac:dyDescent="0.2">
      <c r="A307" s="91"/>
      <c r="I307" s="154"/>
      <c r="J307" s="156"/>
      <c r="K307" s="156"/>
    </row>
    <row r="308" spans="1:11" s="39" customFormat="1" ht="12.95" customHeight="1" x14ac:dyDescent="0.2">
      <c r="A308" s="91"/>
      <c r="I308" s="154"/>
      <c r="J308" s="156"/>
      <c r="K308" s="156"/>
    </row>
    <row r="309" spans="1:11" s="39" customFormat="1" ht="12.95" customHeight="1" x14ac:dyDescent="0.2">
      <c r="A309" s="91"/>
      <c r="I309" s="154"/>
      <c r="J309" s="156"/>
      <c r="K309" s="156"/>
    </row>
    <row r="310" spans="1:11" s="39" customFormat="1" ht="12.95" customHeight="1" x14ac:dyDescent="0.2">
      <c r="A310" s="91"/>
      <c r="I310" s="154"/>
      <c r="J310" s="156"/>
      <c r="K310" s="156"/>
    </row>
    <row r="311" spans="1:11" s="39" customFormat="1" ht="12.95" customHeight="1" x14ac:dyDescent="0.2">
      <c r="I311" s="154"/>
      <c r="J311" s="156"/>
      <c r="K311" s="156"/>
    </row>
    <row r="312" spans="1:11" s="39" customFormat="1" ht="12.95" customHeight="1" x14ac:dyDescent="0.2">
      <c r="I312" s="154"/>
      <c r="J312" s="156"/>
      <c r="K312" s="156"/>
    </row>
    <row r="313" spans="1:11" s="39" customFormat="1" ht="12.95" customHeight="1" x14ac:dyDescent="0.2">
      <c r="I313" s="154"/>
      <c r="J313" s="156"/>
      <c r="K313" s="156"/>
    </row>
    <row r="314" spans="1:11" s="39" customFormat="1" ht="12.95" customHeight="1" x14ac:dyDescent="0.2">
      <c r="I314" s="154"/>
      <c r="J314" s="156"/>
      <c r="K314" s="156"/>
    </row>
    <row r="315" spans="1:11" s="39" customFormat="1" ht="12.95" customHeight="1" x14ac:dyDescent="0.2">
      <c r="I315" s="154"/>
      <c r="J315" s="156"/>
      <c r="K315" s="156"/>
    </row>
    <row r="316" spans="1:11" s="39" customFormat="1" ht="12.95" customHeight="1" x14ac:dyDescent="0.2">
      <c r="I316" s="154"/>
      <c r="J316" s="156"/>
      <c r="K316" s="156"/>
    </row>
    <row r="317" spans="1:11" s="39" customFormat="1" ht="12.95" customHeight="1" x14ac:dyDescent="0.2">
      <c r="I317" s="154"/>
      <c r="J317" s="156"/>
      <c r="K317" s="156"/>
    </row>
    <row r="318" spans="1:11" s="39" customFormat="1" ht="12.95" customHeight="1" x14ac:dyDescent="0.2">
      <c r="I318" s="154"/>
      <c r="J318" s="156"/>
      <c r="K318" s="156"/>
    </row>
    <row r="319" spans="1:11" s="39" customFormat="1" ht="12.95" customHeight="1" x14ac:dyDescent="0.2">
      <c r="I319" s="154"/>
      <c r="J319" s="156"/>
      <c r="K319" s="156"/>
    </row>
    <row r="320" spans="1:11" s="39" customFormat="1" ht="12.95" customHeight="1" x14ac:dyDescent="0.2">
      <c r="I320" s="154"/>
      <c r="J320" s="156"/>
      <c r="K320" s="156"/>
    </row>
    <row r="321" spans="9:11" s="39" customFormat="1" ht="12.95" customHeight="1" x14ac:dyDescent="0.2">
      <c r="I321" s="154"/>
      <c r="J321" s="156"/>
      <c r="K321" s="156"/>
    </row>
    <row r="322" spans="9:11" s="39" customFormat="1" ht="12.95" customHeight="1" x14ac:dyDescent="0.2">
      <c r="I322" s="154"/>
      <c r="J322" s="156"/>
      <c r="K322" s="156"/>
    </row>
    <row r="323" spans="9:11" s="39" customFormat="1" ht="12.95" customHeight="1" x14ac:dyDescent="0.2">
      <c r="I323" s="154"/>
      <c r="J323" s="156"/>
      <c r="K323" s="156"/>
    </row>
    <row r="324" spans="9:11" s="39" customFormat="1" ht="12.95" customHeight="1" x14ac:dyDescent="0.2">
      <c r="I324" s="154"/>
      <c r="J324" s="156"/>
      <c r="K324" s="156"/>
    </row>
    <row r="325" spans="9:11" s="39" customFormat="1" ht="12.95" customHeight="1" x14ac:dyDescent="0.2">
      <c r="I325" s="154"/>
      <c r="J325" s="156"/>
      <c r="K325" s="156"/>
    </row>
    <row r="326" spans="9:11" s="39" customFormat="1" ht="12.95" customHeight="1" x14ac:dyDescent="0.2">
      <c r="I326" s="154"/>
      <c r="J326" s="156"/>
      <c r="K326" s="156"/>
    </row>
    <row r="327" spans="9:11" s="39" customFormat="1" ht="12.95" customHeight="1" x14ac:dyDescent="0.2">
      <c r="I327" s="154"/>
      <c r="J327" s="156"/>
      <c r="K327" s="156"/>
    </row>
    <row r="328" spans="9:11" s="39" customFormat="1" ht="12.95" customHeight="1" x14ac:dyDescent="0.2">
      <c r="I328" s="154"/>
      <c r="J328" s="156"/>
      <c r="K328" s="156"/>
    </row>
    <row r="329" spans="9:11" s="39" customFormat="1" ht="12.95" customHeight="1" x14ac:dyDescent="0.2">
      <c r="I329" s="154"/>
      <c r="J329" s="156"/>
      <c r="K329" s="156"/>
    </row>
    <row r="330" spans="9:11" s="39" customFormat="1" ht="12.95" customHeight="1" x14ac:dyDescent="0.2">
      <c r="I330" s="154"/>
      <c r="J330" s="156"/>
      <c r="K330" s="156"/>
    </row>
    <row r="331" spans="9:11" s="39" customFormat="1" ht="12.95" customHeight="1" x14ac:dyDescent="0.2">
      <c r="I331" s="154"/>
      <c r="J331" s="156"/>
      <c r="K331" s="156"/>
    </row>
    <row r="332" spans="9:11" s="39" customFormat="1" ht="12.95" customHeight="1" x14ac:dyDescent="0.2">
      <c r="I332" s="154"/>
      <c r="J332" s="156"/>
      <c r="K332" s="156"/>
    </row>
    <row r="333" spans="9:11" s="39" customFormat="1" ht="12.95" customHeight="1" x14ac:dyDescent="0.2">
      <c r="I333" s="154"/>
      <c r="J333" s="156"/>
      <c r="K333" s="156"/>
    </row>
    <row r="334" spans="9:11" s="39" customFormat="1" ht="12.95" customHeight="1" x14ac:dyDescent="0.2">
      <c r="I334" s="154"/>
      <c r="J334" s="156"/>
      <c r="K334" s="156"/>
    </row>
    <row r="335" spans="9:11" s="39" customFormat="1" ht="12.95" customHeight="1" x14ac:dyDescent="0.2">
      <c r="I335" s="154"/>
      <c r="J335" s="156"/>
      <c r="K335" s="156"/>
    </row>
    <row r="336" spans="9:11" s="39" customFormat="1" ht="12.95" customHeight="1" x14ac:dyDescent="0.2">
      <c r="I336" s="154"/>
      <c r="J336" s="156"/>
      <c r="K336" s="156"/>
    </row>
    <row r="337" spans="9:11" s="39" customFormat="1" ht="12.95" customHeight="1" x14ac:dyDescent="0.2">
      <c r="I337" s="154"/>
      <c r="J337" s="156"/>
      <c r="K337" s="156"/>
    </row>
    <row r="338" spans="9:11" s="39" customFormat="1" ht="12.95" customHeight="1" x14ac:dyDescent="0.2">
      <c r="I338" s="154"/>
      <c r="J338" s="156"/>
      <c r="K338" s="156"/>
    </row>
    <row r="339" spans="9:11" s="39" customFormat="1" ht="12.95" customHeight="1" x14ac:dyDescent="0.2">
      <c r="I339" s="154"/>
      <c r="J339" s="156"/>
      <c r="K339" s="156"/>
    </row>
    <row r="340" spans="9:11" s="39" customFormat="1" ht="12.95" customHeight="1" x14ac:dyDescent="0.2">
      <c r="I340" s="154"/>
      <c r="J340" s="156"/>
      <c r="K340" s="156"/>
    </row>
    <row r="341" spans="9:11" s="39" customFormat="1" ht="12.95" customHeight="1" x14ac:dyDescent="0.2">
      <c r="I341" s="154"/>
      <c r="J341" s="156"/>
      <c r="K341" s="156"/>
    </row>
    <row r="342" spans="9:11" s="39" customFormat="1" ht="12.95" customHeight="1" x14ac:dyDescent="0.2">
      <c r="I342" s="154"/>
      <c r="J342" s="156"/>
      <c r="K342" s="156"/>
    </row>
    <row r="343" spans="9:11" s="39" customFormat="1" ht="12.95" customHeight="1" x14ac:dyDescent="0.2">
      <c r="I343" s="154"/>
      <c r="J343" s="156"/>
      <c r="K343" s="156"/>
    </row>
    <row r="344" spans="9:11" ht="12.95" customHeight="1" x14ac:dyDescent="0.25"/>
    <row r="345" spans="9:11" ht="12.95" customHeight="1" x14ac:dyDescent="0.25"/>
    <row r="346" spans="9:11" ht="12.95" customHeight="1" x14ac:dyDescent="0.25"/>
    <row r="347" spans="9:11" ht="12.95" customHeight="1" x14ac:dyDescent="0.25"/>
    <row r="348" spans="9:11" ht="12.95" customHeight="1" x14ac:dyDescent="0.25"/>
    <row r="349" spans="9:11" ht="12.95" customHeight="1" x14ac:dyDescent="0.25"/>
    <row r="350" spans="9:11" ht="12.95" customHeight="1" x14ac:dyDescent="0.25"/>
    <row r="351" spans="9:11" ht="12.95" customHeight="1" x14ac:dyDescent="0.25"/>
    <row r="352" spans="9:11" ht="12.95" customHeight="1" x14ac:dyDescent="0.25"/>
    <row r="353" ht="12.95" customHeight="1" x14ac:dyDescent="0.25"/>
    <row r="354" ht="12.95" customHeight="1" x14ac:dyDescent="0.25"/>
    <row r="355" ht="12.9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  <rowBreaks count="4" manualBreakCount="4">
    <brk id="53" max="16383" man="1"/>
    <brk id="113" max="16383" man="1"/>
    <brk id="175" max="16383" man="1"/>
    <brk id="2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zoomScale="120" zoomScaleNormal="120" workbookViewId="0"/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4" width="11.7109375" style="2" customWidth="1"/>
    <col min="5" max="5" width="10.5703125" style="2" customWidth="1"/>
    <col min="6" max="7" width="10.710937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4.25" x14ac:dyDescent="0.2">
      <c r="A1" s="10"/>
      <c r="C1" s="1"/>
      <c r="D1" s="1"/>
      <c r="E1" s="1"/>
      <c r="F1" s="1"/>
      <c r="H1" s="1" t="s">
        <v>41</v>
      </c>
    </row>
    <row r="2" spans="1:12" x14ac:dyDescent="0.2">
      <c r="C2" s="1"/>
      <c r="D2" s="1"/>
      <c r="E2" s="1"/>
      <c r="F2" s="1"/>
      <c r="H2" s="4" t="s">
        <v>196</v>
      </c>
    </row>
    <row r="3" spans="1:12" x14ac:dyDescent="0.2">
      <c r="C3" s="1"/>
      <c r="D3" s="1"/>
      <c r="E3" s="1"/>
      <c r="F3" s="1"/>
      <c r="H3" s="4" t="s">
        <v>43</v>
      </c>
    </row>
    <row r="4" spans="1:12" x14ac:dyDescent="0.2">
      <c r="B4" s="1"/>
      <c r="C4" s="4"/>
      <c r="D4" s="1"/>
      <c r="E4" s="4"/>
      <c r="F4" s="1"/>
      <c r="H4" s="4" t="s">
        <v>197</v>
      </c>
    </row>
    <row r="5" spans="1:12" x14ac:dyDescent="0.2">
      <c r="B5" s="1"/>
      <c r="C5" s="4"/>
      <c r="D5" s="1"/>
      <c r="E5" s="4"/>
      <c r="F5" s="1"/>
      <c r="G5" s="1"/>
      <c r="H5" s="1"/>
    </row>
    <row r="6" spans="1:12" ht="25.5" customHeight="1" x14ac:dyDescent="0.2">
      <c r="A6" s="11" t="s">
        <v>29</v>
      </c>
      <c r="B6" s="11"/>
      <c r="C6" s="11"/>
      <c r="D6" s="11"/>
      <c r="E6" s="11"/>
      <c r="F6" s="11"/>
      <c r="G6" s="11"/>
      <c r="H6" s="11"/>
      <c r="I6" s="11"/>
    </row>
    <row r="7" spans="1:12" ht="24.75" customHeight="1" x14ac:dyDescent="0.2">
      <c r="I7" s="2" t="s">
        <v>1</v>
      </c>
    </row>
    <row r="8" spans="1:12" ht="19.5" x14ac:dyDescent="0.2">
      <c r="A8" s="12"/>
      <c r="B8" s="12"/>
      <c r="C8" s="13"/>
      <c r="D8" s="109" t="s">
        <v>79</v>
      </c>
      <c r="E8" s="110" t="s">
        <v>30</v>
      </c>
      <c r="F8" s="112"/>
      <c r="G8" s="110" t="s">
        <v>31</v>
      </c>
      <c r="H8" s="111"/>
      <c r="I8" s="112"/>
    </row>
    <row r="9" spans="1:12" ht="11.25" customHeight="1" x14ac:dyDescent="0.2">
      <c r="A9" s="15"/>
      <c r="B9" s="15"/>
      <c r="C9" s="16"/>
      <c r="D9" s="17" t="s">
        <v>32</v>
      </c>
      <c r="E9" s="13"/>
      <c r="F9" s="13"/>
      <c r="G9" s="110" t="s">
        <v>73</v>
      </c>
      <c r="H9" s="111"/>
      <c r="I9" s="112"/>
    </row>
    <row r="10" spans="1:12" ht="11.25" customHeight="1" x14ac:dyDescent="0.2">
      <c r="A10" s="15" t="s">
        <v>33</v>
      </c>
      <c r="B10" s="15" t="s">
        <v>34</v>
      </c>
      <c r="C10" s="16"/>
      <c r="D10" s="17" t="s">
        <v>78</v>
      </c>
      <c r="E10" s="16"/>
      <c r="F10" s="16"/>
      <c r="G10" s="13"/>
      <c r="H10" s="13"/>
      <c r="I10" s="13"/>
    </row>
    <row r="11" spans="1:12" x14ac:dyDescent="0.2">
      <c r="A11" s="15"/>
      <c r="B11" s="15"/>
      <c r="C11" s="16" t="s">
        <v>198</v>
      </c>
      <c r="D11" s="17" t="s">
        <v>35</v>
      </c>
      <c r="E11" s="16"/>
      <c r="F11" s="16"/>
      <c r="G11" s="16"/>
      <c r="H11" s="16"/>
      <c r="I11" s="16"/>
    </row>
    <row r="12" spans="1:12" ht="33.75" customHeight="1" x14ac:dyDescent="0.2">
      <c r="A12" s="15"/>
      <c r="B12" s="15"/>
      <c r="C12" s="16" t="s">
        <v>199</v>
      </c>
      <c r="D12" s="17" t="s">
        <v>81</v>
      </c>
      <c r="E12" s="16" t="s">
        <v>82</v>
      </c>
      <c r="F12" s="16" t="s">
        <v>76</v>
      </c>
      <c r="G12" s="16" t="s">
        <v>74</v>
      </c>
      <c r="H12" s="16" t="s">
        <v>75</v>
      </c>
      <c r="I12" s="16" t="s">
        <v>76</v>
      </c>
    </row>
    <row r="13" spans="1:12" x14ac:dyDescent="0.2">
      <c r="A13" s="18"/>
      <c r="B13" s="18"/>
      <c r="C13" s="19"/>
      <c r="D13" s="20" t="s">
        <v>80</v>
      </c>
      <c r="E13" s="19"/>
      <c r="F13" s="19"/>
      <c r="G13" s="19"/>
      <c r="H13" s="19"/>
      <c r="I13" s="19"/>
    </row>
    <row r="14" spans="1:12" ht="11.25" customHeight="1" x14ac:dyDescent="0.2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92">
        <v>7</v>
      </c>
      <c r="H14" s="21">
        <v>8</v>
      </c>
      <c r="I14" s="21">
        <v>9</v>
      </c>
    </row>
    <row r="15" spans="1:12" s="25" customFormat="1" ht="12.75" x14ac:dyDescent="0.2">
      <c r="A15" s="22"/>
      <c r="B15" s="23" t="s">
        <v>36</v>
      </c>
      <c r="C15" s="14"/>
      <c r="D15" s="93">
        <v>134082084.06</v>
      </c>
      <c r="E15" s="93">
        <v>57578971.140000001</v>
      </c>
      <c r="F15" s="93">
        <v>76503112.919999987</v>
      </c>
      <c r="G15" s="94">
        <v>94498609.219999999</v>
      </c>
      <c r="H15" s="93">
        <v>31099913.039999999</v>
      </c>
      <c r="I15" s="93">
        <v>63398696.18</v>
      </c>
      <c r="J15" s="24"/>
      <c r="K15" s="24"/>
    </row>
    <row r="16" spans="1:12" s="25" customFormat="1" ht="12.75" x14ac:dyDescent="0.2">
      <c r="A16" s="26"/>
      <c r="B16" s="286" t="s">
        <v>37</v>
      </c>
      <c r="C16" s="287"/>
      <c r="D16" s="288">
        <v>23091261.059999999</v>
      </c>
      <c r="E16" s="288">
        <v>2624398.14</v>
      </c>
      <c r="F16" s="288">
        <v>20466862.919999994</v>
      </c>
      <c r="G16" s="288">
        <v>13742601.319999998</v>
      </c>
      <c r="H16" s="288">
        <v>1028652.1399999999</v>
      </c>
      <c r="I16" s="288">
        <v>12713949.18</v>
      </c>
      <c r="J16" s="115"/>
      <c r="K16" s="27"/>
      <c r="L16" s="27"/>
    </row>
    <row r="17" spans="1:11" s="25" customFormat="1" ht="12.75" x14ac:dyDescent="0.2">
      <c r="A17" s="26"/>
      <c r="B17" s="289" t="s">
        <v>38</v>
      </c>
      <c r="C17" s="290"/>
      <c r="D17" s="291">
        <v>110990823</v>
      </c>
      <c r="E17" s="291">
        <v>54954573</v>
      </c>
      <c r="F17" s="291">
        <v>56036250</v>
      </c>
      <c r="G17" s="291">
        <v>80756007.900000006</v>
      </c>
      <c r="H17" s="291">
        <v>30071260.899999999</v>
      </c>
      <c r="I17" s="291">
        <v>50684747</v>
      </c>
      <c r="J17" s="115"/>
      <c r="K17" s="27"/>
    </row>
    <row r="18" spans="1:11" ht="23.25" thickBot="1" x14ac:dyDescent="0.25">
      <c r="A18" s="95" t="s">
        <v>39</v>
      </c>
      <c r="B18" s="29" t="s">
        <v>40</v>
      </c>
      <c r="C18" s="30"/>
      <c r="D18" s="96">
        <v>103461189.06</v>
      </c>
      <c r="E18" s="96">
        <v>40264667.200000003</v>
      </c>
      <c r="F18" s="96">
        <v>63196521.860000007</v>
      </c>
      <c r="G18" s="96">
        <v>76003046.610000014</v>
      </c>
      <c r="H18" s="96">
        <v>23144301.100000001</v>
      </c>
      <c r="I18" s="97">
        <v>52858745.510000005</v>
      </c>
      <c r="J18" s="98"/>
    </row>
    <row r="19" spans="1:11" ht="22.5" x14ac:dyDescent="0.2">
      <c r="A19" s="116" t="s">
        <v>200</v>
      </c>
      <c r="B19" s="166" t="s">
        <v>201</v>
      </c>
      <c r="C19" s="167"/>
      <c r="D19" s="168"/>
      <c r="E19" s="168"/>
      <c r="F19" s="169"/>
      <c r="G19" s="168"/>
      <c r="H19" s="168"/>
      <c r="I19" s="169"/>
    </row>
    <row r="20" spans="1:11" x14ac:dyDescent="0.2">
      <c r="A20" s="134"/>
      <c r="B20" s="170" t="s">
        <v>112</v>
      </c>
      <c r="C20" s="140"/>
      <c r="D20" s="117"/>
      <c r="E20" s="117"/>
      <c r="F20" s="100"/>
      <c r="G20" s="117"/>
      <c r="H20" s="117"/>
      <c r="I20" s="100"/>
    </row>
    <row r="21" spans="1:11" x14ac:dyDescent="0.2">
      <c r="A21" s="134"/>
      <c r="B21" s="170" t="s">
        <v>38</v>
      </c>
      <c r="C21" s="140" t="s">
        <v>202</v>
      </c>
      <c r="D21" s="99"/>
      <c r="E21" s="99"/>
      <c r="F21" s="100"/>
      <c r="G21" s="117"/>
      <c r="H21" s="99"/>
      <c r="I21" s="100"/>
    </row>
    <row r="22" spans="1:11" x14ac:dyDescent="0.2">
      <c r="A22" s="135"/>
      <c r="B22" s="292" t="s">
        <v>37</v>
      </c>
      <c r="C22" s="136" t="s">
        <v>203</v>
      </c>
      <c r="D22" s="137">
        <v>106673.7</v>
      </c>
      <c r="E22" s="137">
        <v>12100</v>
      </c>
      <c r="F22" s="138">
        <v>94573.7</v>
      </c>
      <c r="G22" s="139">
        <v>106673.7</v>
      </c>
      <c r="H22" s="137">
        <v>12100</v>
      </c>
      <c r="I22" s="138">
        <v>94573.7</v>
      </c>
    </row>
    <row r="23" spans="1:11" x14ac:dyDescent="0.2">
      <c r="A23" s="101"/>
      <c r="B23" s="102"/>
      <c r="C23" s="103"/>
      <c r="D23" s="104"/>
      <c r="E23" s="104"/>
      <c r="F23" s="104"/>
      <c r="G23" s="104"/>
      <c r="H23" s="104"/>
      <c r="I23" s="105"/>
    </row>
    <row r="24" spans="1:11" x14ac:dyDescent="0.2">
      <c r="A24" s="2" t="s">
        <v>77</v>
      </c>
      <c r="D24" s="98"/>
      <c r="E24" s="98"/>
      <c r="F24" s="98"/>
      <c r="G24" s="98"/>
      <c r="H24" s="98"/>
      <c r="I24" s="98"/>
    </row>
    <row r="25" spans="1:11" x14ac:dyDescent="0.2">
      <c r="A25" s="107"/>
      <c r="D25" s="98"/>
      <c r="E25" s="98"/>
      <c r="F25" s="98"/>
      <c r="G25" s="98"/>
      <c r="H25" s="98"/>
      <c r="I25" s="98"/>
    </row>
    <row r="26" spans="1:11" x14ac:dyDescent="0.2">
      <c r="A26" s="107"/>
      <c r="D26" s="98"/>
      <c r="E26" s="98"/>
      <c r="F26" s="98"/>
      <c r="G26" s="98"/>
      <c r="H26" s="98"/>
      <c r="I26" s="98"/>
    </row>
    <row r="27" spans="1:11" x14ac:dyDescent="0.2">
      <c r="A27" s="107"/>
      <c r="D27" s="98"/>
      <c r="E27" s="98"/>
      <c r="F27" s="98"/>
      <c r="G27" s="98"/>
      <c r="H27" s="98"/>
      <c r="I27" s="98"/>
    </row>
    <row r="28" spans="1:11" x14ac:dyDescent="0.2">
      <c r="A28" s="107"/>
      <c r="D28" s="98"/>
      <c r="E28" s="98"/>
      <c r="F28" s="98"/>
      <c r="G28" s="98"/>
      <c r="H28" s="98"/>
      <c r="I28" s="98"/>
    </row>
    <row r="29" spans="1:11" x14ac:dyDescent="0.2">
      <c r="A29" s="107"/>
      <c r="D29" s="98"/>
      <c r="E29" s="98"/>
      <c r="F29" s="98"/>
      <c r="G29" s="98"/>
      <c r="H29" s="98"/>
      <c r="I29" s="98"/>
    </row>
    <row r="30" spans="1:11" x14ac:dyDescent="0.2">
      <c r="A30" s="107"/>
      <c r="D30" s="98"/>
      <c r="E30" s="98"/>
      <c r="F30" s="98"/>
      <c r="G30" s="98"/>
      <c r="H30" s="98"/>
      <c r="I30" s="98"/>
    </row>
    <row r="31" spans="1:11" x14ac:dyDescent="0.2">
      <c r="A31" s="107"/>
      <c r="D31" s="98"/>
      <c r="E31" s="98"/>
      <c r="F31" s="98"/>
      <c r="G31" s="98"/>
      <c r="H31" s="98"/>
      <c r="I31" s="98"/>
    </row>
    <row r="32" spans="1:11" x14ac:dyDescent="0.2">
      <c r="A32" s="107"/>
      <c r="D32" s="98"/>
      <c r="E32" s="98"/>
      <c r="F32" s="98"/>
      <c r="G32" s="98"/>
      <c r="H32" s="98"/>
      <c r="I32" s="98"/>
    </row>
    <row r="33" spans="1:9" x14ac:dyDescent="0.2">
      <c r="A33" s="107"/>
      <c r="D33" s="98"/>
      <c r="E33" s="98"/>
      <c r="F33" s="98"/>
      <c r="G33" s="98"/>
      <c r="H33" s="98"/>
      <c r="I33" s="98"/>
    </row>
    <row r="34" spans="1:9" x14ac:dyDescent="0.2">
      <c r="A34" s="107"/>
      <c r="D34" s="98"/>
      <c r="E34" s="98"/>
      <c r="F34" s="98"/>
      <c r="G34" s="98"/>
      <c r="H34" s="98"/>
      <c r="I34" s="98"/>
    </row>
    <row r="35" spans="1:9" x14ac:dyDescent="0.2">
      <c r="A35" s="107"/>
      <c r="D35" s="98"/>
      <c r="E35" s="98"/>
      <c r="F35" s="98"/>
      <c r="G35" s="98"/>
      <c r="H35" s="98"/>
      <c r="I35" s="98"/>
    </row>
    <row r="36" spans="1:9" x14ac:dyDescent="0.2">
      <c r="A36" s="107"/>
      <c r="D36" s="98"/>
      <c r="E36" s="98"/>
      <c r="F36" s="98"/>
      <c r="G36" s="98"/>
      <c r="H36" s="98"/>
      <c r="I36" s="98"/>
    </row>
    <row r="37" spans="1:9" x14ac:dyDescent="0.2">
      <c r="A37" s="107"/>
      <c r="D37" s="98"/>
      <c r="E37" s="98"/>
      <c r="F37" s="98"/>
      <c r="G37" s="98"/>
      <c r="H37" s="98"/>
      <c r="I37" s="98"/>
    </row>
    <row r="38" spans="1:9" x14ac:dyDescent="0.2">
      <c r="A38" s="107"/>
      <c r="D38" s="98"/>
      <c r="E38" s="98"/>
      <c r="F38" s="98"/>
      <c r="G38" s="98"/>
      <c r="H38" s="98"/>
      <c r="I38" s="98"/>
    </row>
    <row r="39" spans="1:9" x14ac:dyDescent="0.2">
      <c r="A39" s="107"/>
      <c r="D39" s="98"/>
      <c r="E39" s="98"/>
      <c r="F39" s="98"/>
      <c r="G39" s="98"/>
      <c r="H39" s="98"/>
      <c r="I39" s="98"/>
    </row>
    <row r="40" spans="1:9" x14ac:dyDescent="0.2">
      <c r="A40" s="106"/>
      <c r="D40" s="108"/>
      <c r="E40" s="108"/>
      <c r="F40" s="108"/>
      <c r="G40" s="108"/>
      <c r="H40" s="108"/>
      <c r="I40" s="108"/>
    </row>
    <row r="41" spans="1:9" x14ac:dyDescent="0.2">
      <c r="A41" s="106"/>
    </row>
    <row r="42" spans="1:9" x14ac:dyDescent="0.2">
      <c r="A42" s="106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0EC6-12BF-4C6C-A78E-9291CB2C22A7}">
  <dimension ref="A1:BV23"/>
  <sheetViews>
    <sheetView zoomScale="120" zoomScaleNormal="120" workbookViewId="0"/>
  </sheetViews>
  <sheetFormatPr defaultRowHeight="15" x14ac:dyDescent="0.25"/>
  <cols>
    <col min="1" max="1" width="4.28515625" style="118" customWidth="1"/>
    <col min="2" max="2" width="8.7109375" style="118" customWidth="1"/>
    <col min="3" max="3" width="5.5703125" style="118" customWidth="1"/>
    <col min="4" max="4" width="10.140625" style="118" customWidth="1"/>
    <col min="5" max="5" width="9.7109375" style="118" customWidth="1"/>
    <col min="6" max="6" width="10.28515625" style="118" customWidth="1"/>
    <col min="7" max="7" width="13.28515625" style="118" customWidth="1"/>
    <col min="8" max="8" width="14.28515625" customWidth="1"/>
    <col min="9" max="9" width="11.28515625" customWidth="1"/>
    <col min="75" max="256" width="9.140625" style="118"/>
    <col min="257" max="257" width="4.28515625" style="118" customWidth="1"/>
    <col min="258" max="258" width="8.7109375" style="118" customWidth="1"/>
    <col min="259" max="259" width="5.5703125" style="118" customWidth="1"/>
    <col min="260" max="260" width="10.140625" style="118" customWidth="1"/>
    <col min="261" max="261" width="9.7109375" style="118" customWidth="1"/>
    <col min="262" max="262" width="10.28515625" style="118" customWidth="1"/>
    <col min="263" max="263" width="13.28515625" style="118" customWidth="1"/>
    <col min="264" max="264" width="14.28515625" style="118" customWidth="1"/>
    <col min="265" max="265" width="11.28515625" style="118" customWidth="1"/>
    <col min="266" max="512" width="9.140625" style="118"/>
    <col min="513" max="513" width="4.28515625" style="118" customWidth="1"/>
    <col min="514" max="514" width="8.7109375" style="118" customWidth="1"/>
    <col min="515" max="515" width="5.5703125" style="118" customWidth="1"/>
    <col min="516" max="516" width="10.140625" style="118" customWidth="1"/>
    <col min="517" max="517" width="9.7109375" style="118" customWidth="1"/>
    <col min="518" max="518" width="10.28515625" style="118" customWidth="1"/>
    <col min="519" max="519" width="13.28515625" style="118" customWidth="1"/>
    <col min="520" max="520" width="14.28515625" style="118" customWidth="1"/>
    <col min="521" max="521" width="11.28515625" style="118" customWidth="1"/>
    <col min="522" max="768" width="9.140625" style="118"/>
    <col min="769" max="769" width="4.28515625" style="118" customWidth="1"/>
    <col min="770" max="770" width="8.7109375" style="118" customWidth="1"/>
    <col min="771" max="771" width="5.5703125" style="118" customWidth="1"/>
    <col min="772" max="772" width="10.140625" style="118" customWidth="1"/>
    <col min="773" max="773" width="9.7109375" style="118" customWidth="1"/>
    <col min="774" max="774" width="10.28515625" style="118" customWidth="1"/>
    <col min="775" max="775" width="13.28515625" style="118" customWidth="1"/>
    <col min="776" max="776" width="14.28515625" style="118" customWidth="1"/>
    <col min="777" max="777" width="11.28515625" style="118" customWidth="1"/>
    <col min="778" max="1024" width="9.140625" style="118"/>
    <col min="1025" max="1025" width="4.28515625" style="118" customWidth="1"/>
    <col min="1026" max="1026" width="8.7109375" style="118" customWidth="1"/>
    <col min="1027" max="1027" width="5.5703125" style="118" customWidth="1"/>
    <col min="1028" max="1028" width="10.140625" style="118" customWidth="1"/>
    <col min="1029" max="1029" width="9.7109375" style="118" customWidth="1"/>
    <col min="1030" max="1030" width="10.28515625" style="118" customWidth="1"/>
    <col min="1031" max="1031" width="13.28515625" style="118" customWidth="1"/>
    <col min="1032" max="1032" width="14.28515625" style="118" customWidth="1"/>
    <col min="1033" max="1033" width="11.28515625" style="118" customWidth="1"/>
    <col min="1034" max="1280" width="9.140625" style="118"/>
    <col min="1281" max="1281" width="4.28515625" style="118" customWidth="1"/>
    <col min="1282" max="1282" width="8.7109375" style="118" customWidth="1"/>
    <col min="1283" max="1283" width="5.5703125" style="118" customWidth="1"/>
    <col min="1284" max="1284" width="10.140625" style="118" customWidth="1"/>
    <col min="1285" max="1285" width="9.7109375" style="118" customWidth="1"/>
    <col min="1286" max="1286" width="10.28515625" style="118" customWidth="1"/>
    <col min="1287" max="1287" width="13.28515625" style="118" customWidth="1"/>
    <col min="1288" max="1288" width="14.28515625" style="118" customWidth="1"/>
    <col min="1289" max="1289" width="11.28515625" style="118" customWidth="1"/>
    <col min="1290" max="1536" width="9.140625" style="118"/>
    <col min="1537" max="1537" width="4.28515625" style="118" customWidth="1"/>
    <col min="1538" max="1538" width="8.7109375" style="118" customWidth="1"/>
    <col min="1539" max="1539" width="5.5703125" style="118" customWidth="1"/>
    <col min="1540" max="1540" width="10.140625" style="118" customWidth="1"/>
    <col min="1541" max="1541" width="9.7109375" style="118" customWidth="1"/>
    <col min="1542" max="1542" width="10.28515625" style="118" customWidth="1"/>
    <col min="1543" max="1543" width="13.28515625" style="118" customWidth="1"/>
    <col min="1544" max="1544" width="14.28515625" style="118" customWidth="1"/>
    <col min="1545" max="1545" width="11.28515625" style="118" customWidth="1"/>
    <col min="1546" max="1792" width="9.140625" style="118"/>
    <col min="1793" max="1793" width="4.28515625" style="118" customWidth="1"/>
    <col min="1794" max="1794" width="8.7109375" style="118" customWidth="1"/>
    <col min="1795" max="1795" width="5.5703125" style="118" customWidth="1"/>
    <col min="1796" max="1796" width="10.140625" style="118" customWidth="1"/>
    <col min="1797" max="1797" width="9.7109375" style="118" customWidth="1"/>
    <col min="1798" max="1798" width="10.28515625" style="118" customWidth="1"/>
    <col min="1799" max="1799" width="13.28515625" style="118" customWidth="1"/>
    <col min="1800" max="1800" width="14.28515625" style="118" customWidth="1"/>
    <col min="1801" max="1801" width="11.28515625" style="118" customWidth="1"/>
    <col min="1802" max="2048" width="9.140625" style="118"/>
    <col min="2049" max="2049" width="4.28515625" style="118" customWidth="1"/>
    <col min="2050" max="2050" width="8.7109375" style="118" customWidth="1"/>
    <col min="2051" max="2051" width="5.5703125" style="118" customWidth="1"/>
    <col min="2052" max="2052" width="10.140625" style="118" customWidth="1"/>
    <col min="2053" max="2053" width="9.7109375" style="118" customWidth="1"/>
    <col min="2054" max="2054" width="10.28515625" style="118" customWidth="1"/>
    <col min="2055" max="2055" width="13.28515625" style="118" customWidth="1"/>
    <col min="2056" max="2056" width="14.28515625" style="118" customWidth="1"/>
    <col min="2057" max="2057" width="11.28515625" style="118" customWidth="1"/>
    <col min="2058" max="2304" width="9.140625" style="118"/>
    <col min="2305" max="2305" width="4.28515625" style="118" customWidth="1"/>
    <col min="2306" max="2306" width="8.7109375" style="118" customWidth="1"/>
    <col min="2307" max="2307" width="5.5703125" style="118" customWidth="1"/>
    <col min="2308" max="2308" width="10.140625" style="118" customWidth="1"/>
    <col min="2309" max="2309" width="9.7109375" style="118" customWidth="1"/>
    <col min="2310" max="2310" width="10.28515625" style="118" customWidth="1"/>
    <col min="2311" max="2311" width="13.28515625" style="118" customWidth="1"/>
    <col min="2312" max="2312" width="14.28515625" style="118" customWidth="1"/>
    <col min="2313" max="2313" width="11.28515625" style="118" customWidth="1"/>
    <col min="2314" max="2560" width="9.140625" style="118"/>
    <col min="2561" max="2561" width="4.28515625" style="118" customWidth="1"/>
    <col min="2562" max="2562" width="8.7109375" style="118" customWidth="1"/>
    <col min="2563" max="2563" width="5.5703125" style="118" customWidth="1"/>
    <col min="2564" max="2564" width="10.140625" style="118" customWidth="1"/>
    <col min="2565" max="2565" width="9.7109375" style="118" customWidth="1"/>
    <col min="2566" max="2566" width="10.28515625" style="118" customWidth="1"/>
    <col min="2567" max="2567" width="13.28515625" style="118" customWidth="1"/>
    <col min="2568" max="2568" width="14.28515625" style="118" customWidth="1"/>
    <col min="2569" max="2569" width="11.28515625" style="118" customWidth="1"/>
    <col min="2570" max="2816" width="9.140625" style="118"/>
    <col min="2817" max="2817" width="4.28515625" style="118" customWidth="1"/>
    <col min="2818" max="2818" width="8.7109375" style="118" customWidth="1"/>
    <col min="2819" max="2819" width="5.5703125" style="118" customWidth="1"/>
    <col min="2820" max="2820" width="10.140625" style="118" customWidth="1"/>
    <col min="2821" max="2821" width="9.7109375" style="118" customWidth="1"/>
    <col min="2822" max="2822" width="10.28515625" style="118" customWidth="1"/>
    <col min="2823" max="2823" width="13.28515625" style="118" customWidth="1"/>
    <col min="2824" max="2824" width="14.28515625" style="118" customWidth="1"/>
    <col min="2825" max="2825" width="11.28515625" style="118" customWidth="1"/>
    <col min="2826" max="3072" width="9.140625" style="118"/>
    <col min="3073" max="3073" width="4.28515625" style="118" customWidth="1"/>
    <col min="3074" max="3074" width="8.7109375" style="118" customWidth="1"/>
    <col min="3075" max="3075" width="5.5703125" style="118" customWidth="1"/>
    <col min="3076" max="3076" width="10.140625" style="118" customWidth="1"/>
    <col min="3077" max="3077" width="9.7109375" style="118" customWidth="1"/>
    <col min="3078" max="3078" width="10.28515625" style="118" customWidth="1"/>
    <col min="3079" max="3079" width="13.28515625" style="118" customWidth="1"/>
    <col min="3080" max="3080" width="14.28515625" style="118" customWidth="1"/>
    <col min="3081" max="3081" width="11.28515625" style="118" customWidth="1"/>
    <col min="3082" max="3328" width="9.140625" style="118"/>
    <col min="3329" max="3329" width="4.28515625" style="118" customWidth="1"/>
    <col min="3330" max="3330" width="8.7109375" style="118" customWidth="1"/>
    <col min="3331" max="3331" width="5.5703125" style="118" customWidth="1"/>
    <col min="3332" max="3332" width="10.140625" style="118" customWidth="1"/>
    <col min="3333" max="3333" width="9.7109375" style="118" customWidth="1"/>
    <col min="3334" max="3334" width="10.28515625" style="118" customWidth="1"/>
    <col min="3335" max="3335" width="13.28515625" style="118" customWidth="1"/>
    <col min="3336" max="3336" width="14.28515625" style="118" customWidth="1"/>
    <col min="3337" max="3337" width="11.28515625" style="118" customWidth="1"/>
    <col min="3338" max="3584" width="9.140625" style="118"/>
    <col min="3585" max="3585" width="4.28515625" style="118" customWidth="1"/>
    <col min="3586" max="3586" width="8.7109375" style="118" customWidth="1"/>
    <col min="3587" max="3587" width="5.5703125" style="118" customWidth="1"/>
    <col min="3588" max="3588" width="10.140625" style="118" customWidth="1"/>
    <col min="3589" max="3589" width="9.7109375" style="118" customWidth="1"/>
    <col min="3590" max="3590" width="10.28515625" style="118" customWidth="1"/>
    <col min="3591" max="3591" width="13.28515625" style="118" customWidth="1"/>
    <col min="3592" max="3592" width="14.28515625" style="118" customWidth="1"/>
    <col min="3593" max="3593" width="11.28515625" style="118" customWidth="1"/>
    <col min="3594" max="3840" width="9.140625" style="118"/>
    <col min="3841" max="3841" width="4.28515625" style="118" customWidth="1"/>
    <col min="3842" max="3842" width="8.7109375" style="118" customWidth="1"/>
    <col min="3843" max="3843" width="5.5703125" style="118" customWidth="1"/>
    <col min="3844" max="3844" width="10.140625" style="118" customWidth="1"/>
    <col min="3845" max="3845" width="9.7109375" style="118" customWidth="1"/>
    <col min="3846" max="3846" width="10.28515625" style="118" customWidth="1"/>
    <col min="3847" max="3847" width="13.28515625" style="118" customWidth="1"/>
    <col min="3848" max="3848" width="14.28515625" style="118" customWidth="1"/>
    <col min="3849" max="3849" width="11.28515625" style="118" customWidth="1"/>
    <col min="3850" max="4096" width="9.140625" style="118"/>
    <col min="4097" max="4097" width="4.28515625" style="118" customWidth="1"/>
    <col min="4098" max="4098" width="8.7109375" style="118" customWidth="1"/>
    <col min="4099" max="4099" width="5.5703125" style="118" customWidth="1"/>
    <col min="4100" max="4100" width="10.140625" style="118" customWidth="1"/>
    <col min="4101" max="4101" width="9.7109375" style="118" customWidth="1"/>
    <col min="4102" max="4102" width="10.28515625" style="118" customWidth="1"/>
    <col min="4103" max="4103" width="13.28515625" style="118" customWidth="1"/>
    <col min="4104" max="4104" width="14.28515625" style="118" customWidth="1"/>
    <col min="4105" max="4105" width="11.28515625" style="118" customWidth="1"/>
    <col min="4106" max="4352" width="9.140625" style="118"/>
    <col min="4353" max="4353" width="4.28515625" style="118" customWidth="1"/>
    <col min="4354" max="4354" width="8.7109375" style="118" customWidth="1"/>
    <col min="4355" max="4355" width="5.5703125" style="118" customWidth="1"/>
    <col min="4356" max="4356" width="10.140625" style="118" customWidth="1"/>
    <col min="4357" max="4357" width="9.7109375" style="118" customWidth="1"/>
    <col min="4358" max="4358" width="10.28515625" style="118" customWidth="1"/>
    <col min="4359" max="4359" width="13.28515625" style="118" customWidth="1"/>
    <col min="4360" max="4360" width="14.28515625" style="118" customWidth="1"/>
    <col min="4361" max="4361" width="11.28515625" style="118" customWidth="1"/>
    <col min="4362" max="4608" width="9.140625" style="118"/>
    <col min="4609" max="4609" width="4.28515625" style="118" customWidth="1"/>
    <col min="4610" max="4610" width="8.7109375" style="118" customWidth="1"/>
    <col min="4611" max="4611" width="5.5703125" style="118" customWidth="1"/>
    <col min="4612" max="4612" width="10.140625" style="118" customWidth="1"/>
    <col min="4613" max="4613" width="9.7109375" style="118" customWidth="1"/>
    <col min="4614" max="4614" width="10.28515625" style="118" customWidth="1"/>
    <col min="4615" max="4615" width="13.28515625" style="118" customWidth="1"/>
    <col min="4616" max="4616" width="14.28515625" style="118" customWidth="1"/>
    <col min="4617" max="4617" width="11.28515625" style="118" customWidth="1"/>
    <col min="4618" max="4864" width="9.140625" style="118"/>
    <col min="4865" max="4865" width="4.28515625" style="118" customWidth="1"/>
    <col min="4866" max="4866" width="8.7109375" style="118" customWidth="1"/>
    <col min="4867" max="4867" width="5.5703125" style="118" customWidth="1"/>
    <col min="4868" max="4868" width="10.140625" style="118" customWidth="1"/>
    <col min="4869" max="4869" width="9.7109375" style="118" customWidth="1"/>
    <col min="4870" max="4870" width="10.28515625" style="118" customWidth="1"/>
    <col min="4871" max="4871" width="13.28515625" style="118" customWidth="1"/>
    <col min="4872" max="4872" width="14.28515625" style="118" customWidth="1"/>
    <col min="4873" max="4873" width="11.28515625" style="118" customWidth="1"/>
    <col min="4874" max="5120" width="9.140625" style="118"/>
    <col min="5121" max="5121" width="4.28515625" style="118" customWidth="1"/>
    <col min="5122" max="5122" width="8.7109375" style="118" customWidth="1"/>
    <col min="5123" max="5123" width="5.5703125" style="118" customWidth="1"/>
    <col min="5124" max="5124" width="10.140625" style="118" customWidth="1"/>
    <col min="5125" max="5125" width="9.7109375" style="118" customWidth="1"/>
    <col min="5126" max="5126" width="10.28515625" style="118" customWidth="1"/>
    <col min="5127" max="5127" width="13.28515625" style="118" customWidth="1"/>
    <col min="5128" max="5128" width="14.28515625" style="118" customWidth="1"/>
    <col min="5129" max="5129" width="11.28515625" style="118" customWidth="1"/>
    <col min="5130" max="5376" width="9.140625" style="118"/>
    <col min="5377" max="5377" width="4.28515625" style="118" customWidth="1"/>
    <col min="5378" max="5378" width="8.7109375" style="118" customWidth="1"/>
    <col min="5379" max="5379" width="5.5703125" style="118" customWidth="1"/>
    <col min="5380" max="5380" width="10.140625" style="118" customWidth="1"/>
    <col min="5381" max="5381" width="9.7109375" style="118" customWidth="1"/>
    <col min="5382" max="5382" width="10.28515625" style="118" customWidth="1"/>
    <col min="5383" max="5383" width="13.28515625" style="118" customWidth="1"/>
    <col min="5384" max="5384" width="14.28515625" style="118" customWidth="1"/>
    <col min="5385" max="5385" width="11.28515625" style="118" customWidth="1"/>
    <col min="5386" max="5632" width="9.140625" style="118"/>
    <col min="5633" max="5633" width="4.28515625" style="118" customWidth="1"/>
    <col min="5634" max="5634" width="8.7109375" style="118" customWidth="1"/>
    <col min="5635" max="5635" width="5.5703125" style="118" customWidth="1"/>
    <col min="5636" max="5636" width="10.140625" style="118" customWidth="1"/>
    <col min="5637" max="5637" width="9.7109375" style="118" customWidth="1"/>
    <col min="5638" max="5638" width="10.28515625" style="118" customWidth="1"/>
    <col min="5639" max="5639" width="13.28515625" style="118" customWidth="1"/>
    <col min="5640" max="5640" width="14.28515625" style="118" customWidth="1"/>
    <col min="5641" max="5641" width="11.28515625" style="118" customWidth="1"/>
    <col min="5642" max="5888" width="9.140625" style="118"/>
    <col min="5889" max="5889" width="4.28515625" style="118" customWidth="1"/>
    <col min="5890" max="5890" width="8.7109375" style="118" customWidth="1"/>
    <col min="5891" max="5891" width="5.5703125" style="118" customWidth="1"/>
    <col min="5892" max="5892" width="10.140625" style="118" customWidth="1"/>
    <col min="5893" max="5893" width="9.7109375" style="118" customWidth="1"/>
    <col min="5894" max="5894" width="10.28515625" style="118" customWidth="1"/>
    <col min="5895" max="5895" width="13.28515625" style="118" customWidth="1"/>
    <col min="5896" max="5896" width="14.28515625" style="118" customWidth="1"/>
    <col min="5897" max="5897" width="11.28515625" style="118" customWidth="1"/>
    <col min="5898" max="6144" width="9.140625" style="118"/>
    <col min="6145" max="6145" width="4.28515625" style="118" customWidth="1"/>
    <col min="6146" max="6146" width="8.7109375" style="118" customWidth="1"/>
    <col min="6147" max="6147" width="5.5703125" style="118" customWidth="1"/>
    <col min="6148" max="6148" width="10.140625" style="118" customWidth="1"/>
    <col min="6149" max="6149" width="9.7109375" style="118" customWidth="1"/>
    <col min="6150" max="6150" width="10.28515625" style="118" customWidth="1"/>
    <col min="6151" max="6151" width="13.28515625" style="118" customWidth="1"/>
    <col min="6152" max="6152" width="14.28515625" style="118" customWidth="1"/>
    <col min="6153" max="6153" width="11.28515625" style="118" customWidth="1"/>
    <col min="6154" max="6400" width="9.140625" style="118"/>
    <col min="6401" max="6401" width="4.28515625" style="118" customWidth="1"/>
    <col min="6402" max="6402" width="8.7109375" style="118" customWidth="1"/>
    <col min="6403" max="6403" width="5.5703125" style="118" customWidth="1"/>
    <col min="6404" max="6404" width="10.140625" style="118" customWidth="1"/>
    <col min="6405" max="6405" width="9.7109375" style="118" customWidth="1"/>
    <col min="6406" max="6406" width="10.28515625" style="118" customWidth="1"/>
    <col min="6407" max="6407" width="13.28515625" style="118" customWidth="1"/>
    <col min="6408" max="6408" width="14.28515625" style="118" customWidth="1"/>
    <col min="6409" max="6409" width="11.28515625" style="118" customWidth="1"/>
    <col min="6410" max="6656" width="9.140625" style="118"/>
    <col min="6657" max="6657" width="4.28515625" style="118" customWidth="1"/>
    <col min="6658" max="6658" width="8.7109375" style="118" customWidth="1"/>
    <col min="6659" max="6659" width="5.5703125" style="118" customWidth="1"/>
    <col min="6660" max="6660" width="10.140625" style="118" customWidth="1"/>
    <col min="6661" max="6661" width="9.7109375" style="118" customWidth="1"/>
    <col min="6662" max="6662" width="10.28515625" style="118" customWidth="1"/>
    <col min="6663" max="6663" width="13.28515625" style="118" customWidth="1"/>
    <col min="6664" max="6664" width="14.28515625" style="118" customWidth="1"/>
    <col min="6665" max="6665" width="11.28515625" style="118" customWidth="1"/>
    <col min="6666" max="6912" width="9.140625" style="118"/>
    <col min="6913" max="6913" width="4.28515625" style="118" customWidth="1"/>
    <col min="6914" max="6914" width="8.7109375" style="118" customWidth="1"/>
    <col min="6915" max="6915" width="5.5703125" style="118" customWidth="1"/>
    <col min="6916" max="6916" width="10.140625" style="118" customWidth="1"/>
    <col min="6917" max="6917" width="9.7109375" style="118" customWidth="1"/>
    <col min="6918" max="6918" width="10.28515625" style="118" customWidth="1"/>
    <col min="6919" max="6919" width="13.28515625" style="118" customWidth="1"/>
    <col min="6920" max="6920" width="14.28515625" style="118" customWidth="1"/>
    <col min="6921" max="6921" width="11.28515625" style="118" customWidth="1"/>
    <col min="6922" max="7168" width="9.140625" style="118"/>
    <col min="7169" max="7169" width="4.28515625" style="118" customWidth="1"/>
    <col min="7170" max="7170" width="8.7109375" style="118" customWidth="1"/>
    <col min="7171" max="7171" width="5.5703125" style="118" customWidth="1"/>
    <col min="7172" max="7172" width="10.140625" style="118" customWidth="1"/>
    <col min="7173" max="7173" width="9.7109375" style="118" customWidth="1"/>
    <col min="7174" max="7174" width="10.28515625" style="118" customWidth="1"/>
    <col min="7175" max="7175" width="13.28515625" style="118" customWidth="1"/>
    <col min="7176" max="7176" width="14.28515625" style="118" customWidth="1"/>
    <col min="7177" max="7177" width="11.28515625" style="118" customWidth="1"/>
    <col min="7178" max="7424" width="9.140625" style="118"/>
    <col min="7425" max="7425" width="4.28515625" style="118" customWidth="1"/>
    <col min="7426" max="7426" width="8.7109375" style="118" customWidth="1"/>
    <col min="7427" max="7427" width="5.5703125" style="118" customWidth="1"/>
    <col min="7428" max="7428" width="10.140625" style="118" customWidth="1"/>
    <col min="7429" max="7429" width="9.7109375" style="118" customWidth="1"/>
    <col min="7430" max="7430" width="10.28515625" style="118" customWidth="1"/>
    <col min="7431" max="7431" width="13.28515625" style="118" customWidth="1"/>
    <col min="7432" max="7432" width="14.28515625" style="118" customWidth="1"/>
    <col min="7433" max="7433" width="11.28515625" style="118" customWidth="1"/>
    <col min="7434" max="7680" width="9.140625" style="118"/>
    <col min="7681" max="7681" width="4.28515625" style="118" customWidth="1"/>
    <col min="7682" max="7682" width="8.7109375" style="118" customWidth="1"/>
    <col min="7683" max="7683" width="5.5703125" style="118" customWidth="1"/>
    <col min="7684" max="7684" width="10.140625" style="118" customWidth="1"/>
    <col min="7685" max="7685" width="9.7109375" style="118" customWidth="1"/>
    <col min="7686" max="7686" width="10.28515625" style="118" customWidth="1"/>
    <col min="7687" max="7687" width="13.28515625" style="118" customWidth="1"/>
    <col min="7688" max="7688" width="14.28515625" style="118" customWidth="1"/>
    <col min="7689" max="7689" width="11.28515625" style="118" customWidth="1"/>
    <col min="7690" max="7936" width="9.140625" style="118"/>
    <col min="7937" max="7937" width="4.28515625" style="118" customWidth="1"/>
    <col min="7938" max="7938" width="8.7109375" style="118" customWidth="1"/>
    <col min="7939" max="7939" width="5.5703125" style="118" customWidth="1"/>
    <col min="7940" max="7940" width="10.140625" style="118" customWidth="1"/>
    <col min="7941" max="7941" width="9.7109375" style="118" customWidth="1"/>
    <col min="7942" max="7942" width="10.28515625" style="118" customWidth="1"/>
    <col min="7943" max="7943" width="13.28515625" style="118" customWidth="1"/>
    <col min="7944" max="7944" width="14.28515625" style="118" customWidth="1"/>
    <col min="7945" max="7945" width="11.28515625" style="118" customWidth="1"/>
    <col min="7946" max="8192" width="9.140625" style="118"/>
    <col min="8193" max="8193" width="4.28515625" style="118" customWidth="1"/>
    <col min="8194" max="8194" width="8.7109375" style="118" customWidth="1"/>
    <col min="8195" max="8195" width="5.5703125" style="118" customWidth="1"/>
    <col min="8196" max="8196" width="10.140625" style="118" customWidth="1"/>
    <col min="8197" max="8197" width="9.7109375" style="118" customWidth="1"/>
    <col min="8198" max="8198" width="10.28515625" style="118" customWidth="1"/>
    <col min="8199" max="8199" width="13.28515625" style="118" customWidth="1"/>
    <col min="8200" max="8200" width="14.28515625" style="118" customWidth="1"/>
    <col min="8201" max="8201" width="11.28515625" style="118" customWidth="1"/>
    <col min="8202" max="8448" width="9.140625" style="118"/>
    <col min="8449" max="8449" width="4.28515625" style="118" customWidth="1"/>
    <col min="8450" max="8450" width="8.7109375" style="118" customWidth="1"/>
    <col min="8451" max="8451" width="5.5703125" style="118" customWidth="1"/>
    <col min="8452" max="8452" width="10.140625" style="118" customWidth="1"/>
    <col min="8453" max="8453" width="9.7109375" style="118" customWidth="1"/>
    <col min="8454" max="8454" width="10.28515625" style="118" customWidth="1"/>
    <col min="8455" max="8455" width="13.28515625" style="118" customWidth="1"/>
    <col min="8456" max="8456" width="14.28515625" style="118" customWidth="1"/>
    <col min="8457" max="8457" width="11.28515625" style="118" customWidth="1"/>
    <col min="8458" max="8704" width="9.140625" style="118"/>
    <col min="8705" max="8705" width="4.28515625" style="118" customWidth="1"/>
    <col min="8706" max="8706" width="8.7109375" style="118" customWidth="1"/>
    <col min="8707" max="8707" width="5.5703125" style="118" customWidth="1"/>
    <col min="8708" max="8708" width="10.140625" style="118" customWidth="1"/>
    <col min="8709" max="8709" width="9.7109375" style="118" customWidth="1"/>
    <col min="8710" max="8710" width="10.28515625" style="118" customWidth="1"/>
    <col min="8711" max="8711" width="13.28515625" style="118" customWidth="1"/>
    <col min="8712" max="8712" width="14.28515625" style="118" customWidth="1"/>
    <col min="8713" max="8713" width="11.28515625" style="118" customWidth="1"/>
    <col min="8714" max="8960" width="9.140625" style="118"/>
    <col min="8961" max="8961" width="4.28515625" style="118" customWidth="1"/>
    <col min="8962" max="8962" width="8.7109375" style="118" customWidth="1"/>
    <col min="8963" max="8963" width="5.5703125" style="118" customWidth="1"/>
    <col min="8964" max="8964" width="10.140625" style="118" customWidth="1"/>
    <col min="8965" max="8965" width="9.7109375" style="118" customWidth="1"/>
    <col min="8966" max="8966" width="10.28515625" style="118" customWidth="1"/>
    <col min="8967" max="8967" width="13.28515625" style="118" customWidth="1"/>
    <col min="8968" max="8968" width="14.28515625" style="118" customWidth="1"/>
    <col min="8969" max="8969" width="11.28515625" style="118" customWidth="1"/>
    <col min="8970" max="9216" width="9.140625" style="118"/>
    <col min="9217" max="9217" width="4.28515625" style="118" customWidth="1"/>
    <col min="9218" max="9218" width="8.7109375" style="118" customWidth="1"/>
    <col min="9219" max="9219" width="5.5703125" style="118" customWidth="1"/>
    <col min="9220" max="9220" width="10.140625" style="118" customWidth="1"/>
    <col min="9221" max="9221" width="9.7109375" style="118" customWidth="1"/>
    <col min="9222" max="9222" width="10.28515625" style="118" customWidth="1"/>
    <col min="9223" max="9223" width="13.28515625" style="118" customWidth="1"/>
    <col min="9224" max="9224" width="14.28515625" style="118" customWidth="1"/>
    <col min="9225" max="9225" width="11.28515625" style="118" customWidth="1"/>
    <col min="9226" max="9472" width="9.140625" style="118"/>
    <col min="9473" max="9473" width="4.28515625" style="118" customWidth="1"/>
    <col min="9474" max="9474" width="8.7109375" style="118" customWidth="1"/>
    <col min="9475" max="9475" width="5.5703125" style="118" customWidth="1"/>
    <col min="9476" max="9476" width="10.140625" style="118" customWidth="1"/>
    <col min="9477" max="9477" width="9.7109375" style="118" customWidth="1"/>
    <col min="9478" max="9478" width="10.28515625" style="118" customWidth="1"/>
    <col min="9479" max="9479" width="13.28515625" style="118" customWidth="1"/>
    <col min="9480" max="9480" width="14.28515625" style="118" customWidth="1"/>
    <col min="9481" max="9481" width="11.28515625" style="118" customWidth="1"/>
    <col min="9482" max="9728" width="9.140625" style="118"/>
    <col min="9729" max="9729" width="4.28515625" style="118" customWidth="1"/>
    <col min="9730" max="9730" width="8.7109375" style="118" customWidth="1"/>
    <col min="9731" max="9731" width="5.5703125" style="118" customWidth="1"/>
    <col min="9732" max="9732" width="10.140625" style="118" customWidth="1"/>
    <col min="9733" max="9733" width="9.7109375" style="118" customWidth="1"/>
    <col min="9734" max="9734" width="10.28515625" style="118" customWidth="1"/>
    <col min="9735" max="9735" width="13.28515625" style="118" customWidth="1"/>
    <col min="9736" max="9736" width="14.28515625" style="118" customWidth="1"/>
    <col min="9737" max="9737" width="11.28515625" style="118" customWidth="1"/>
    <col min="9738" max="9984" width="9.140625" style="118"/>
    <col min="9985" max="9985" width="4.28515625" style="118" customWidth="1"/>
    <col min="9986" max="9986" width="8.7109375" style="118" customWidth="1"/>
    <col min="9987" max="9987" width="5.5703125" style="118" customWidth="1"/>
    <col min="9988" max="9988" width="10.140625" style="118" customWidth="1"/>
    <col min="9989" max="9989" width="9.7109375" style="118" customWidth="1"/>
    <col min="9990" max="9990" width="10.28515625" style="118" customWidth="1"/>
    <col min="9991" max="9991" width="13.28515625" style="118" customWidth="1"/>
    <col min="9992" max="9992" width="14.28515625" style="118" customWidth="1"/>
    <col min="9993" max="9993" width="11.28515625" style="118" customWidth="1"/>
    <col min="9994" max="10240" width="9.140625" style="118"/>
    <col min="10241" max="10241" width="4.28515625" style="118" customWidth="1"/>
    <col min="10242" max="10242" width="8.7109375" style="118" customWidth="1"/>
    <col min="10243" max="10243" width="5.5703125" style="118" customWidth="1"/>
    <col min="10244" max="10244" width="10.140625" style="118" customWidth="1"/>
    <col min="10245" max="10245" width="9.7109375" style="118" customWidth="1"/>
    <col min="10246" max="10246" width="10.28515625" style="118" customWidth="1"/>
    <col min="10247" max="10247" width="13.28515625" style="118" customWidth="1"/>
    <col min="10248" max="10248" width="14.28515625" style="118" customWidth="1"/>
    <col min="10249" max="10249" width="11.28515625" style="118" customWidth="1"/>
    <col min="10250" max="10496" width="9.140625" style="118"/>
    <col min="10497" max="10497" width="4.28515625" style="118" customWidth="1"/>
    <col min="10498" max="10498" width="8.7109375" style="118" customWidth="1"/>
    <col min="10499" max="10499" width="5.5703125" style="118" customWidth="1"/>
    <col min="10500" max="10500" width="10.140625" style="118" customWidth="1"/>
    <col min="10501" max="10501" width="9.7109375" style="118" customWidth="1"/>
    <col min="10502" max="10502" width="10.28515625" style="118" customWidth="1"/>
    <col min="10503" max="10503" width="13.28515625" style="118" customWidth="1"/>
    <col min="10504" max="10504" width="14.28515625" style="118" customWidth="1"/>
    <col min="10505" max="10505" width="11.28515625" style="118" customWidth="1"/>
    <col min="10506" max="10752" width="9.140625" style="118"/>
    <col min="10753" max="10753" width="4.28515625" style="118" customWidth="1"/>
    <col min="10754" max="10754" width="8.7109375" style="118" customWidth="1"/>
    <col min="10755" max="10755" width="5.5703125" style="118" customWidth="1"/>
    <col min="10756" max="10756" width="10.140625" style="118" customWidth="1"/>
    <col min="10757" max="10757" width="9.7109375" style="118" customWidth="1"/>
    <col min="10758" max="10758" width="10.28515625" style="118" customWidth="1"/>
    <col min="10759" max="10759" width="13.28515625" style="118" customWidth="1"/>
    <col min="10760" max="10760" width="14.28515625" style="118" customWidth="1"/>
    <col min="10761" max="10761" width="11.28515625" style="118" customWidth="1"/>
    <col min="10762" max="11008" width="9.140625" style="118"/>
    <col min="11009" max="11009" width="4.28515625" style="118" customWidth="1"/>
    <col min="11010" max="11010" width="8.7109375" style="118" customWidth="1"/>
    <col min="11011" max="11011" width="5.5703125" style="118" customWidth="1"/>
    <col min="11012" max="11012" width="10.140625" style="118" customWidth="1"/>
    <col min="11013" max="11013" width="9.7109375" style="118" customWidth="1"/>
    <col min="11014" max="11014" width="10.28515625" style="118" customWidth="1"/>
    <col min="11015" max="11015" width="13.28515625" style="118" customWidth="1"/>
    <col min="11016" max="11016" width="14.28515625" style="118" customWidth="1"/>
    <col min="11017" max="11017" width="11.28515625" style="118" customWidth="1"/>
    <col min="11018" max="11264" width="9.140625" style="118"/>
    <col min="11265" max="11265" width="4.28515625" style="118" customWidth="1"/>
    <col min="11266" max="11266" width="8.7109375" style="118" customWidth="1"/>
    <col min="11267" max="11267" width="5.5703125" style="118" customWidth="1"/>
    <col min="11268" max="11268" width="10.140625" style="118" customWidth="1"/>
    <col min="11269" max="11269" width="9.7109375" style="118" customWidth="1"/>
    <col min="11270" max="11270" width="10.28515625" style="118" customWidth="1"/>
    <col min="11271" max="11271" width="13.28515625" style="118" customWidth="1"/>
    <col min="11272" max="11272" width="14.28515625" style="118" customWidth="1"/>
    <col min="11273" max="11273" width="11.28515625" style="118" customWidth="1"/>
    <col min="11274" max="11520" width="9.140625" style="118"/>
    <col min="11521" max="11521" width="4.28515625" style="118" customWidth="1"/>
    <col min="11522" max="11522" width="8.7109375" style="118" customWidth="1"/>
    <col min="11523" max="11523" width="5.5703125" style="118" customWidth="1"/>
    <col min="11524" max="11524" width="10.140625" style="118" customWidth="1"/>
    <col min="11525" max="11525" width="9.7109375" style="118" customWidth="1"/>
    <col min="11526" max="11526" width="10.28515625" style="118" customWidth="1"/>
    <col min="11527" max="11527" width="13.28515625" style="118" customWidth="1"/>
    <col min="11528" max="11528" width="14.28515625" style="118" customWidth="1"/>
    <col min="11529" max="11529" width="11.28515625" style="118" customWidth="1"/>
    <col min="11530" max="11776" width="9.140625" style="118"/>
    <col min="11777" max="11777" width="4.28515625" style="118" customWidth="1"/>
    <col min="11778" max="11778" width="8.7109375" style="118" customWidth="1"/>
    <col min="11779" max="11779" width="5.5703125" style="118" customWidth="1"/>
    <col min="11780" max="11780" width="10.140625" style="118" customWidth="1"/>
    <col min="11781" max="11781" width="9.7109375" style="118" customWidth="1"/>
    <col min="11782" max="11782" width="10.28515625" style="118" customWidth="1"/>
    <col min="11783" max="11783" width="13.28515625" style="118" customWidth="1"/>
    <col min="11784" max="11784" width="14.28515625" style="118" customWidth="1"/>
    <col min="11785" max="11785" width="11.28515625" style="118" customWidth="1"/>
    <col min="11786" max="12032" width="9.140625" style="118"/>
    <col min="12033" max="12033" width="4.28515625" style="118" customWidth="1"/>
    <col min="12034" max="12034" width="8.7109375" style="118" customWidth="1"/>
    <col min="12035" max="12035" width="5.5703125" style="118" customWidth="1"/>
    <col min="12036" max="12036" width="10.140625" style="118" customWidth="1"/>
    <col min="12037" max="12037" width="9.7109375" style="118" customWidth="1"/>
    <col min="12038" max="12038" width="10.28515625" style="118" customWidth="1"/>
    <col min="12039" max="12039" width="13.28515625" style="118" customWidth="1"/>
    <col min="12040" max="12040" width="14.28515625" style="118" customWidth="1"/>
    <col min="12041" max="12041" width="11.28515625" style="118" customWidth="1"/>
    <col min="12042" max="12288" width="9.140625" style="118"/>
    <col min="12289" max="12289" width="4.28515625" style="118" customWidth="1"/>
    <col min="12290" max="12290" width="8.7109375" style="118" customWidth="1"/>
    <col min="12291" max="12291" width="5.5703125" style="118" customWidth="1"/>
    <col min="12292" max="12292" width="10.140625" style="118" customWidth="1"/>
    <col min="12293" max="12293" width="9.7109375" style="118" customWidth="1"/>
    <col min="12294" max="12294" width="10.28515625" style="118" customWidth="1"/>
    <col min="12295" max="12295" width="13.28515625" style="118" customWidth="1"/>
    <col min="12296" max="12296" width="14.28515625" style="118" customWidth="1"/>
    <col min="12297" max="12297" width="11.28515625" style="118" customWidth="1"/>
    <col min="12298" max="12544" width="9.140625" style="118"/>
    <col min="12545" max="12545" width="4.28515625" style="118" customWidth="1"/>
    <col min="12546" max="12546" width="8.7109375" style="118" customWidth="1"/>
    <col min="12547" max="12547" width="5.5703125" style="118" customWidth="1"/>
    <col min="12548" max="12548" width="10.140625" style="118" customWidth="1"/>
    <col min="12549" max="12549" width="9.7109375" style="118" customWidth="1"/>
    <col min="12550" max="12550" width="10.28515625" style="118" customWidth="1"/>
    <col min="12551" max="12551" width="13.28515625" style="118" customWidth="1"/>
    <col min="12552" max="12552" width="14.28515625" style="118" customWidth="1"/>
    <col min="12553" max="12553" width="11.28515625" style="118" customWidth="1"/>
    <col min="12554" max="12800" width="9.140625" style="118"/>
    <col min="12801" max="12801" width="4.28515625" style="118" customWidth="1"/>
    <col min="12802" max="12802" width="8.7109375" style="118" customWidth="1"/>
    <col min="12803" max="12803" width="5.5703125" style="118" customWidth="1"/>
    <col min="12804" max="12804" width="10.140625" style="118" customWidth="1"/>
    <col min="12805" max="12805" width="9.7109375" style="118" customWidth="1"/>
    <col min="12806" max="12806" width="10.28515625" style="118" customWidth="1"/>
    <col min="12807" max="12807" width="13.28515625" style="118" customWidth="1"/>
    <col min="12808" max="12808" width="14.28515625" style="118" customWidth="1"/>
    <col min="12809" max="12809" width="11.28515625" style="118" customWidth="1"/>
    <col min="12810" max="13056" width="9.140625" style="118"/>
    <col min="13057" max="13057" width="4.28515625" style="118" customWidth="1"/>
    <col min="13058" max="13058" width="8.7109375" style="118" customWidth="1"/>
    <col min="13059" max="13059" width="5.5703125" style="118" customWidth="1"/>
    <col min="13060" max="13060" width="10.140625" style="118" customWidth="1"/>
    <col min="13061" max="13061" width="9.7109375" style="118" customWidth="1"/>
    <col min="13062" max="13062" width="10.28515625" style="118" customWidth="1"/>
    <col min="13063" max="13063" width="13.28515625" style="118" customWidth="1"/>
    <col min="13064" max="13064" width="14.28515625" style="118" customWidth="1"/>
    <col min="13065" max="13065" width="11.28515625" style="118" customWidth="1"/>
    <col min="13066" max="13312" width="9.140625" style="118"/>
    <col min="13313" max="13313" width="4.28515625" style="118" customWidth="1"/>
    <col min="13314" max="13314" width="8.7109375" style="118" customWidth="1"/>
    <col min="13315" max="13315" width="5.5703125" style="118" customWidth="1"/>
    <col min="13316" max="13316" width="10.140625" style="118" customWidth="1"/>
    <col min="13317" max="13317" width="9.7109375" style="118" customWidth="1"/>
    <col min="13318" max="13318" width="10.28515625" style="118" customWidth="1"/>
    <col min="13319" max="13319" width="13.28515625" style="118" customWidth="1"/>
    <col min="13320" max="13320" width="14.28515625" style="118" customWidth="1"/>
    <col min="13321" max="13321" width="11.28515625" style="118" customWidth="1"/>
    <col min="13322" max="13568" width="9.140625" style="118"/>
    <col min="13569" max="13569" width="4.28515625" style="118" customWidth="1"/>
    <col min="13570" max="13570" width="8.7109375" style="118" customWidth="1"/>
    <col min="13571" max="13571" width="5.5703125" style="118" customWidth="1"/>
    <col min="13572" max="13572" width="10.140625" style="118" customWidth="1"/>
    <col min="13573" max="13573" width="9.7109375" style="118" customWidth="1"/>
    <col min="13574" max="13574" width="10.28515625" style="118" customWidth="1"/>
    <col min="13575" max="13575" width="13.28515625" style="118" customWidth="1"/>
    <col min="13576" max="13576" width="14.28515625" style="118" customWidth="1"/>
    <col min="13577" max="13577" width="11.28515625" style="118" customWidth="1"/>
    <col min="13578" max="13824" width="9.140625" style="118"/>
    <col min="13825" max="13825" width="4.28515625" style="118" customWidth="1"/>
    <col min="13826" max="13826" width="8.7109375" style="118" customWidth="1"/>
    <col min="13827" max="13827" width="5.5703125" style="118" customWidth="1"/>
    <col min="13828" max="13828" width="10.140625" style="118" customWidth="1"/>
    <col min="13829" max="13829" width="9.7109375" style="118" customWidth="1"/>
    <col min="13830" max="13830" width="10.28515625" style="118" customWidth="1"/>
    <col min="13831" max="13831" width="13.28515625" style="118" customWidth="1"/>
    <col min="13832" max="13832" width="14.28515625" style="118" customWidth="1"/>
    <col min="13833" max="13833" width="11.28515625" style="118" customWidth="1"/>
    <col min="13834" max="14080" width="9.140625" style="118"/>
    <col min="14081" max="14081" width="4.28515625" style="118" customWidth="1"/>
    <col min="14082" max="14082" width="8.7109375" style="118" customWidth="1"/>
    <col min="14083" max="14083" width="5.5703125" style="118" customWidth="1"/>
    <col min="14084" max="14084" width="10.140625" style="118" customWidth="1"/>
    <col min="14085" max="14085" width="9.7109375" style="118" customWidth="1"/>
    <col min="14086" max="14086" width="10.28515625" style="118" customWidth="1"/>
    <col min="14087" max="14087" width="13.28515625" style="118" customWidth="1"/>
    <col min="14088" max="14088" width="14.28515625" style="118" customWidth="1"/>
    <col min="14089" max="14089" width="11.28515625" style="118" customWidth="1"/>
    <col min="14090" max="14336" width="9.140625" style="118"/>
    <col min="14337" max="14337" width="4.28515625" style="118" customWidth="1"/>
    <col min="14338" max="14338" width="8.7109375" style="118" customWidth="1"/>
    <col min="14339" max="14339" width="5.5703125" style="118" customWidth="1"/>
    <col min="14340" max="14340" width="10.140625" style="118" customWidth="1"/>
    <col min="14341" max="14341" width="9.7109375" style="118" customWidth="1"/>
    <col min="14342" max="14342" width="10.28515625" style="118" customWidth="1"/>
    <col min="14343" max="14343" width="13.28515625" style="118" customWidth="1"/>
    <col min="14344" max="14344" width="14.28515625" style="118" customWidth="1"/>
    <col min="14345" max="14345" width="11.28515625" style="118" customWidth="1"/>
    <col min="14346" max="14592" width="9.140625" style="118"/>
    <col min="14593" max="14593" width="4.28515625" style="118" customWidth="1"/>
    <col min="14594" max="14594" width="8.7109375" style="118" customWidth="1"/>
    <col min="14595" max="14595" width="5.5703125" style="118" customWidth="1"/>
    <col min="14596" max="14596" width="10.140625" style="118" customWidth="1"/>
    <col min="14597" max="14597" width="9.7109375" style="118" customWidth="1"/>
    <col min="14598" max="14598" width="10.28515625" style="118" customWidth="1"/>
    <col min="14599" max="14599" width="13.28515625" style="118" customWidth="1"/>
    <col min="14600" max="14600" width="14.28515625" style="118" customWidth="1"/>
    <col min="14601" max="14601" width="11.28515625" style="118" customWidth="1"/>
    <col min="14602" max="14848" width="9.140625" style="118"/>
    <col min="14849" max="14849" width="4.28515625" style="118" customWidth="1"/>
    <col min="14850" max="14850" width="8.7109375" style="118" customWidth="1"/>
    <col min="14851" max="14851" width="5.5703125" style="118" customWidth="1"/>
    <col min="14852" max="14852" width="10.140625" style="118" customWidth="1"/>
    <col min="14853" max="14853" width="9.7109375" style="118" customWidth="1"/>
    <col min="14854" max="14854" width="10.28515625" style="118" customWidth="1"/>
    <col min="14855" max="14855" width="13.28515625" style="118" customWidth="1"/>
    <col min="14856" max="14856" width="14.28515625" style="118" customWidth="1"/>
    <col min="14857" max="14857" width="11.28515625" style="118" customWidth="1"/>
    <col min="14858" max="15104" width="9.140625" style="118"/>
    <col min="15105" max="15105" width="4.28515625" style="118" customWidth="1"/>
    <col min="15106" max="15106" width="8.7109375" style="118" customWidth="1"/>
    <col min="15107" max="15107" width="5.5703125" style="118" customWidth="1"/>
    <col min="15108" max="15108" width="10.140625" style="118" customWidth="1"/>
    <col min="15109" max="15109" width="9.7109375" style="118" customWidth="1"/>
    <col min="15110" max="15110" width="10.28515625" style="118" customWidth="1"/>
    <col min="15111" max="15111" width="13.28515625" style="118" customWidth="1"/>
    <col min="15112" max="15112" width="14.28515625" style="118" customWidth="1"/>
    <col min="15113" max="15113" width="11.28515625" style="118" customWidth="1"/>
    <col min="15114" max="15360" width="9.140625" style="118"/>
    <col min="15361" max="15361" width="4.28515625" style="118" customWidth="1"/>
    <col min="15362" max="15362" width="8.7109375" style="118" customWidth="1"/>
    <col min="15363" max="15363" width="5.5703125" style="118" customWidth="1"/>
    <col min="15364" max="15364" width="10.140625" style="118" customWidth="1"/>
    <col min="15365" max="15365" width="9.7109375" style="118" customWidth="1"/>
    <col min="15366" max="15366" width="10.28515625" style="118" customWidth="1"/>
    <col min="15367" max="15367" width="13.28515625" style="118" customWidth="1"/>
    <col min="15368" max="15368" width="14.28515625" style="118" customWidth="1"/>
    <col min="15369" max="15369" width="11.28515625" style="118" customWidth="1"/>
    <col min="15370" max="15616" width="9.140625" style="118"/>
    <col min="15617" max="15617" width="4.28515625" style="118" customWidth="1"/>
    <col min="15618" max="15618" width="8.7109375" style="118" customWidth="1"/>
    <col min="15619" max="15619" width="5.5703125" style="118" customWidth="1"/>
    <col min="15620" max="15620" width="10.140625" style="118" customWidth="1"/>
    <col min="15621" max="15621" width="9.7109375" style="118" customWidth="1"/>
    <col min="15622" max="15622" width="10.28515625" style="118" customWidth="1"/>
    <col min="15623" max="15623" width="13.28515625" style="118" customWidth="1"/>
    <col min="15624" max="15624" width="14.28515625" style="118" customWidth="1"/>
    <col min="15625" max="15625" width="11.28515625" style="118" customWidth="1"/>
    <col min="15626" max="15872" width="9.140625" style="118"/>
    <col min="15873" max="15873" width="4.28515625" style="118" customWidth="1"/>
    <col min="15874" max="15874" width="8.7109375" style="118" customWidth="1"/>
    <col min="15875" max="15875" width="5.5703125" style="118" customWidth="1"/>
    <col min="15876" max="15876" width="10.140625" style="118" customWidth="1"/>
    <col min="15877" max="15877" width="9.7109375" style="118" customWidth="1"/>
    <col min="15878" max="15878" width="10.28515625" style="118" customWidth="1"/>
    <col min="15879" max="15879" width="13.28515625" style="118" customWidth="1"/>
    <col min="15880" max="15880" width="14.28515625" style="118" customWidth="1"/>
    <col min="15881" max="15881" width="11.28515625" style="118" customWidth="1"/>
    <col min="15882" max="16128" width="9.140625" style="118"/>
    <col min="16129" max="16129" width="4.28515625" style="118" customWidth="1"/>
    <col min="16130" max="16130" width="8.7109375" style="118" customWidth="1"/>
    <col min="16131" max="16131" width="5.5703125" style="118" customWidth="1"/>
    <col min="16132" max="16132" width="10.140625" style="118" customWidth="1"/>
    <col min="16133" max="16133" width="9.7109375" style="118" customWidth="1"/>
    <col min="16134" max="16134" width="10.28515625" style="118" customWidth="1"/>
    <col min="16135" max="16135" width="13.28515625" style="118" customWidth="1"/>
    <col min="16136" max="16136" width="14.28515625" style="118" customWidth="1"/>
    <col min="16137" max="16137" width="11.28515625" style="118" customWidth="1"/>
    <col min="16138" max="16384" width="9.140625" style="118"/>
  </cols>
  <sheetData>
    <row r="1" spans="1:74" s="293" customFormat="1" ht="12.75" customHeight="1" x14ac:dyDescent="0.25">
      <c r="G1" s="1"/>
      <c r="H1" s="1" t="s">
        <v>28</v>
      </c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271"/>
      <c r="BL1" s="271"/>
      <c r="BM1" s="271"/>
      <c r="BN1" s="271"/>
      <c r="BO1" s="271"/>
      <c r="BP1" s="271"/>
      <c r="BQ1" s="271"/>
      <c r="BR1" s="271"/>
      <c r="BS1" s="271"/>
      <c r="BT1" s="271"/>
      <c r="BU1" s="271"/>
      <c r="BV1" s="271"/>
    </row>
    <row r="2" spans="1:74" s="293" customFormat="1" ht="12.75" customHeight="1" x14ac:dyDescent="0.25">
      <c r="G2" s="1"/>
      <c r="H2" s="4" t="s">
        <v>196</v>
      </c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</row>
    <row r="3" spans="1:74" s="293" customFormat="1" ht="12.75" customHeight="1" x14ac:dyDescent="0.25">
      <c r="G3" s="1"/>
      <c r="H3" s="4" t="s">
        <v>43</v>
      </c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</row>
    <row r="4" spans="1:74" s="293" customFormat="1" ht="12.75" customHeight="1" x14ac:dyDescent="0.25">
      <c r="G4" s="1"/>
      <c r="H4" s="4" t="s">
        <v>197</v>
      </c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</row>
    <row r="5" spans="1:74" s="293" customFormat="1" x14ac:dyDescent="0.25">
      <c r="H5" s="143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1"/>
      <c r="AU5" s="271"/>
      <c r="AV5" s="271"/>
      <c r="AW5" s="271"/>
      <c r="AX5" s="271"/>
      <c r="AY5" s="271"/>
      <c r="AZ5" s="271"/>
      <c r="BA5" s="271"/>
      <c r="BB5" s="271"/>
      <c r="BC5" s="271"/>
      <c r="BD5" s="271"/>
      <c r="BE5" s="271"/>
      <c r="BF5" s="271"/>
      <c r="BG5" s="271"/>
      <c r="BH5" s="271"/>
      <c r="BI5" s="271"/>
      <c r="BJ5" s="271"/>
      <c r="BK5" s="271"/>
      <c r="BL5" s="271"/>
      <c r="BM5" s="271"/>
      <c r="BN5" s="271"/>
      <c r="BO5" s="271"/>
      <c r="BP5" s="271"/>
      <c r="BQ5" s="271"/>
      <c r="BR5" s="271"/>
      <c r="BS5" s="271"/>
      <c r="BT5" s="271"/>
      <c r="BU5" s="271"/>
      <c r="BV5" s="271"/>
    </row>
    <row r="6" spans="1:74" s="293" customFormat="1" x14ac:dyDescent="0.25"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</row>
    <row r="7" spans="1:74" s="293" customFormat="1" ht="25.5" x14ac:dyDescent="0.25">
      <c r="A7" s="119" t="s">
        <v>124</v>
      </c>
      <c r="B7" s="119"/>
      <c r="C7" s="119"/>
      <c r="D7" s="119"/>
      <c r="E7" s="119"/>
      <c r="F7" s="119"/>
      <c r="G7" s="119"/>
      <c r="H7" s="119"/>
      <c r="I7" s="119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1"/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</row>
    <row r="8" spans="1:74" s="293" customFormat="1" x14ac:dyDescent="0.25">
      <c r="A8" s="144"/>
      <c r="B8" s="144"/>
      <c r="C8" s="144"/>
      <c r="D8" s="144"/>
      <c r="E8" s="144"/>
      <c r="F8" s="144"/>
      <c r="G8" s="144"/>
      <c r="H8" s="144"/>
      <c r="I8" s="144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</row>
    <row r="9" spans="1:74" s="293" customFormat="1" x14ac:dyDescent="0.25">
      <c r="H9" s="271"/>
      <c r="I9" s="120" t="s">
        <v>1</v>
      </c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  <c r="BT9" s="271"/>
      <c r="BU9" s="271"/>
      <c r="BV9" s="271"/>
    </row>
    <row r="10" spans="1:74" s="293" customFormat="1" x14ac:dyDescent="0.25">
      <c r="A10" s="121"/>
      <c r="B10" s="121"/>
      <c r="C10" s="121"/>
      <c r="D10" s="122"/>
      <c r="E10" s="122"/>
      <c r="F10" s="145" t="s">
        <v>97</v>
      </c>
      <c r="G10" s="146"/>
      <c r="H10" s="146"/>
      <c r="I10" s="147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</row>
    <row r="11" spans="1:74" s="293" customFormat="1" ht="36" x14ac:dyDescent="0.25">
      <c r="A11" s="123" t="s">
        <v>42</v>
      </c>
      <c r="B11" s="123" t="s">
        <v>98</v>
      </c>
      <c r="C11" s="123" t="s">
        <v>5</v>
      </c>
      <c r="D11" s="124" t="s">
        <v>125</v>
      </c>
      <c r="E11" s="124" t="s">
        <v>126</v>
      </c>
      <c r="F11" s="122"/>
      <c r="G11" s="145" t="s">
        <v>30</v>
      </c>
      <c r="H11" s="147"/>
      <c r="I11" s="122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  <c r="BG11" s="271"/>
      <c r="BH11" s="271"/>
      <c r="BI11" s="271"/>
      <c r="BJ11" s="271"/>
      <c r="BK11" s="271"/>
      <c r="BL11" s="271"/>
      <c r="BM11" s="271"/>
      <c r="BN11" s="271"/>
      <c r="BO11" s="271"/>
      <c r="BP11" s="271"/>
      <c r="BQ11" s="271"/>
      <c r="BR11" s="271"/>
      <c r="BS11" s="271"/>
      <c r="BT11" s="271"/>
      <c r="BU11" s="271"/>
      <c r="BV11" s="271"/>
    </row>
    <row r="12" spans="1:74" s="293" customFormat="1" ht="36" x14ac:dyDescent="0.25">
      <c r="A12" s="148"/>
      <c r="B12" s="148"/>
      <c r="C12" s="148"/>
      <c r="D12" s="148"/>
      <c r="E12" s="149"/>
      <c r="F12" s="125" t="s">
        <v>127</v>
      </c>
      <c r="G12" s="126" t="s">
        <v>99</v>
      </c>
      <c r="H12" s="126" t="s">
        <v>100</v>
      </c>
      <c r="I12" s="125" t="s">
        <v>128</v>
      </c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</row>
    <row r="13" spans="1:74" s="293" customFormat="1" ht="10.5" customHeight="1" x14ac:dyDescent="0.25">
      <c r="A13" s="127">
        <v>1</v>
      </c>
      <c r="B13" s="127">
        <v>2</v>
      </c>
      <c r="C13" s="127">
        <v>3</v>
      </c>
      <c r="D13" s="127">
        <v>4</v>
      </c>
      <c r="E13" s="127">
        <v>5</v>
      </c>
      <c r="F13" s="127">
        <v>6</v>
      </c>
      <c r="G13" s="127">
        <v>7</v>
      </c>
      <c r="H13" s="127">
        <v>8</v>
      </c>
      <c r="I13" s="127">
        <v>9</v>
      </c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</row>
    <row r="14" spans="1:74" s="129" customFormat="1" ht="21" customHeight="1" x14ac:dyDescent="0.2">
      <c r="A14" s="150">
        <v>710</v>
      </c>
      <c r="B14" s="150">
        <v>71035</v>
      </c>
      <c r="C14" s="150">
        <v>2020</v>
      </c>
      <c r="D14" s="151">
        <v>9000</v>
      </c>
      <c r="E14" s="151">
        <f>SUM(F14,I14)</f>
        <v>9000</v>
      </c>
      <c r="F14" s="151">
        <v>9000</v>
      </c>
      <c r="G14" s="151">
        <v>0</v>
      </c>
      <c r="H14" s="151">
        <v>0</v>
      </c>
      <c r="I14" s="151">
        <v>0</v>
      </c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</row>
    <row r="15" spans="1:74" s="129" customFormat="1" ht="21" customHeight="1" x14ac:dyDescent="0.2">
      <c r="A15" s="150">
        <v>750</v>
      </c>
      <c r="B15" s="150">
        <v>75045</v>
      </c>
      <c r="C15" s="152">
        <v>2120</v>
      </c>
      <c r="D15" s="153">
        <v>25369</v>
      </c>
      <c r="E15" s="151">
        <f>SUM(F15,I15)</f>
        <v>25369</v>
      </c>
      <c r="F15" s="151">
        <v>25369</v>
      </c>
      <c r="G15" s="151">
        <v>25369</v>
      </c>
      <c r="H15" s="151">
        <v>0</v>
      </c>
      <c r="I15" s="151">
        <v>0</v>
      </c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</row>
    <row r="16" spans="1:74" s="129" customFormat="1" ht="21" customHeight="1" x14ac:dyDescent="0.2">
      <c r="A16" s="150">
        <v>801</v>
      </c>
      <c r="B16" s="150">
        <v>80146</v>
      </c>
      <c r="C16" s="152">
        <v>2020</v>
      </c>
      <c r="D16" s="153">
        <v>183077</v>
      </c>
      <c r="E16" s="151">
        <f>SUM(F16,I16)</f>
        <v>183077</v>
      </c>
      <c r="F16" s="151">
        <v>183077</v>
      </c>
      <c r="G16" s="151">
        <v>177475</v>
      </c>
      <c r="H16" s="151">
        <v>0</v>
      </c>
      <c r="I16" s="151">
        <v>0</v>
      </c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</row>
    <row r="17" spans="1:74" s="129" customFormat="1" ht="21" customHeight="1" x14ac:dyDescent="0.2">
      <c r="A17" s="150">
        <v>801</v>
      </c>
      <c r="B17" s="150">
        <v>80146</v>
      </c>
      <c r="C17" s="152">
        <v>2120</v>
      </c>
      <c r="D17" s="153">
        <v>192078</v>
      </c>
      <c r="E17" s="151">
        <f>SUM(F17,I17)</f>
        <v>192078</v>
      </c>
      <c r="F17" s="151">
        <v>192078</v>
      </c>
      <c r="G17" s="151">
        <v>185788</v>
      </c>
      <c r="H17" s="151">
        <v>0</v>
      </c>
      <c r="I17" s="151">
        <v>0</v>
      </c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</row>
    <row r="18" spans="1:74" s="129" customFormat="1" ht="21" customHeight="1" x14ac:dyDescent="0.2">
      <c r="A18" s="150">
        <v>801</v>
      </c>
      <c r="B18" s="150">
        <v>80195</v>
      </c>
      <c r="C18" s="152">
        <v>2120</v>
      </c>
      <c r="D18" s="153">
        <v>254800</v>
      </c>
      <c r="E18" s="151">
        <f>SUM(F18,I18)</f>
        <v>254800</v>
      </c>
      <c r="F18" s="151">
        <v>254800</v>
      </c>
      <c r="G18" s="151">
        <v>254800</v>
      </c>
      <c r="H18" s="151">
        <v>0</v>
      </c>
      <c r="I18" s="151">
        <v>0</v>
      </c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</row>
    <row r="19" spans="1:74" s="129" customFormat="1" ht="21" customHeight="1" x14ac:dyDescent="0.2">
      <c r="A19" s="294" t="s">
        <v>101</v>
      </c>
      <c r="B19" s="295"/>
      <c r="C19" s="296"/>
      <c r="D19" s="297">
        <f t="shared" ref="D19:I19" si="0">SUM(D14:D18)</f>
        <v>664324</v>
      </c>
      <c r="E19" s="297">
        <f t="shared" si="0"/>
        <v>664324</v>
      </c>
      <c r="F19" s="297">
        <f t="shared" si="0"/>
        <v>664324</v>
      </c>
      <c r="G19" s="297">
        <f t="shared" si="0"/>
        <v>643432</v>
      </c>
      <c r="H19" s="297">
        <f t="shared" si="0"/>
        <v>0</v>
      </c>
      <c r="I19" s="297">
        <f t="shared" si="0"/>
        <v>0</v>
      </c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</row>
    <row r="20" spans="1:74" s="293" customFormat="1" x14ac:dyDescent="0.25"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</row>
    <row r="21" spans="1:74" s="293" customFormat="1" x14ac:dyDescent="0.25"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</row>
    <row r="22" spans="1:74" s="293" customFormat="1" x14ac:dyDescent="0.25"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</row>
    <row r="23" spans="1:74" s="293" customFormat="1" x14ac:dyDescent="0.25"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  <c r="BG23" s="271"/>
      <c r="BH23" s="271"/>
      <c r="BI23" s="271"/>
      <c r="BJ23" s="271"/>
      <c r="BK23" s="271"/>
      <c r="BL23" s="271"/>
      <c r="BM23" s="271"/>
      <c r="BN23" s="271"/>
      <c r="BO23" s="271"/>
      <c r="BP23" s="271"/>
      <c r="BQ23" s="271"/>
      <c r="BR23" s="271"/>
      <c r="BS23" s="271"/>
      <c r="BT23" s="271"/>
      <c r="BU23" s="271"/>
      <c r="BV23" s="271"/>
    </row>
  </sheetData>
  <pageMargins left="0.59055118110236227" right="0.1968503937007874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A7FB-9771-440B-A68E-3CDD0DF09E6C}">
  <dimension ref="A1:F137"/>
  <sheetViews>
    <sheetView zoomScale="120" zoomScaleNormal="120" workbookViewId="0"/>
  </sheetViews>
  <sheetFormatPr defaultColWidth="4" defaultRowHeight="15" x14ac:dyDescent="0.25"/>
  <cols>
    <col min="2" max="2" width="5.7109375" customWidth="1"/>
    <col min="3" max="3" width="8.42578125" customWidth="1"/>
    <col min="4" max="4" width="49.140625" customWidth="1"/>
    <col min="5" max="5" width="21.42578125" style="155" customWidth="1"/>
    <col min="6" max="6" width="9.140625" style="130" customWidth="1"/>
    <col min="7" max="255" width="9.140625" customWidth="1"/>
    <col min="258" max="258" width="5.7109375" customWidth="1"/>
    <col min="259" max="259" width="8.42578125" customWidth="1"/>
    <col min="260" max="260" width="49.140625" customWidth="1"/>
    <col min="261" max="261" width="21.42578125" customWidth="1"/>
    <col min="262" max="511" width="9.140625" customWidth="1"/>
    <col min="514" max="514" width="5.7109375" customWidth="1"/>
    <col min="515" max="515" width="8.42578125" customWidth="1"/>
    <col min="516" max="516" width="49.140625" customWidth="1"/>
    <col min="517" max="517" width="21.42578125" customWidth="1"/>
    <col min="518" max="767" width="9.140625" customWidth="1"/>
    <col min="770" max="770" width="5.7109375" customWidth="1"/>
    <col min="771" max="771" width="8.42578125" customWidth="1"/>
    <col min="772" max="772" width="49.140625" customWidth="1"/>
    <col min="773" max="773" width="21.42578125" customWidth="1"/>
    <col min="774" max="1023" width="9.140625" customWidth="1"/>
    <col min="1026" max="1026" width="5.7109375" customWidth="1"/>
    <col min="1027" max="1027" width="8.42578125" customWidth="1"/>
    <col min="1028" max="1028" width="49.140625" customWidth="1"/>
    <col min="1029" max="1029" width="21.42578125" customWidth="1"/>
    <col min="1030" max="1279" width="9.140625" customWidth="1"/>
    <col min="1282" max="1282" width="5.7109375" customWidth="1"/>
    <col min="1283" max="1283" width="8.42578125" customWidth="1"/>
    <col min="1284" max="1284" width="49.140625" customWidth="1"/>
    <col min="1285" max="1285" width="21.42578125" customWidth="1"/>
    <col min="1286" max="1535" width="9.140625" customWidth="1"/>
    <col min="1538" max="1538" width="5.7109375" customWidth="1"/>
    <col min="1539" max="1539" width="8.42578125" customWidth="1"/>
    <col min="1540" max="1540" width="49.140625" customWidth="1"/>
    <col min="1541" max="1541" width="21.42578125" customWidth="1"/>
    <col min="1542" max="1791" width="9.140625" customWidth="1"/>
    <col min="1794" max="1794" width="5.7109375" customWidth="1"/>
    <col min="1795" max="1795" width="8.42578125" customWidth="1"/>
    <col min="1796" max="1796" width="49.140625" customWidth="1"/>
    <col min="1797" max="1797" width="21.42578125" customWidth="1"/>
    <col min="1798" max="2047" width="9.140625" customWidth="1"/>
    <col min="2050" max="2050" width="5.7109375" customWidth="1"/>
    <col min="2051" max="2051" width="8.42578125" customWidth="1"/>
    <col min="2052" max="2052" width="49.140625" customWidth="1"/>
    <col min="2053" max="2053" width="21.42578125" customWidth="1"/>
    <col min="2054" max="2303" width="9.140625" customWidth="1"/>
    <col min="2306" max="2306" width="5.7109375" customWidth="1"/>
    <col min="2307" max="2307" width="8.42578125" customWidth="1"/>
    <col min="2308" max="2308" width="49.140625" customWidth="1"/>
    <col min="2309" max="2309" width="21.42578125" customWidth="1"/>
    <col min="2310" max="2559" width="9.140625" customWidth="1"/>
    <col min="2562" max="2562" width="5.7109375" customWidth="1"/>
    <col min="2563" max="2563" width="8.42578125" customWidth="1"/>
    <col min="2564" max="2564" width="49.140625" customWidth="1"/>
    <col min="2565" max="2565" width="21.42578125" customWidth="1"/>
    <col min="2566" max="2815" width="9.140625" customWidth="1"/>
    <col min="2818" max="2818" width="5.7109375" customWidth="1"/>
    <col min="2819" max="2819" width="8.42578125" customWidth="1"/>
    <col min="2820" max="2820" width="49.140625" customWidth="1"/>
    <col min="2821" max="2821" width="21.42578125" customWidth="1"/>
    <col min="2822" max="3071" width="9.140625" customWidth="1"/>
    <col min="3074" max="3074" width="5.7109375" customWidth="1"/>
    <col min="3075" max="3075" width="8.42578125" customWidth="1"/>
    <col min="3076" max="3076" width="49.140625" customWidth="1"/>
    <col min="3077" max="3077" width="21.42578125" customWidth="1"/>
    <col min="3078" max="3327" width="9.140625" customWidth="1"/>
    <col min="3330" max="3330" width="5.7109375" customWidth="1"/>
    <col min="3331" max="3331" width="8.42578125" customWidth="1"/>
    <col min="3332" max="3332" width="49.140625" customWidth="1"/>
    <col min="3333" max="3333" width="21.42578125" customWidth="1"/>
    <col min="3334" max="3583" width="9.140625" customWidth="1"/>
    <col min="3586" max="3586" width="5.7109375" customWidth="1"/>
    <col min="3587" max="3587" width="8.42578125" customWidth="1"/>
    <col min="3588" max="3588" width="49.140625" customWidth="1"/>
    <col min="3589" max="3589" width="21.42578125" customWidth="1"/>
    <col min="3590" max="3839" width="9.140625" customWidth="1"/>
    <col min="3842" max="3842" width="5.7109375" customWidth="1"/>
    <col min="3843" max="3843" width="8.42578125" customWidth="1"/>
    <col min="3844" max="3844" width="49.140625" customWidth="1"/>
    <col min="3845" max="3845" width="21.42578125" customWidth="1"/>
    <col min="3846" max="4095" width="9.140625" customWidth="1"/>
    <col min="4098" max="4098" width="5.7109375" customWidth="1"/>
    <col min="4099" max="4099" width="8.42578125" customWidth="1"/>
    <col min="4100" max="4100" width="49.140625" customWidth="1"/>
    <col min="4101" max="4101" width="21.42578125" customWidth="1"/>
    <col min="4102" max="4351" width="9.140625" customWidth="1"/>
    <col min="4354" max="4354" width="5.7109375" customWidth="1"/>
    <col min="4355" max="4355" width="8.42578125" customWidth="1"/>
    <col min="4356" max="4356" width="49.140625" customWidth="1"/>
    <col min="4357" max="4357" width="21.42578125" customWidth="1"/>
    <col min="4358" max="4607" width="9.140625" customWidth="1"/>
    <col min="4610" max="4610" width="5.7109375" customWidth="1"/>
    <col min="4611" max="4611" width="8.42578125" customWidth="1"/>
    <col min="4612" max="4612" width="49.140625" customWidth="1"/>
    <col min="4613" max="4613" width="21.42578125" customWidth="1"/>
    <col min="4614" max="4863" width="9.140625" customWidth="1"/>
    <col min="4866" max="4866" width="5.7109375" customWidth="1"/>
    <col min="4867" max="4867" width="8.42578125" customWidth="1"/>
    <col min="4868" max="4868" width="49.140625" customWidth="1"/>
    <col min="4869" max="4869" width="21.42578125" customWidth="1"/>
    <col min="4870" max="5119" width="9.140625" customWidth="1"/>
    <col min="5122" max="5122" width="5.7109375" customWidth="1"/>
    <col min="5123" max="5123" width="8.42578125" customWidth="1"/>
    <col min="5124" max="5124" width="49.140625" customWidth="1"/>
    <col min="5125" max="5125" width="21.42578125" customWidth="1"/>
    <col min="5126" max="5375" width="9.140625" customWidth="1"/>
    <col min="5378" max="5378" width="5.7109375" customWidth="1"/>
    <col min="5379" max="5379" width="8.42578125" customWidth="1"/>
    <col min="5380" max="5380" width="49.140625" customWidth="1"/>
    <col min="5381" max="5381" width="21.42578125" customWidth="1"/>
    <col min="5382" max="5631" width="9.140625" customWidth="1"/>
    <col min="5634" max="5634" width="5.7109375" customWidth="1"/>
    <col min="5635" max="5635" width="8.42578125" customWidth="1"/>
    <col min="5636" max="5636" width="49.140625" customWidth="1"/>
    <col min="5637" max="5637" width="21.42578125" customWidth="1"/>
    <col min="5638" max="5887" width="9.140625" customWidth="1"/>
    <col min="5890" max="5890" width="5.7109375" customWidth="1"/>
    <col min="5891" max="5891" width="8.42578125" customWidth="1"/>
    <col min="5892" max="5892" width="49.140625" customWidth="1"/>
    <col min="5893" max="5893" width="21.42578125" customWidth="1"/>
    <col min="5894" max="6143" width="9.140625" customWidth="1"/>
    <col min="6146" max="6146" width="5.7109375" customWidth="1"/>
    <col min="6147" max="6147" width="8.42578125" customWidth="1"/>
    <col min="6148" max="6148" width="49.140625" customWidth="1"/>
    <col min="6149" max="6149" width="21.42578125" customWidth="1"/>
    <col min="6150" max="6399" width="9.140625" customWidth="1"/>
    <col min="6402" max="6402" width="5.7109375" customWidth="1"/>
    <col min="6403" max="6403" width="8.42578125" customWidth="1"/>
    <col min="6404" max="6404" width="49.140625" customWidth="1"/>
    <col min="6405" max="6405" width="21.42578125" customWidth="1"/>
    <col min="6406" max="6655" width="9.140625" customWidth="1"/>
    <col min="6658" max="6658" width="5.7109375" customWidth="1"/>
    <col min="6659" max="6659" width="8.42578125" customWidth="1"/>
    <col min="6660" max="6660" width="49.140625" customWidth="1"/>
    <col min="6661" max="6661" width="21.42578125" customWidth="1"/>
    <col min="6662" max="6911" width="9.140625" customWidth="1"/>
    <col min="6914" max="6914" width="5.7109375" customWidth="1"/>
    <col min="6915" max="6915" width="8.42578125" customWidth="1"/>
    <col min="6916" max="6916" width="49.140625" customWidth="1"/>
    <col min="6917" max="6917" width="21.42578125" customWidth="1"/>
    <col min="6918" max="7167" width="9.140625" customWidth="1"/>
    <col min="7170" max="7170" width="5.7109375" customWidth="1"/>
    <col min="7171" max="7171" width="8.42578125" customWidth="1"/>
    <col min="7172" max="7172" width="49.140625" customWidth="1"/>
    <col min="7173" max="7173" width="21.42578125" customWidth="1"/>
    <col min="7174" max="7423" width="9.140625" customWidth="1"/>
    <col min="7426" max="7426" width="5.7109375" customWidth="1"/>
    <col min="7427" max="7427" width="8.42578125" customWidth="1"/>
    <col min="7428" max="7428" width="49.140625" customWidth="1"/>
    <col min="7429" max="7429" width="21.42578125" customWidth="1"/>
    <col min="7430" max="7679" width="9.140625" customWidth="1"/>
    <col min="7682" max="7682" width="5.7109375" customWidth="1"/>
    <col min="7683" max="7683" width="8.42578125" customWidth="1"/>
    <col min="7684" max="7684" width="49.140625" customWidth="1"/>
    <col min="7685" max="7685" width="21.42578125" customWidth="1"/>
    <col min="7686" max="7935" width="9.140625" customWidth="1"/>
    <col min="7938" max="7938" width="5.7109375" customWidth="1"/>
    <col min="7939" max="7939" width="8.42578125" customWidth="1"/>
    <col min="7940" max="7940" width="49.140625" customWidth="1"/>
    <col min="7941" max="7941" width="21.42578125" customWidth="1"/>
    <col min="7942" max="8191" width="9.140625" customWidth="1"/>
    <col min="8194" max="8194" width="5.7109375" customWidth="1"/>
    <col min="8195" max="8195" width="8.42578125" customWidth="1"/>
    <col min="8196" max="8196" width="49.140625" customWidth="1"/>
    <col min="8197" max="8197" width="21.42578125" customWidth="1"/>
    <col min="8198" max="8447" width="9.140625" customWidth="1"/>
    <col min="8450" max="8450" width="5.7109375" customWidth="1"/>
    <col min="8451" max="8451" width="8.42578125" customWidth="1"/>
    <col min="8452" max="8452" width="49.140625" customWidth="1"/>
    <col min="8453" max="8453" width="21.42578125" customWidth="1"/>
    <col min="8454" max="8703" width="9.140625" customWidth="1"/>
    <col min="8706" max="8706" width="5.7109375" customWidth="1"/>
    <col min="8707" max="8707" width="8.42578125" customWidth="1"/>
    <col min="8708" max="8708" width="49.140625" customWidth="1"/>
    <col min="8709" max="8709" width="21.42578125" customWidth="1"/>
    <col min="8710" max="8959" width="9.140625" customWidth="1"/>
    <col min="8962" max="8962" width="5.7109375" customWidth="1"/>
    <col min="8963" max="8963" width="8.42578125" customWidth="1"/>
    <col min="8964" max="8964" width="49.140625" customWidth="1"/>
    <col min="8965" max="8965" width="21.42578125" customWidth="1"/>
    <col min="8966" max="9215" width="9.140625" customWidth="1"/>
    <col min="9218" max="9218" width="5.7109375" customWidth="1"/>
    <col min="9219" max="9219" width="8.42578125" customWidth="1"/>
    <col min="9220" max="9220" width="49.140625" customWidth="1"/>
    <col min="9221" max="9221" width="21.42578125" customWidth="1"/>
    <col min="9222" max="9471" width="9.140625" customWidth="1"/>
    <col min="9474" max="9474" width="5.7109375" customWidth="1"/>
    <col min="9475" max="9475" width="8.42578125" customWidth="1"/>
    <col min="9476" max="9476" width="49.140625" customWidth="1"/>
    <col min="9477" max="9477" width="21.42578125" customWidth="1"/>
    <col min="9478" max="9727" width="9.140625" customWidth="1"/>
    <col min="9730" max="9730" width="5.7109375" customWidth="1"/>
    <col min="9731" max="9731" width="8.42578125" customWidth="1"/>
    <col min="9732" max="9732" width="49.140625" customWidth="1"/>
    <col min="9733" max="9733" width="21.42578125" customWidth="1"/>
    <col min="9734" max="9983" width="9.140625" customWidth="1"/>
    <col min="9986" max="9986" width="5.7109375" customWidth="1"/>
    <col min="9987" max="9987" width="8.42578125" customWidth="1"/>
    <col min="9988" max="9988" width="49.140625" customWidth="1"/>
    <col min="9989" max="9989" width="21.42578125" customWidth="1"/>
    <col min="9990" max="10239" width="9.140625" customWidth="1"/>
    <col min="10242" max="10242" width="5.7109375" customWidth="1"/>
    <col min="10243" max="10243" width="8.42578125" customWidth="1"/>
    <col min="10244" max="10244" width="49.140625" customWidth="1"/>
    <col min="10245" max="10245" width="21.42578125" customWidth="1"/>
    <col min="10246" max="10495" width="9.140625" customWidth="1"/>
    <col min="10498" max="10498" width="5.7109375" customWidth="1"/>
    <col min="10499" max="10499" width="8.42578125" customWidth="1"/>
    <col min="10500" max="10500" width="49.140625" customWidth="1"/>
    <col min="10501" max="10501" width="21.42578125" customWidth="1"/>
    <col min="10502" max="10751" width="9.140625" customWidth="1"/>
    <col min="10754" max="10754" width="5.7109375" customWidth="1"/>
    <col min="10755" max="10755" width="8.42578125" customWidth="1"/>
    <col min="10756" max="10756" width="49.140625" customWidth="1"/>
    <col min="10757" max="10757" width="21.42578125" customWidth="1"/>
    <col min="10758" max="11007" width="9.140625" customWidth="1"/>
    <col min="11010" max="11010" width="5.7109375" customWidth="1"/>
    <col min="11011" max="11011" width="8.42578125" customWidth="1"/>
    <col min="11012" max="11012" width="49.140625" customWidth="1"/>
    <col min="11013" max="11013" width="21.42578125" customWidth="1"/>
    <col min="11014" max="11263" width="9.140625" customWidth="1"/>
    <col min="11266" max="11266" width="5.7109375" customWidth="1"/>
    <col min="11267" max="11267" width="8.42578125" customWidth="1"/>
    <col min="11268" max="11268" width="49.140625" customWidth="1"/>
    <col min="11269" max="11269" width="21.42578125" customWidth="1"/>
    <col min="11270" max="11519" width="9.140625" customWidth="1"/>
    <col min="11522" max="11522" width="5.7109375" customWidth="1"/>
    <col min="11523" max="11523" width="8.42578125" customWidth="1"/>
    <col min="11524" max="11524" width="49.140625" customWidth="1"/>
    <col min="11525" max="11525" width="21.42578125" customWidth="1"/>
    <col min="11526" max="11775" width="9.140625" customWidth="1"/>
    <col min="11778" max="11778" width="5.7109375" customWidth="1"/>
    <col min="11779" max="11779" width="8.42578125" customWidth="1"/>
    <col min="11780" max="11780" width="49.140625" customWidth="1"/>
    <col min="11781" max="11781" width="21.42578125" customWidth="1"/>
    <col min="11782" max="12031" width="9.140625" customWidth="1"/>
    <col min="12034" max="12034" width="5.7109375" customWidth="1"/>
    <col min="12035" max="12035" width="8.42578125" customWidth="1"/>
    <col min="12036" max="12036" width="49.140625" customWidth="1"/>
    <col min="12037" max="12037" width="21.42578125" customWidth="1"/>
    <col min="12038" max="12287" width="9.140625" customWidth="1"/>
    <col min="12290" max="12290" width="5.7109375" customWidth="1"/>
    <col min="12291" max="12291" width="8.42578125" customWidth="1"/>
    <col min="12292" max="12292" width="49.140625" customWidth="1"/>
    <col min="12293" max="12293" width="21.42578125" customWidth="1"/>
    <col min="12294" max="12543" width="9.140625" customWidth="1"/>
    <col min="12546" max="12546" width="5.7109375" customWidth="1"/>
    <col min="12547" max="12547" width="8.42578125" customWidth="1"/>
    <col min="12548" max="12548" width="49.140625" customWidth="1"/>
    <col min="12549" max="12549" width="21.42578125" customWidth="1"/>
    <col min="12550" max="12799" width="9.140625" customWidth="1"/>
    <col min="12802" max="12802" width="5.7109375" customWidth="1"/>
    <col min="12803" max="12803" width="8.42578125" customWidth="1"/>
    <col min="12804" max="12804" width="49.140625" customWidth="1"/>
    <col min="12805" max="12805" width="21.42578125" customWidth="1"/>
    <col min="12806" max="13055" width="9.140625" customWidth="1"/>
    <col min="13058" max="13058" width="5.7109375" customWidth="1"/>
    <col min="13059" max="13059" width="8.42578125" customWidth="1"/>
    <col min="13060" max="13060" width="49.140625" customWidth="1"/>
    <col min="13061" max="13061" width="21.42578125" customWidth="1"/>
    <col min="13062" max="13311" width="9.140625" customWidth="1"/>
    <col min="13314" max="13314" width="5.7109375" customWidth="1"/>
    <col min="13315" max="13315" width="8.42578125" customWidth="1"/>
    <col min="13316" max="13316" width="49.140625" customWidth="1"/>
    <col min="13317" max="13317" width="21.42578125" customWidth="1"/>
    <col min="13318" max="13567" width="9.140625" customWidth="1"/>
    <col min="13570" max="13570" width="5.7109375" customWidth="1"/>
    <col min="13571" max="13571" width="8.42578125" customWidth="1"/>
    <col min="13572" max="13572" width="49.140625" customWidth="1"/>
    <col min="13573" max="13573" width="21.42578125" customWidth="1"/>
    <col min="13574" max="13823" width="9.140625" customWidth="1"/>
    <col min="13826" max="13826" width="5.7109375" customWidth="1"/>
    <col min="13827" max="13827" width="8.42578125" customWidth="1"/>
    <col min="13828" max="13828" width="49.140625" customWidth="1"/>
    <col min="13829" max="13829" width="21.42578125" customWidth="1"/>
    <col min="13830" max="14079" width="9.140625" customWidth="1"/>
    <col min="14082" max="14082" width="5.7109375" customWidth="1"/>
    <col min="14083" max="14083" width="8.42578125" customWidth="1"/>
    <col min="14084" max="14084" width="49.140625" customWidth="1"/>
    <col min="14085" max="14085" width="21.42578125" customWidth="1"/>
    <col min="14086" max="14335" width="9.140625" customWidth="1"/>
    <col min="14338" max="14338" width="5.7109375" customWidth="1"/>
    <col min="14339" max="14339" width="8.42578125" customWidth="1"/>
    <col min="14340" max="14340" width="49.140625" customWidth="1"/>
    <col min="14341" max="14341" width="21.42578125" customWidth="1"/>
    <col min="14342" max="14591" width="9.140625" customWidth="1"/>
    <col min="14594" max="14594" width="5.7109375" customWidth="1"/>
    <col min="14595" max="14595" width="8.42578125" customWidth="1"/>
    <col min="14596" max="14596" width="49.140625" customWidth="1"/>
    <col min="14597" max="14597" width="21.42578125" customWidth="1"/>
    <col min="14598" max="14847" width="9.140625" customWidth="1"/>
    <col min="14850" max="14850" width="5.7109375" customWidth="1"/>
    <col min="14851" max="14851" width="8.42578125" customWidth="1"/>
    <col min="14852" max="14852" width="49.140625" customWidth="1"/>
    <col min="14853" max="14853" width="21.42578125" customWidth="1"/>
    <col min="14854" max="15103" width="9.140625" customWidth="1"/>
    <col min="15106" max="15106" width="5.7109375" customWidth="1"/>
    <col min="15107" max="15107" width="8.42578125" customWidth="1"/>
    <col min="15108" max="15108" width="49.140625" customWidth="1"/>
    <col min="15109" max="15109" width="21.42578125" customWidth="1"/>
    <col min="15110" max="15359" width="9.140625" customWidth="1"/>
    <col min="15362" max="15362" width="5.7109375" customWidth="1"/>
    <col min="15363" max="15363" width="8.42578125" customWidth="1"/>
    <col min="15364" max="15364" width="49.140625" customWidth="1"/>
    <col min="15365" max="15365" width="21.42578125" customWidth="1"/>
    <col min="15366" max="15615" width="9.140625" customWidth="1"/>
    <col min="15618" max="15618" width="5.7109375" customWidth="1"/>
    <col min="15619" max="15619" width="8.42578125" customWidth="1"/>
    <col min="15620" max="15620" width="49.140625" customWidth="1"/>
    <col min="15621" max="15621" width="21.42578125" customWidth="1"/>
    <col min="15622" max="15871" width="9.140625" customWidth="1"/>
    <col min="15874" max="15874" width="5.7109375" customWidth="1"/>
    <col min="15875" max="15875" width="8.42578125" customWidth="1"/>
    <col min="15876" max="15876" width="49.140625" customWidth="1"/>
    <col min="15877" max="15877" width="21.42578125" customWidth="1"/>
    <col min="15878" max="16127" width="9.140625" customWidth="1"/>
    <col min="16130" max="16130" width="5.7109375" customWidth="1"/>
    <col min="16131" max="16131" width="8.42578125" customWidth="1"/>
    <col min="16132" max="16132" width="49.140625" customWidth="1"/>
    <col min="16133" max="16133" width="21.42578125" customWidth="1"/>
    <col min="16134" max="16383" width="9.140625" customWidth="1"/>
  </cols>
  <sheetData>
    <row r="1" spans="1:6" s="271" customFormat="1" x14ac:dyDescent="0.25">
      <c r="A1" s="130"/>
      <c r="D1" s="1"/>
      <c r="E1" s="4" t="s">
        <v>102</v>
      </c>
      <c r="F1" s="130"/>
    </row>
    <row r="2" spans="1:6" s="271" customFormat="1" x14ac:dyDescent="0.25">
      <c r="D2" s="1"/>
      <c r="E2" s="4" t="s">
        <v>196</v>
      </c>
      <c r="F2" s="130"/>
    </row>
    <row r="3" spans="1:6" s="271" customFormat="1" x14ac:dyDescent="0.25">
      <c r="D3" s="1"/>
      <c r="E3" s="4" t="s">
        <v>43</v>
      </c>
      <c r="F3" s="130"/>
    </row>
    <row r="4" spans="1:6" s="271" customFormat="1" x14ac:dyDescent="0.25">
      <c r="D4" s="1"/>
      <c r="E4" s="4" t="s">
        <v>197</v>
      </c>
      <c r="F4" s="130"/>
    </row>
    <row r="5" spans="1:6" s="271" customFormat="1" x14ac:dyDescent="0.25">
      <c r="D5" s="4"/>
      <c r="E5" s="171"/>
      <c r="F5" s="130"/>
    </row>
    <row r="6" spans="1:6" s="271" customFormat="1" ht="15.75" customHeight="1" x14ac:dyDescent="0.25">
      <c r="A6" s="119" t="s">
        <v>204</v>
      </c>
      <c r="B6" s="119"/>
      <c r="C6" s="119"/>
      <c r="D6" s="119"/>
      <c r="E6" s="172"/>
      <c r="F6" s="130"/>
    </row>
    <row r="7" spans="1:6" s="271" customFormat="1" ht="15.75" customHeight="1" x14ac:dyDescent="0.25">
      <c r="A7" s="119" t="s">
        <v>205</v>
      </c>
      <c r="B7" s="119"/>
      <c r="C7" s="119"/>
      <c r="D7" s="119"/>
      <c r="E7" s="172"/>
      <c r="F7" s="130"/>
    </row>
    <row r="8" spans="1:6" s="271" customFormat="1" ht="9.75" customHeight="1" x14ac:dyDescent="0.25">
      <c r="E8" s="173"/>
      <c r="F8" s="130"/>
    </row>
    <row r="9" spans="1:6" s="271" customFormat="1" ht="9.75" customHeight="1" x14ac:dyDescent="0.25">
      <c r="E9" s="174"/>
      <c r="F9" s="130"/>
    </row>
    <row r="10" spans="1:6" s="271" customFormat="1" ht="20.25" customHeight="1" x14ac:dyDescent="0.25">
      <c r="A10" s="175" t="s">
        <v>33</v>
      </c>
      <c r="B10" s="175" t="s">
        <v>42</v>
      </c>
      <c r="C10" s="175" t="s">
        <v>98</v>
      </c>
      <c r="D10" s="176" t="s">
        <v>103</v>
      </c>
      <c r="E10" s="177" t="s">
        <v>206</v>
      </c>
      <c r="F10" s="130"/>
    </row>
    <row r="11" spans="1:6" s="131" customFormat="1" ht="10.5" customHeight="1" x14ac:dyDescent="0.2">
      <c r="A11" s="127">
        <v>1</v>
      </c>
      <c r="B11" s="127">
        <v>2</v>
      </c>
      <c r="C11" s="127">
        <v>3</v>
      </c>
      <c r="D11" s="178">
        <v>4</v>
      </c>
      <c r="E11" s="179">
        <v>5</v>
      </c>
      <c r="F11" s="1"/>
    </row>
    <row r="12" spans="1:6" s="271" customFormat="1" ht="17.25" customHeight="1" x14ac:dyDescent="0.25">
      <c r="A12" s="298" t="s">
        <v>207</v>
      </c>
      <c r="B12" s="299"/>
      <c r="C12" s="299"/>
      <c r="D12" s="299"/>
      <c r="E12" s="300"/>
      <c r="F12" s="130"/>
    </row>
    <row r="13" spans="1:6" s="128" customFormat="1" ht="17.25" customHeight="1" x14ac:dyDescent="0.2">
      <c r="A13" s="180">
        <v>1</v>
      </c>
      <c r="B13" s="180">
        <v>700</v>
      </c>
      <c r="C13" s="180">
        <v>70095</v>
      </c>
      <c r="D13" s="181" t="s">
        <v>208</v>
      </c>
      <c r="E13" s="182">
        <v>1500000</v>
      </c>
      <c r="F13" s="183"/>
    </row>
    <row r="14" spans="1:6" s="271" customFormat="1" ht="28.5" customHeight="1" x14ac:dyDescent="0.25">
      <c r="A14" s="184">
        <v>2</v>
      </c>
      <c r="B14" s="184">
        <v>750</v>
      </c>
      <c r="C14" s="184">
        <v>75095</v>
      </c>
      <c r="D14" s="185" t="s">
        <v>209</v>
      </c>
      <c r="E14" s="182">
        <v>80000</v>
      </c>
      <c r="F14" s="130"/>
    </row>
    <row r="15" spans="1:6" s="271" customFormat="1" ht="14.25" customHeight="1" x14ac:dyDescent="0.25">
      <c r="A15" s="184">
        <v>3</v>
      </c>
      <c r="B15" s="184">
        <v>755</v>
      </c>
      <c r="C15" s="184">
        <v>75515</v>
      </c>
      <c r="D15" s="185" t="s">
        <v>210</v>
      </c>
      <c r="E15" s="182">
        <v>128040</v>
      </c>
      <c r="F15" s="130"/>
    </row>
    <row r="16" spans="1:6" s="271" customFormat="1" ht="12" customHeight="1" x14ac:dyDescent="0.25">
      <c r="A16" s="186">
        <v>4</v>
      </c>
      <c r="B16" s="186">
        <v>851</v>
      </c>
      <c r="C16" s="186">
        <v>85153</v>
      </c>
      <c r="D16" s="187" t="s">
        <v>211</v>
      </c>
      <c r="E16" s="188">
        <v>45000</v>
      </c>
      <c r="F16" s="130"/>
    </row>
    <row r="17" spans="1:6" s="271" customFormat="1" ht="39.75" customHeight="1" x14ac:dyDescent="0.25">
      <c r="A17" s="184">
        <v>5</v>
      </c>
      <c r="B17" s="184">
        <v>851</v>
      </c>
      <c r="C17" s="184">
        <v>85154</v>
      </c>
      <c r="D17" s="185" t="s">
        <v>212</v>
      </c>
      <c r="E17" s="182">
        <v>700000</v>
      </c>
      <c r="F17" s="130"/>
    </row>
    <row r="18" spans="1:6" s="271" customFormat="1" ht="25.5" customHeight="1" x14ac:dyDescent="0.25">
      <c r="A18" s="189">
        <v>6</v>
      </c>
      <c r="B18" s="189">
        <v>852</v>
      </c>
      <c r="C18" s="190">
        <v>85228</v>
      </c>
      <c r="D18" s="191" t="s">
        <v>213</v>
      </c>
      <c r="E18" s="182">
        <v>6275835</v>
      </c>
      <c r="F18" s="130"/>
    </row>
    <row r="19" spans="1:6" s="271" customFormat="1" ht="25.5" customHeight="1" x14ac:dyDescent="0.25">
      <c r="A19" s="192"/>
      <c r="B19" s="192"/>
      <c r="C19" s="193"/>
      <c r="D19" s="194" t="s">
        <v>214</v>
      </c>
      <c r="E19" s="188">
        <v>1606500</v>
      </c>
      <c r="F19" s="130"/>
    </row>
    <row r="20" spans="1:6" s="271" customFormat="1" ht="25.5" customHeight="1" x14ac:dyDescent="0.25">
      <c r="A20" s="184">
        <v>7</v>
      </c>
      <c r="B20" s="184">
        <v>852</v>
      </c>
      <c r="C20" s="184">
        <v>85295</v>
      </c>
      <c r="D20" s="185" t="s">
        <v>215</v>
      </c>
      <c r="E20" s="182">
        <v>1218240</v>
      </c>
      <c r="F20" s="130"/>
    </row>
    <row r="21" spans="1:6" s="271" customFormat="1" ht="26.25" customHeight="1" x14ac:dyDescent="0.25">
      <c r="A21" s="184">
        <v>8</v>
      </c>
      <c r="B21" s="184">
        <v>852</v>
      </c>
      <c r="C21" s="184">
        <v>85295</v>
      </c>
      <c r="D21" s="185" t="s">
        <v>216</v>
      </c>
      <c r="E21" s="182">
        <v>279560</v>
      </c>
      <c r="F21" s="130"/>
    </row>
    <row r="22" spans="1:6" s="271" customFormat="1" ht="15.75" customHeight="1" x14ac:dyDescent="0.25">
      <c r="A22" s="184">
        <v>9</v>
      </c>
      <c r="B22" s="184">
        <v>852</v>
      </c>
      <c r="C22" s="184">
        <v>85295</v>
      </c>
      <c r="D22" s="185" t="s">
        <v>217</v>
      </c>
      <c r="E22" s="182">
        <v>67792.5</v>
      </c>
      <c r="F22" s="130"/>
    </row>
    <row r="23" spans="1:6" s="271" customFormat="1" ht="15.75" customHeight="1" x14ac:dyDescent="0.25">
      <c r="A23" s="186">
        <v>10</v>
      </c>
      <c r="B23" s="186">
        <v>855</v>
      </c>
      <c r="C23" s="186">
        <v>85510</v>
      </c>
      <c r="D23" s="191" t="s">
        <v>121</v>
      </c>
      <c r="E23" s="182">
        <v>1572480</v>
      </c>
      <c r="F23" s="130"/>
    </row>
    <row r="24" spans="1:6" s="271" customFormat="1" ht="28.5" customHeight="1" x14ac:dyDescent="0.25">
      <c r="A24" s="184">
        <v>11</v>
      </c>
      <c r="B24" s="184">
        <v>900</v>
      </c>
      <c r="C24" s="184">
        <v>90095</v>
      </c>
      <c r="D24" s="185" t="s">
        <v>218</v>
      </c>
      <c r="E24" s="195">
        <v>100000</v>
      </c>
      <c r="F24" s="183"/>
    </row>
    <row r="25" spans="1:6" s="271" customFormat="1" ht="26.25" customHeight="1" x14ac:dyDescent="0.25">
      <c r="A25" s="184">
        <v>12</v>
      </c>
      <c r="B25" s="184">
        <v>900</v>
      </c>
      <c r="C25" s="184">
        <v>90095</v>
      </c>
      <c r="D25" s="185" t="s">
        <v>219</v>
      </c>
      <c r="E25" s="182">
        <v>400000</v>
      </c>
      <c r="F25" s="183"/>
    </row>
    <row r="26" spans="1:6" s="271" customFormat="1" ht="26.25" customHeight="1" x14ac:dyDescent="0.25">
      <c r="A26" s="184">
        <v>13</v>
      </c>
      <c r="B26" s="184">
        <v>900</v>
      </c>
      <c r="C26" s="184">
        <v>90095</v>
      </c>
      <c r="D26" s="185" t="s">
        <v>220</v>
      </c>
      <c r="E26" s="182">
        <v>462686.13</v>
      </c>
      <c r="F26" s="183"/>
    </row>
    <row r="27" spans="1:6" s="271" customFormat="1" ht="16.5" customHeight="1" x14ac:dyDescent="0.25">
      <c r="A27" s="186">
        <v>14</v>
      </c>
      <c r="B27" s="186">
        <v>921</v>
      </c>
      <c r="C27" s="186">
        <v>92120</v>
      </c>
      <c r="D27" s="196" t="s">
        <v>221</v>
      </c>
      <c r="E27" s="182">
        <v>400000</v>
      </c>
      <c r="F27" s="130"/>
    </row>
    <row r="28" spans="1:6" s="271" customFormat="1" ht="39.75" customHeight="1" x14ac:dyDescent="0.25">
      <c r="A28" s="184">
        <v>15</v>
      </c>
      <c r="B28" s="184">
        <v>921</v>
      </c>
      <c r="C28" s="184">
        <v>92195</v>
      </c>
      <c r="D28" s="185" t="s">
        <v>222</v>
      </c>
      <c r="E28" s="182">
        <v>265300</v>
      </c>
      <c r="F28" s="130"/>
    </row>
    <row r="29" spans="1:6" s="271" customFormat="1" ht="15.75" customHeight="1" x14ac:dyDescent="0.25">
      <c r="A29" s="186">
        <v>16</v>
      </c>
      <c r="B29" s="186">
        <v>926</v>
      </c>
      <c r="C29" s="186">
        <v>92605</v>
      </c>
      <c r="D29" s="191" t="s">
        <v>223</v>
      </c>
      <c r="E29" s="182">
        <v>1692000</v>
      </c>
      <c r="F29" s="130"/>
    </row>
    <row r="30" spans="1:6" s="271" customFormat="1" ht="26.25" customHeight="1" x14ac:dyDescent="0.25">
      <c r="A30" s="184">
        <v>17</v>
      </c>
      <c r="B30" s="184">
        <v>926</v>
      </c>
      <c r="C30" s="184">
        <v>92695</v>
      </c>
      <c r="D30" s="185" t="s">
        <v>224</v>
      </c>
      <c r="E30" s="182">
        <v>79500</v>
      </c>
      <c r="F30" s="130"/>
    </row>
    <row r="31" spans="1:6" s="271" customFormat="1" ht="15" customHeight="1" x14ac:dyDescent="0.25">
      <c r="A31" s="301"/>
      <c r="B31" s="302"/>
      <c r="C31" s="302"/>
      <c r="D31" s="302" t="s">
        <v>104</v>
      </c>
      <c r="E31" s="303">
        <f>SUM(E13:E30)</f>
        <v>16872933.630000003</v>
      </c>
      <c r="F31" s="130"/>
    </row>
    <row r="32" spans="1:6" s="271" customFormat="1" ht="15.75" customHeight="1" x14ac:dyDescent="0.25">
      <c r="A32" s="298" t="s">
        <v>225</v>
      </c>
      <c r="B32" s="299"/>
      <c r="C32" s="299"/>
      <c r="D32" s="299"/>
      <c r="E32" s="300"/>
      <c r="F32" s="130"/>
    </row>
    <row r="33" spans="1:6" s="271" customFormat="1" ht="17.25" customHeight="1" x14ac:dyDescent="0.25">
      <c r="A33" s="175" t="s">
        <v>33</v>
      </c>
      <c r="B33" s="175" t="s">
        <v>42</v>
      </c>
      <c r="C33" s="175" t="s">
        <v>98</v>
      </c>
      <c r="D33" s="176" t="s">
        <v>226</v>
      </c>
      <c r="E33" s="177" t="s">
        <v>206</v>
      </c>
      <c r="F33" s="130"/>
    </row>
    <row r="34" spans="1:6" s="271" customFormat="1" ht="15.75" customHeight="1" x14ac:dyDescent="0.25">
      <c r="A34" s="186">
        <v>1</v>
      </c>
      <c r="B34" s="186">
        <v>801</v>
      </c>
      <c r="C34" s="186">
        <v>80101</v>
      </c>
      <c r="D34" s="196" t="s">
        <v>12</v>
      </c>
      <c r="E34" s="182">
        <v>6900681</v>
      </c>
      <c r="F34" s="130"/>
    </row>
    <row r="35" spans="1:6" s="271" customFormat="1" ht="15" customHeight="1" x14ac:dyDescent="0.25">
      <c r="A35" s="197"/>
      <c r="B35" s="198"/>
      <c r="C35" s="199"/>
      <c r="D35" s="200" t="s">
        <v>227</v>
      </c>
      <c r="E35" s="201"/>
      <c r="F35" s="130"/>
    </row>
    <row r="36" spans="1:6" s="271" customFormat="1" ht="13.5" customHeight="1" x14ac:dyDescent="0.25">
      <c r="A36" s="202"/>
      <c r="B36" s="203"/>
      <c r="C36" s="204"/>
      <c r="D36" s="205" t="s">
        <v>228</v>
      </c>
      <c r="E36" s="206"/>
      <c r="F36" s="207"/>
    </row>
    <row r="37" spans="1:6" s="271" customFormat="1" ht="15" customHeight="1" x14ac:dyDescent="0.25">
      <c r="A37" s="202"/>
      <c r="B37" s="203"/>
      <c r="C37" s="204"/>
      <c r="D37" s="205" t="s">
        <v>229</v>
      </c>
      <c r="E37" s="206"/>
      <c r="F37" s="130"/>
    </row>
    <row r="38" spans="1:6" s="271" customFormat="1" ht="26.25" customHeight="1" x14ac:dyDescent="0.25">
      <c r="A38" s="202"/>
      <c r="B38" s="203"/>
      <c r="C38" s="204"/>
      <c r="D38" s="208" t="s">
        <v>230</v>
      </c>
      <c r="E38" s="206"/>
      <c r="F38" s="130"/>
    </row>
    <row r="39" spans="1:6" s="271" customFormat="1" ht="27" customHeight="1" x14ac:dyDescent="0.25">
      <c r="A39" s="187"/>
      <c r="B39" s="209"/>
      <c r="C39" s="210"/>
      <c r="D39" s="211" t="s">
        <v>231</v>
      </c>
      <c r="E39" s="212"/>
      <c r="F39" s="130"/>
    </row>
    <row r="40" spans="1:6" s="271" customFormat="1" ht="24.75" customHeight="1" x14ac:dyDescent="0.25">
      <c r="A40" s="202"/>
      <c r="B40" s="203"/>
      <c r="C40" s="204"/>
      <c r="D40" s="213" t="s">
        <v>232</v>
      </c>
      <c r="E40" s="214"/>
      <c r="F40" s="130"/>
    </row>
    <row r="41" spans="1:6" s="271" customFormat="1" ht="25.5" customHeight="1" x14ac:dyDescent="0.25">
      <c r="A41" s="202"/>
      <c r="B41" s="203"/>
      <c r="C41" s="204"/>
      <c r="D41" s="215" t="s">
        <v>233</v>
      </c>
      <c r="E41" s="214"/>
      <c r="F41" s="130"/>
    </row>
    <row r="42" spans="1:6" s="271" customFormat="1" ht="14.25" customHeight="1" x14ac:dyDescent="0.25">
      <c r="A42" s="202"/>
      <c r="B42" s="203"/>
      <c r="C42" s="204"/>
      <c r="D42" s="216" t="s">
        <v>234</v>
      </c>
      <c r="E42" s="206"/>
      <c r="F42" s="130"/>
    </row>
    <row r="43" spans="1:6" s="271" customFormat="1" ht="24" customHeight="1" x14ac:dyDescent="0.25">
      <c r="A43" s="187"/>
      <c r="B43" s="209"/>
      <c r="C43" s="210"/>
      <c r="D43" s="217" t="s">
        <v>235</v>
      </c>
      <c r="E43" s="188"/>
      <c r="F43" s="130"/>
    </row>
    <row r="44" spans="1:6" s="271" customFormat="1" ht="13.5" customHeight="1" x14ac:dyDescent="0.25">
      <c r="A44" s="186">
        <v>2</v>
      </c>
      <c r="B44" s="186">
        <v>801</v>
      </c>
      <c r="C44" s="186">
        <v>80103</v>
      </c>
      <c r="D44" s="196" t="s">
        <v>64</v>
      </c>
      <c r="E44" s="182">
        <v>123326</v>
      </c>
      <c r="F44" s="130"/>
    </row>
    <row r="45" spans="1:6" s="271" customFormat="1" ht="24" customHeight="1" x14ac:dyDescent="0.25">
      <c r="A45" s="202"/>
      <c r="B45" s="203"/>
      <c r="C45" s="204"/>
      <c r="D45" s="218" t="s">
        <v>230</v>
      </c>
      <c r="E45" s="201"/>
      <c r="F45" s="130"/>
    </row>
    <row r="46" spans="1:6" s="271" customFormat="1" ht="13.5" customHeight="1" x14ac:dyDescent="0.25">
      <c r="A46" s="187"/>
      <c r="B46" s="209"/>
      <c r="C46" s="210"/>
      <c r="D46" s="219" t="s">
        <v>234</v>
      </c>
      <c r="E46" s="188"/>
      <c r="F46" s="130"/>
    </row>
    <row r="47" spans="1:6" s="271" customFormat="1" ht="15.75" customHeight="1" x14ac:dyDescent="0.25">
      <c r="A47" s="186">
        <v>3</v>
      </c>
      <c r="B47" s="186">
        <v>801</v>
      </c>
      <c r="C47" s="186">
        <v>80104</v>
      </c>
      <c r="D47" s="196" t="s">
        <v>14</v>
      </c>
      <c r="E47" s="182">
        <v>8192033</v>
      </c>
      <c r="F47" s="130"/>
    </row>
    <row r="48" spans="1:6" s="271" customFormat="1" ht="14.25" customHeight="1" x14ac:dyDescent="0.25">
      <c r="A48" s="197"/>
      <c r="B48" s="198"/>
      <c r="C48" s="199"/>
      <c r="D48" s="200" t="s">
        <v>236</v>
      </c>
      <c r="E48" s="201"/>
      <c r="F48" s="130"/>
    </row>
    <row r="49" spans="1:6" s="271" customFormat="1" ht="14.25" customHeight="1" x14ac:dyDescent="0.25">
      <c r="A49" s="202"/>
      <c r="B49" s="203"/>
      <c r="C49" s="204"/>
      <c r="D49" s="220" t="s">
        <v>237</v>
      </c>
      <c r="E49" s="206"/>
      <c r="F49" s="130"/>
    </row>
    <row r="50" spans="1:6" s="271" customFormat="1" ht="13.5" customHeight="1" x14ac:dyDescent="0.25">
      <c r="A50" s="202"/>
      <c r="B50" s="203"/>
      <c r="C50" s="204"/>
      <c r="D50" s="220" t="s">
        <v>238</v>
      </c>
      <c r="E50" s="206"/>
      <c r="F50" s="130"/>
    </row>
    <row r="51" spans="1:6" s="271" customFormat="1" ht="23.25" customHeight="1" x14ac:dyDescent="0.25">
      <c r="A51" s="202"/>
      <c r="B51" s="203"/>
      <c r="C51" s="204"/>
      <c r="D51" s="208" t="s">
        <v>239</v>
      </c>
      <c r="E51" s="206"/>
      <c r="F51" s="130"/>
    </row>
    <row r="52" spans="1:6" s="271" customFormat="1" ht="13.5" customHeight="1" x14ac:dyDescent="0.25">
      <c r="A52" s="202"/>
      <c r="B52" s="203"/>
      <c r="C52" s="204"/>
      <c r="D52" s="220" t="s">
        <v>240</v>
      </c>
      <c r="E52" s="206"/>
      <c r="F52" s="130"/>
    </row>
    <row r="53" spans="1:6" s="271" customFormat="1" ht="13.5" customHeight="1" x14ac:dyDescent="0.25">
      <c r="A53" s="202"/>
      <c r="B53" s="203"/>
      <c r="C53" s="204"/>
      <c r="D53" s="208" t="s">
        <v>241</v>
      </c>
      <c r="E53" s="206"/>
      <c r="F53" s="130"/>
    </row>
    <row r="54" spans="1:6" s="271" customFormat="1" ht="13.5" customHeight="1" x14ac:dyDescent="0.25">
      <c r="A54" s="202"/>
      <c r="B54" s="203"/>
      <c r="C54" s="204"/>
      <c r="D54" s="208" t="s">
        <v>242</v>
      </c>
      <c r="E54" s="206"/>
      <c r="F54" s="130"/>
    </row>
    <row r="55" spans="1:6" s="271" customFormat="1" ht="13.5" customHeight="1" x14ac:dyDescent="0.25">
      <c r="A55" s="202"/>
      <c r="B55" s="203"/>
      <c r="C55" s="204"/>
      <c r="D55" s="220" t="s">
        <v>243</v>
      </c>
      <c r="E55" s="206"/>
      <c r="F55" s="130"/>
    </row>
    <row r="56" spans="1:6" s="271" customFormat="1" ht="13.5" customHeight="1" x14ac:dyDescent="0.25">
      <c r="A56" s="202"/>
      <c r="B56" s="203"/>
      <c r="C56" s="204"/>
      <c r="D56" s="220" t="s">
        <v>244</v>
      </c>
      <c r="E56" s="206"/>
      <c r="F56" s="130"/>
    </row>
    <row r="57" spans="1:6" s="271" customFormat="1" ht="13.5" customHeight="1" x14ac:dyDescent="0.25">
      <c r="A57" s="202"/>
      <c r="B57" s="203"/>
      <c r="C57" s="204"/>
      <c r="D57" s="208" t="s">
        <v>245</v>
      </c>
      <c r="E57" s="206"/>
      <c r="F57" s="130"/>
    </row>
    <row r="58" spans="1:6" s="271" customFormat="1" ht="13.5" customHeight="1" x14ac:dyDescent="0.25">
      <c r="A58" s="202"/>
      <c r="B58" s="203"/>
      <c r="C58" s="204"/>
      <c r="D58" s="216" t="s">
        <v>246</v>
      </c>
      <c r="E58" s="206"/>
      <c r="F58" s="130"/>
    </row>
    <row r="59" spans="1:6" s="271" customFormat="1" ht="13.5" customHeight="1" x14ac:dyDescent="0.25">
      <c r="A59" s="202"/>
      <c r="B59" s="203"/>
      <c r="C59" s="204"/>
      <c r="D59" s="216" t="s">
        <v>247</v>
      </c>
      <c r="E59" s="206"/>
      <c r="F59" s="130"/>
    </row>
    <row r="60" spans="1:6" s="271" customFormat="1" ht="13.5" customHeight="1" x14ac:dyDescent="0.25">
      <c r="A60" s="202"/>
      <c r="B60" s="203"/>
      <c r="C60" s="204"/>
      <c r="D60" s="216" t="s">
        <v>248</v>
      </c>
      <c r="E60" s="206"/>
      <c r="F60" s="130"/>
    </row>
    <row r="61" spans="1:6" s="271" customFormat="1" ht="13.5" customHeight="1" x14ac:dyDescent="0.25">
      <c r="A61" s="202"/>
      <c r="B61" s="203"/>
      <c r="C61" s="204"/>
      <c r="D61" s="216" t="s">
        <v>249</v>
      </c>
      <c r="E61" s="206"/>
      <c r="F61" s="130"/>
    </row>
    <row r="62" spans="1:6" s="271" customFormat="1" ht="13.5" customHeight="1" x14ac:dyDescent="0.25">
      <c r="A62" s="187"/>
      <c r="B62" s="209"/>
      <c r="C62" s="210"/>
      <c r="D62" s="221" t="s">
        <v>250</v>
      </c>
      <c r="E62" s="188"/>
      <c r="F62" s="130"/>
    </row>
    <row r="63" spans="1:6" s="271" customFormat="1" ht="12.75" customHeight="1" x14ac:dyDescent="0.25">
      <c r="A63" s="186">
        <v>4</v>
      </c>
      <c r="B63" s="186">
        <v>801</v>
      </c>
      <c r="C63" s="186">
        <v>80106</v>
      </c>
      <c r="D63" s="196" t="s">
        <v>251</v>
      </c>
      <c r="E63" s="182">
        <v>79807</v>
      </c>
      <c r="F63" s="130"/>
    </row>
    <row r="64" spans="1:6" s="271" customFormat="1" ht="13.5" customHeight="1" x14ac:dyDescent="0.25">
      <c r="A64" s="202"/>
      <c r="B64" s="203"/>
      <c r="C64" s="204"/>
      <c r="D64" s="222" t="s">
        <v>252</v>
      </c>
      <c r="E64" s="223"/>
      <c r="F64" s="130"/>
    </row>
    <row r="65" spans="1:6" s="271" customFormat="1" ht="13.5" customHeight="1" x14ac:dyDescent="0.25">
      <c r="A65" s="186">
        <v>5</v>
      </c>
      <c r="B65" s="186">
        <v>801</v>
      </c>
      <c r="C65" s="186">
        <v>80115</v>
      </c>
      <c r="D65" s="224" t="s">
        <v>56</v>
      </c>
      <c r="E65" s="182">
        <v>2085889</v>
      </c>
      <c r="F65" s="130"/>
    </row>
    <row r="66" spans="1:6" s="271" customFormat="1" ht="23.25" customHeight="1" x14ac:dyDescent="0.25">
      <c r="A66" s="196"/>
      <c r="B66" s="224"/>
      <c r="C66" s="225"/>
      <c r="D66" s="226" t="s">
        <v>253</v>
      </c>
      <c r="E66" s="182"/>
      <c r="F66" s="130"/>
    </row>
    <row r="67" spans="1:6" s="271" customFormat="1" ht="13.5" customHeight="1" x14ac:dyDescent="0.25">
      <c r="A67" s="186">
        <v>6</v>
      </c>
      <c r="B67" s="186">
        <v>801</v>
      </c>
      <c r="C67" s="186">
        <v>80116</v>
      </c>
      <c r="D67" s="224" t="s">
        <v>254</v>
      </c>
      <c r="E67" s="182">
        <v>6055499</v>
      </c>
      <c r="F67" s="130"/>
    </row>
    <row r="68" spans="1:6" s="271" customFormat="1" ht="13.5" customHeight="1" x14ac:dyDescent="0.25">
      <c r="A68" s="197"/>
      <c r="B68" s="198"/>
      <c r="C68" s="199"/>
      <c r="D68" s="227" t="s">
        <v>255</v>
      </c>
      <c r="E68" s="201"/>
      <c r="F68" s="130"/>
    </row>
    <row r="69" spans="1:6" s="271" customFormat="1" ht="25.5" customHeight="1" x14ac:dyDescent="0.25">
      <c r="A69" s="202"/>
      <c r="B69" s="203"/>
      <c r="C69" s="204"/>
      <c r="D69" s="205" t="s">
        <v>256</v>
      </c>
      <c r="E69" s="206"/>
      <c r="F69" s="130"/>
    </row>
    <row r="70" spans="1:6" s="271" customFormat="1" ht="22.5" customHeight="1" x14ac:dyDescent="0.25">
      <c r="A70" s="202"/>
      <c r="B70" s="203"/>
      <c r="C70" s="204"/>
      <c r="D70" s="215" t="s">
        <v>257</v>
      </c>
      <c r="E70" s="214"/>
      <c r="F70" s="130"/>
    </row>
    <row r="71" spans="1:6" s="271" customFormat="1" ht="13.5" customHeight="1" x14ac:dyDescent="0.25">
      <c r="A71" s="202"/>
      <c r="B71" s="203"/>
      <c r="C71" s="204"/>
      <c r="D71" s="216" t="s">
        <v>258</v>
      </c>
      <c r="E71" s="206"/>
      <c r="F71" s="130"/>
    </row>
    <row r="72" spans="1:6" s="271" customFormat="1" ht="13.5" customHeight="1" x14ac:dyDescent="0.25">
      <c r="A72" s="202"/>
      <c r="B72" s="203"/>
      <c r="C72" s="204"/>
      <c r="D72" s="216" t="s">
        <v>259</v>
      </c>
      <c r="E72" s="206"/>
      <c r="F72" s="130"/>
    </row>
    <row r="73" spans="1:6" s="271" customFormat="1" ht="25.5" customHeight="1" x14ac:dyDescent="0.25">
      <c r="A73" s="202"/>
      <c r="B73" s="203"/>
      <c r="C73" s="204"/>
      <c r="D73" s="205" t="s">
        <v>260</v>
      </c>
      <c r="E73" s="206"/>
      <c r="F73" s="130"/>
    </row>
    <row r="74" spans="1:6" s="271" customFormat="1" ht="13.5" customHeight="1" x14ac:dyDescent="0.25">
      <c r="A74" s="202"/>
      <c r="B74" s="203"/>
      <c r="C74" s="204"/>
      <c r="D74" s="205" t="s">
        <v>261</v>
      </c>
      <c r="E74" s="206"/>
      <c r="F74" s="130"/>
    </row>
    <row r="75" spans="1:6" s="271" customFormat="1" ht="13.5" customHeight="1" x14ac:dyDescent="0.25">
      <c r="A75" s="202"/>
      <c r="B75" s="203"/>
      <c r="C75" s="204"/>
      <c r="D75" s="205" t="s">
        <v>262</v>
      </c>
      <c r="E75" s="206"/>
      <c r="F75" s="130"/>
    </row>
    <row r="76" spans="1:6" s="271" customFormat="1" ht="12.75" customHeight="1" x14ac:dyDescent="0.25">
      <c r="A76" s="202"/>
      <c r="B76" s="203"/>
      <c r="C76" s="204"/>
      <c r="D76" s="208" t="s">
        <v>263</v>
      </c>
      <c r="E76" s="206"/>
      <c r="F76" s="130"/>
    </row>
    <row r="77" spans="1:6" s="271" customFormat="1" ht="13.5" customHeight="1" x14ac:dyDescent="0.25">
      <c r="A77" s="202"/>
      <c r="B77" s="203"/>
      <c r="C77" s="204"/>
      <c r="D77" s="216" t="s">
        <v>264</v>
      </c>
      <c r="E77" s="206"/>
      <c r="F77" s="130"/>
    </row>
    <row r="78" spans="1:6" s="271" customFormat="1" ht="13.5" customHeight="1" x14ac:dyDescent="0.25">
      <c r="A78" s="202"/>
      <c r="B78" s="203"/>
      <c r="C78" s="204"/>
      <c r="D78" s="228" t="s">
        <v>265</v>
      </c>
      <c r="E78" s="214"/>
      <c r="F78" s="130"/>
    </row>
    <row r="79" spans="1:6" s="271" customFormat="1" ht="13.5" customHeight="1" x14ac:dyDescent="0.25">
      <c r="A79" s="202"/>
      <c r="B79" s="203"/>
      <c r="C79" s="204"/>
      <c r="D79" s="229" t="s">
        <v>266</v>
      </c>
      <c r="E79" s="206"/>
      <c r="F79" s="130"/>
    </row>
    <row r="80" spans="1:6" s="271" customFormat="1" ht="13.5" customHeight="1" x14ac:dyDescent="0.25">
      <c r="A80" s="202"/>
      <c r="B80" s="203"/>
      <c r="C80" s="204"/>
      <c r="D80" s="216" t="s">
        <v>267</v>
      </c>
      <c r="E80" s="206"/>
      <c r="F80" s="130"/>
    </row>
    <row r="81" spans="1:6" s="271" customFormat="1" ht="25.5" customHeight="1" x14ac:dyDescent="0.25">
      <c r="A81" s="187"/>
      <c r="B81" s="209"/>
      <c r="C81" s="210"/>
      <c r="D81" s="217" t="s">
        <v>268</v>
      </c>
      <c r="E81" s="188"/>
      <c r="F81" s="130"/>
    </row>
    <row r="82" spans="1:6" s="271" customFormat="1" ht="13.5" customHeight="1" x14ac:dyDescent="0.25">
      <c r="A82" s="186">
        <v>7</v>
      </c>
      <c r="B82" s="186">
        <v>801</v>
      </c>
      <c r="C82" s="186">
        <v>80117</v>
      </c>
      <c r="D82" s="196" t="s">
        <v>269</v>
      </c>
      <c r="E82" s="182">
        <v>2432743</v>
      </c>
      <c r="F82" s="130"/>
    </row>
    <row r="83" spans="1:6" s="271" customFormat="1" ht="15" customHeight="1" x14ac:dyDescent="0.25">
      <c r="A83" s="197"/>
      <c r="B83" s="198"/>
      <c r="C83" s="199"/>
      <c r="D83" s="230" t="s">
        <v>270</v>
      </c>
      <c r="E83" s="201"/>
      <c r="F83" s="130"/>
    </row>
    <row r="84" spans="1:6" s="271" customFormat="1" ht="15" customHeight="1" x14ac:dyDescent="0.25">
      <c r="A84" s="187"/>
      <c r="B84" s="209"/>
      <c r="C84" s="210"/>
      <c r="D84" s="217" t="s">
        <v>271</v>
      </c>
      <c r="E84" s="188"/>
      <c r="F84" s="130"/>
    </row>
    <row r="85" spans="1:6" s="271" customFormat="1" ht="24.75" customHeight="1" x14ac:dyDescent="0.25">
      <c r="A85" s="197"/>
      <c r="B85" s="198"/>
      <c r="C85" s="199"/>
      <c r="D85" s="231" t="s">
        <v>272</v>
      </c>
      <c r="E85" s="201"/>
      <c r="F85" s="130"/>
    </row>
    <row r="86" spans="1:6" s="271" customFormat="1" ht="25.5" customHeight="1" x14ac:dyDescent="0.25">
      <c r="A86" s="202"/>
      <c r="B86" s="203"/>
      <c r="C86" s="204"/>
      <c r="D86" s="217" t="s">
        <v>273</v>
      </c>
      <c r="E86" s="223"/>
      <c r="F86" s="130"/>
    </row>
    <row r="87" spans="1:6" s="271" customFormat="1" ht="15.75" customHeight="1" x14ac:dyDescent="0.25">
      <c r="A87" s="186">
        <v>8</v>
      </c>
      <c r="B87" s="186">
        <v>801</v>
      </c>
      <c r="C87" s="186">
        <v>80120</v>
      </c>
      <c r="D87" s="196" t="s">
        <v>88</v>
      </c>
      <c r="E87" s="182">
        <v>6481945</v>
      </c>
      <c r="F87" s="130"/>
    </row>
    <row r="88" spans="1:6" s="271" customFormat="1" ht="13.5" customHeight="1" x14ac:dyDescent="0.25">
      <c r="A88" s="202"/>
      <c r="B88" s="203"/>
      <c r="C88" s="204"/>
      <c r="D88" s="205" t="s">
        <v>274</v>
      </c>
      <c r="E88" s="206"/>
      <c r="F88" s="130"/>
    </row>
    <row r="89" spans="1:6" s="271" customFormat="1" ht="13.5" customHeight="1" x14ac:dyDescent="0.25">
      <c r="A89" s="202"/>
      <c r="B89" s="203"/>
      <c r="C89" s="204"/>
      <c r="D89" s="205" t="s">
        <v>275</v>
      </c>
      <c r="E89" s="206"/>
      <c r="F89" s="130"/>
    </row>
    <row r="90" spans="1:6" s="271" customFormat="1" ht="13.5" customHeight="1" x14ac:dyDescent="0.25">
      <c r="A90" s="202"/>
      <c r="B90" s="203"/>
      <c r="C90" s="204"/>
      <c r="D90" s="216" t="s">
        <v>276</v>
      </c>
      <c r="E90" s="206"/>
      <c r="F90" s="130"/>
    </row>
    <row r="91" spans="1:6" s="271" customFormat="1" ht="24.75" customHeight="1" x14ac:dyDescent="0.25">
      <c r="A91" s="202"/>
      <c r="B91" s="203"/>
      <c r="C91" s="204"/>
      <c r="D91" s="205" t="s">
        <v>277</v>
      </c>
      <c r="E91" s="206"/>
      <c r="F91" s="130"/>
    </row>
    <row r="92" spans="1:6" s="271" customFormat="1" ht="13.5" customHeight="1" x14ac:dyDescent="0.25">
      <c r="A92" s="202"/>
      <c r="B92" s="203"/>
      <c r="C92" s="204"/>
      <c r="D92" s="216" t="s">
        <v>278</v>
      </c>
      <c r="E92" s="206"/>
      <c r="F92" s="130"/>
    </row>
    <row r="93" spans="1:6" s="271" customFormat="1" ht="15" customHeight="1" x14ac:dyDescent="0.25">
      <c r="A93" s="202"/>
      <c r="B93" s="203"/>
      <c r="C93" s="204"/>
      <c r="D93" s="205" t="s">
        <v>279</v>
      </c>
      <c r="E93" s="206"/>
      <c r="F93" s="130"/>
    </row>
    <row r="94" spans="1:6" s="271" customFormat="1" ht="25.5" customHeight="1" x14ac:dyDescent="0.25">
      <c r="A94" s="202"/>
      <c r="B94" s="203"/>
      <c r="C94" s="204"/>
      <c r="D94" s="220" t="s">
        <v>280</v>
      </c>
      <c r="E94" s="206"/>
      <c r="F94" s="130"/>
    </row>
    <row r="95" spans="1:6" s="271" customFormat="1" ht="25.5" customHeight="1" x14ac:dyDescent="0.25">
      <c r="A95" s="202"/>
      <c r="B95" s="203"/>
      <c r="C95" s="204"/>
      <c r="D95" s="208" t="s">
        <v>281</v>
      </c>
      <c r="E95" s="206"/>
      <c r="F95" s="130"/>
    </row>
    <row r="96" spans="1:6" s="271" customFormat="1" ht="25.5" customHeight="1" x14ac:dyDescent="0.25">
      <c r="A96" s="202"/>
      <c r="B96" s="203"/>
      <c r="C96" s="204"/>
      <c r="D96" s="208" t="s">
        <v>282</v>
      </c>
      <c r="E96" s="206"/>
      <c r="F96" s="130"/>
    </row>
    <row r="97" spans="1:6" s="271" customFormat="1" ht="13.5" customHeight="1" x14ac:dyDescent="0.25">
      <c r="A97" s="202"/>
      <c r="B97" s="203"/>
      <c r="C97" s="204"/>
      <c r="D97" s="216" t="s">
        <v>283</v>
      </c>
      <c r="E97" s="206"/>
      <c r="F97" s="130"/>
    </row>
    <row r="98" spans="1:6" s="271" customFormat="1" ht="13.5" customHeight="1" x14ac:dyDescent="0.25">
      <c r="A98" s="187"/>
      <c r="B98" s="209"/>
      <c r="C98" s="210"/>
      <c r="D98" s="221" t="s">
        <v>284</v>
      </c>
      <c r="E98" s="188"/>
      <c r="F98" s="130"/>
    </row>
    <row r="99" spans="1:6" s="271" customFormat="1" ht="51" customHeight="1" x14ac:dyDescent="0.25">
      <c r="A99" s="184">
        <v>9</v>
      </c>
      <c r="B99" s="184">
        <v>801</v>
      </c>
      <c r="C99" s="184">
        <v>80149</v>
      </c>
      <c r="D99" s="185" t="s">
        <v>285</v>
      </c>
      <c r="E99" s="195">
        <v>2140907</v>
      </c>
      <c r="F99" s="130"/>
    </row>
    <row r="100" spans="1:6" s="271" customFormat="1" ht="25.5" customHeight="1" x14ac:dyDescent="0.25">
      <c r="A100" s="197"/>
      <c r="B100" s="198"/>
      <c r="C100" s="199"/>
      <c r="D100" s="218" t="s">
        <v>239</v>
      </c>
      <c r="E100" s="201"/>
      <c r="F100" s="130"/>
    </row>
    <row r="101" spans="1:6" s="271" customFormat="1" ht="13.5" customHeight="1" x14ac:dyDescent="0.25">
      <c r="A101" s="202"/>
      <c r="B101" s="203"/>
      <c r="C101" s="204"/>
      <c r="D101" s="208" t="s">
        <v>246</v>
      </c>
      <c r="E101" s="206"/>
      <c r="F101" s="130"/>
    </row>
    <row r="102" spans="1:6" s="271" customFormat="1" ht="13.5" customHeight="1" x14ac:dyDescent="0.25">
      <c r="A102" s="202"/>
      <c r="B102" s="203"/>
      <c r="C102" s="204"/>
      <c r="D102" s="208" t="s">
        <v>286</v>
      </c>
      <c r="E102" s="206"/>
      <c r="F102" s="130"/>
    </row>
    <row r="103" spans="1:6" s="271" customFormat="1" ht="13.5" customHeight="1" x14ac:dyDescent="0.25">
      <c r="A103" s="202"/>
      <c r="B103" s="203"/>
      <c r="C103" s="204"/>
      <c r="D103" s="232" t="s">
        <v>236</v>
      </c>
      <c r="E103" s="214"/>
      <c r="F103" s="130"/>
    </row>
    <row r="104" spans="1:6" s="271" customFormat="1" ht="13.5" customHeight="1" x14ac:dyDescent="0.25">
      <c r="A104" s="202"/>
      <c r="B104" s="203"/>
      <c r="C104" s="204"/>
      <c r="D104" s="220" t="s">
        <v>238</v>
      </c>
      <c r="E104" s="206"/>
      <c r="F104" s="130"/>
    </row>
    <row r="105" spans="1:6" s="271" customFormat="1" ht="13.5" customHeight="1" x14ac:dyDescent="0.25">
      <c r="A105" s="202"/>
      <c r="B105" s="203"/>
      <c r="C105" s="204"/>
      <c r="D105" s="208" t="s">
        <v>287</v>
      </c>
      <c r="E105" s="206"/>
      <c r="F105" s="130"/>
    </row>
    <row r="106" spans="1:6" s="271" customFormat="1" ht="13.5" customHeight="1" x14ac:dyDescent="0.25">
      <c r="A106" s="202"/>
      <c r="B106" s="203"/>
      <c r="C106" s="204"/>
      <c r="D106" s="208" t="s">
        <v>288</v>
      </c>
      <c r="E106" s="206"/>
      <c r="F106" s="130"/>
    </row>
    <row r="107" spans="1:6" s="271" customFormat="1" ht="13.5" customHeight="1" x14ac:dyDescent="0.25">
      <c r="A107" s="202"/>
      <c r="B107" s="203"/>
      <c r="C107" s="204"/>
      <c r="D107" s="208" t="s">
        <v>234</v>
      </c>
      <c r="E107" s="206"/>
      <c r="F107" s="130"/>
    </row>
    <row r="108" spans="1:6" s="271" customFormat="1" ht="13.5" customHeight="1" x14ac:dyDescent="0.25">
      <c r="A108" s="187"/>
      <c r="B108" s="209"/>
      <c r="C108" s="210"/>
      <c r="D108" s="233" t="s">
        <v>248</v>
      </c>
      <c r="E108" s="188"/>
      <c r="F108" s="130"/>
    </row>
    <row r="109" spans="1:6" s="271" customFormat="1" ht="39" customHeight="1" x14ac:dyDescent="0.25">
      <c r="A109" s="184">
        <v>10</v>
      </c>
      <c r="B109" s="184">
        <v>801</v>
      </c>
      <c r="C109" s="184">
        <v>80150</v>
      </c>
      <c r="D109" s="185" t="s">
        <v>289</v>
      </c>
      <c r="E109" s="195">
        <v>257139</v>
      </c>
      <c r="F109" s="130"/>
    </row>
    <row r="110" spans="1:6" s="271" customFormat="1" ht="13.5" customHeight="1" x14ac:dyDescent="0.25">
      <c r="A110" s="197"/>
      <c r="B110" s="198"/>
      <c r="C110" s="199"/>
      <c r="D110" s="218" t="s">
        <v>227</v>
      </c>
      <c r="E110" s="201"/>
      <c r="F110" s="130"/>
    </row>
    <row r="111" spans="1:6" s="271" customFormat="1" ht="25.5" customHeight="1" x14ac:dyDescent="0.25">
      <c r="A111" s="202"/>
      <c r="B111" s="203"/>
      <c r="C111" s="204"/>
      <c r="D111" s="205" t="s">
        <v>290</v>
      </c>
      <c r="E111" s="206"/>
      <c r="F111" s="130"/>
    </row>
    <row r="112" spans="1:6" s="271" customFormat="1" ht="15.75" customHeight="1" x14ac:dyDescent="0.25">
      <c r="A112" s="187"/>
      <c r="B112" s="209"/>
      <c r="C112" s="210"/>
      <c r="D112" s="217" t="s">
        <v>228</v>
      </c>
      <c r="E112" s="188"/>
      <c r="F112" s="207"/>
    </row>
    <row r="113" spans="1:6" s="271" customFormat="1" ht="13.5" customHeight="1" x14ac:dyDescent="0.25">
      <c r="A113" s="186">
        <v>11</v>
      </c>
      <c r="B113" s="186">
        <v>801</v>
      </c>
      <c r="C113" s="186">
        <v>80151</v>
      </c>
      <c r="D113" s="224" t="s">
        <v>149</v>
      </c>
      <c r="E113" s="182">
        <v>67210</v>
      </c>
      <c r="F113" s="130"/>
    </row>
    <row r="114" spans="1:6" s="271" customFormat="1" ht="13.5" customHeight="1" x14ac:dyDescent="0.25">
      <c r="A114" s="197"/>
      <c r="B114" s="198"/>
      <c r="C114" s="199"/>
      <c r="D114" s="227" t="s">
        <v>291</v>
      </c>
      <c r="E114" s="201"/>
      <c r="F114" s="130"/>
    </row>
    <row r="115" spans="1:6" s="271" customFormat="1" ht="13.5" customHeight="1" x14ac:dyDescent="0.25">
      <c r="A115" s="187"/>
      <c r="B115" s="209"/>
      <c r="C115" s="210"/>
      <c r="D115" s="234" t="s">
        <v>264</v>
      </c>
      <c r="E115" s="188"/>
      <c r="F115" s="130"/>
    </row>
    <row r="116" spans="1:6" s="271" customFormat="1" ht="114" customHeight="1" x14ac:dyDescent="0.25">
      <c r="A116" s="184">
        <v>12</v>
      </c>
      <c r="B116" s="184">
        <v>801</v>
      </c>
      <c r="C116" s="184">
        <v>80152</v>
      </c>
      <c r="D116" s="185" t="s">
        <v>292</v>
      </c>
      <c r="E116" s="195">
        <v>309821</v>
      </c>
      <c r="F116" s="130"/>
    </row>
    <row r="117" spans="1:6" s="271" customFormat="1" ht="12.75" customHeight="1" x14ac:dyDescent="0.25">
      <c r="A117" s="197"/>
      <c r="B117" s="198"/>
      <c r="C117" s="199"/>
      <c r="D117" s="235" t="s">
        <v>270</v>
      </c>
      <c r="E117" s="201"/>
      <c r="F117" s="130"/>
    </row>
    <row r="118" spans="1:6" s="271" customFormat="1" ht="15" customHeight="1" x14ac:dyDescent="0.25">
      <c r="A118" s="187"/>
      <c r="B118" s="209"/>
      <c r="C118" s="210"/>
      <c r="D118" s="236" t="s">
        <v>284</v>
      </c>
      <c r="E118" s="212"/>
      <c r="F118" s="130"/>
    </row>
    <row r="119" spans="1:6" s="271" customFormat="1" ht="22.9" customHeight="1" x14ac:dyDescent="0.25">
      <c r="A119" s="197"/>
      <c r="B119" s="198"/>
      <c r="C119" s="199"/>
      <c r="D119" s="237" t="s">
        <v>253</v>
      </c>
      <c r="E119" s="201"/>
      <c r="F119" s="130"/>
    </row>
    <row r="120" spans="1:6" s="271" customFormat="1" ht="23.25" customHeight="1" x14ac:dyDescent="0.25">
      <c r="A120" s="187"/>
      <c r="B120" s="209"/>
      <c r="C120" s="210"/>
      <c r="D120" s="233" t="s">
        <v>282</v>
      </c>
      <c r="E120" s="188"/>
      <c r="F120" s="130"/>
    </row>
    <row r="121" spans="1:6" s="271" customFormat="1" ht="15.75" customHeight="1" x14ac:dyDescent="0.25">
      <c r="A121" s="238">
        <v>13</v>
      </c>
      <c r="B121" s="238">
        <v>853</v>
      </c>
      <c r="C121" s="238">
        <v>85311</v>
      </c>
      <c r="D121" s="209" t="s">
        <v>293</v>
      </c>
      <c r="E121" s="188">
        <v>180803</v>
      </c>
      <c r="F121" s="130"/>
    </row>
    <row r="122" spans="1:6" s="271" customFormat="1" ht="15.75" customHeight="1" x14ac:dyDescent="0.25">
      <c r="A122" s="186">
        <v>14</v>
      </c>
      <c r="B122" s="186">
        <v>854</v>
      </c>
      <c r="C122" s="186">
        <v>85403</v>
      </c>
      <c r="D122" s="224" t="s">
        <v>294</v>
      </c>
      <c r="E122" s="182">
        <v>676538</v>
      </c>
      <c r="F122" s="130"/>
    </row>
    <row r="123" spans="1:6" s="271" customFormat="1" ht="13.5" customHeight="1" x14ac:dyDescent="0.25">
      <c r="A123" s="196"/>
      <c r="B123" s="224"/>
      <c r="C123" s="225"/>
      <c r="D123" s="239" t="s">
        <v>295</v>
      </c>
      <c r="E123" s="182"/>
      <c r="F123" s="130"/>
    </row>
    <row r="124" spans="1:6" s="271" customFormat="1" ht="13.5" customHeight="1" x14ac:dyDescent="0.25">
      <c r="A124" s="186">
        <v>15</v>
      </c>
      <c r="B124" s="186">
        <v>854</v>
      </c>
      <c r="C124" s="186">
        <v>85404</v>
      </c>
      <c r="D124" s="224" t="s">
        <v>296</v>
      </c>
      <c r="E124" s="182">
        <v>431406</v>
      </c>
      <c r="F124" s="130"/>
    </row>
    <row r="125" spans="1:6" s="271" customFormat="1" ht="13.5" customHeight="1" x14ac:dyDescent="0.25">
      <c r="A125" s="202"/>
      <c r="B125" s="203"/>
      <c r="C125" s="204"/>
      <c r="D125" s="216" t="s">
        <v>248</v>
      </c>
      <c r="E125" s="214"/>
      <c r="F125" s="130"/>
    </row>
    <row r="126" spans="1:6" s="271" customFormat="1" ht="24.75" customHeight="1" x14ac:dyDescent="0.25">
      <c r="A126" s="202"/>
      <c r="B126" s="203"/>
      <c r="C126" s="204"/>
      <c r="D126" s="208" t="s">
        <v>239</v>
      </c>
      <c r="E126" s="206"/>
      <c r="F126" s="130"/>
    </row>
    <row r="127" spans="1:6" s="271" customFormat="1" ht="13.5" customHeight="1" x14ac:dyDescent="0.25">
      <c r="A127" s="202"/>
      <c r="B127" s="203"/>
      <c r="C127" s="204"/>
      <c r="D127" s="208" t="s">
        <v>286</v>
      </c>
      <c r="E127" s="206"/>
      <c r="F127" s="130"/>
    </row>
    <row r="128" spans="1:6" s="271" customFormat="1" ht="13.5" customHeight="1" x14ac:dyDescent="0.25">
      <c r="A128" s="202"/>
      <c r="B128" s="203"/>
      <c r="C128" s="204"/>
      <c r="D128" s="208" t="s">
        <v>287</v>
      </c>
      <c r="E128" s="206"/>
      <c r="F128" s="130"/>
    </row>
    <row r="129" spans="1:6" s="271" customFormat="1" ht="14.25" customHeight="1" x14ac:dyDescent="0.25">
      <c r="A129" s="187"/>
      <c r="B129" s="209"/>
      <c r="C129" s="210"/>
      <c r="D129" s="233" t="s">
        <v>288</v>
      </c>
      <c r="E129" s="188"/>
      <c r="F129" s="130"/>
    </row>
    <row r="130" spans="1:6" s="271" customFormat="1" ht="25.5" customHeight="1" x14ac:dyDescent="0.25">
      <c r="A130" s="184">
        <v>16</v>
      </c>
      <c r="B130" s="184">
        <v>854</v>
      </c>
      <c r="C130" s="184">
        <v>85406</v>
      </c>
      <c r="D130" s="240" t="s">
        <v>297</v>
      </c>
      <c r="E130" s="182">
        <v>221486</v>
      </c>
      <c r="F130" s="130"/>
    </row>
    <row r="131" spans="1:6" s="271" customFormat="1" ht="12.75" customHeight="1" x14ac:dyDescent="0.25">
      <c r="A131" s="187"/>
      <c r="B131" s="209"/>
      <c r="C131" s="210"/>
      <c r="D131" s="241" t="s">
        <v>298</v>
      </c>
      <c r="E131" s="188"/>
      <c r="F131" s="130"/>
    </row>
    <row r="132" spans="1:6" s="271" customFormat="1" ht="13.5" customHeight="1" x14ac:dyDescent="0.25">
      <c r="A132" s="186">
        <v>17</v>
      </c>
      <c r="B132" s="186">
        <v>854</v>
      </c>
      <c r="C132" s="186">
        <v>85410</v>
      </c>
      <c r="D132" s="224" t="s">
        <v>299</v>
      </c>
      <c r="E132" s="182">
        <v>894625</v>
      </c>
      <c r="F132" s="130"/>
    </row>
    <row r="133" spans="1:6" s="271" customFormat="1" ht="12.75" customHeight="1" x14ac:dyDescent="0.25">
      <c r="A133" s="196"/>
      <c r="B133" s="224"/>
      <c r="C133" s="225"/>
      <c r="D133" s="219" t="s">
        <v>300</v>
      </c>
      <c r="E133" s="182"/>
      <c r="F133" s="130"/>
    </row>
    <row r="134" spans="1:6" s="271" customFormat="1" ht="14.25" customHeight="1" x14ac:dyDescent="0.25">
      <c r="A134" s="301"/>
      <c r="B134" s="302"/>
      <c r="C134" s="302"/>
      <c r="D134" s="302" t="s">
        <v>104</v>
      </c>
      <c r="E134" s="303">
        <f>SUM(E34:E133)</f>
        <v>37531858</v>
      </c>
      <c r="F134" s="130"/>
    </row>
    <row r="135" spans="1:6" s="271" customFormat="1" ht="15.75" customHeight="1" x14ac:dyDescent="0.25">
      <c r="A135" s="242"/>
      <c r="B135" s="243"/>
      <c r="C135" s="243"/>
      <c r="D135" s="243" t="s">
        <v>101</v>
      </c>
      <c r="E135" s="244">
        <f>SUM(E31,E134)</f>
        <v>54404791.630000003</v>
      </c>
      <c r="F135" s="130"/>
    </row>
    <row r="136" spans="1:6" s="271" customFormat="1" x14ac:dyDescent="0.25">
      <c r="E136" s="270"/>
      <c r="F136" s="130"/>
    </row>
    <row r="137" spans="1:6" s="271" customFormat="1" ht="12.6" customHeight="1" x14ac:dyDescent="0.25">
      <c r="A137" s="304"/>
      <c r="E137" s="270"/>
      <c r="F137" s="130"/>
    </row>
  </sheetData>
  <pageMargins left="0.51181102362204722" right="0.51181102362204722" top="0.74803149606299213" bottom="0.6692913385826772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84" max="16383" man="1"/>
    <brk id="1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844A-9CF2-43EA-AB34-48E6BF7613AA}">
  <dimension ref="A1:G33"/>
  <sheetViews>
    <sheetView workbookViewId="0"/>
  </sheetViews>
  <sheetFormatPr defaultRowHeight="15" x14ac:dyDescent="0.25"/>
  <cols>
    <col min="1" max="1" width="4.42578125" customWidth="1"/>
    <col min="2" max="2" width="7.5703125" customWidth="1"/>
    <col min="3" max="3" width="49.7109375" customWidth="1"/>
    <col min="4" max="4" width="14.85546875" customWidth="1"/>
    <col min="5" max="5" width="14" customWidth="1"/>
    <col min="6" max="6" width="14.140625" customWidth="1"/>
    <col min="7" max="7" width="14.710937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s="271" customFormat="1" x14ac:dyDescent="0.25">
      <c r="F1" s="4" t="s">
        <v>301</v>
      </c>
    </row>
    <row r="2" spans="1:7" s="271" customFormat="1" x14ac:dyDescent="0.25">
      <c r="F2" s="4" t="s">
        <v>196</v>
      </c>
    </row>
    <row r="3" spans="1:7" s="271" customFormat="1" x14ac:dyDescent="0.25">
      <c r="F3" s="4" t="s">
        <v>43</v>
      </c>
    </row>
    <row r="4" spans="1:7" s="271" customFormat="1" x14ac:dyDescent="0.25">
      <c r="F4" s="4" t="s">
        <v>197</v>
      </c>
    </row>
    <row r="5" spans="1:7" s="271" customFormat="1" x14ac:dyDescent="0.25"/>
    <row r="6" spans="1:7" s="128" customFormat="1" ht="12.75" x14ac:dyDescent="0.2">
      <c r="A6" s="245" t="s">
        <v>302</v>
      </c>
      <c r="B6" s="245"/>
      <c r="C6" s="245"/>
      <c r="D6" s="245"/>
      <c r="E6" s="245"/>
      <c r="F6" s="245"/>
      <c r="G6" s="245"/>
    </row>
    <row r="7" spans="1:7" s="128" customFormat="1" ht="12.75" x14ac:dyDescent="0.2">
      <c r="A7" s="245" t="s">
        <v>303</v>
      </c>
      <c r="B7" s="245"/>
      <c r="C7" s="245"/>
      <c r="D7" s="245"/>
      <c r="E7" s="245"/>
      <c r="F7" s="245"/>
      <c r="G7" s="245"/>
    </row>
    <row r="8" spans="1:7" s="271" customFormat="1" x14ac:dyDescent="0.25">
      <c r="A8" s="246" t="s">
        <v>304</v>
      </c>
      <c r="B8" s="246"/>
      <c r="C8" s="246"/>
      <c r="D8" s="246"/>
      <c r="E8" s="246"/>
      <c r="F8" s="246"/>
      <c r="G8" s="246"/>
    </row>
    <row r="9" spans="1:7" s="271" customFormat="1" x14ac:dyDescent="0.25">
      <c r="A9" s="293"/>
      <c r="B9" s="293"/>
      <c r="C9" s="293"/>
      <c r="D9" s="293"/>
      <c r="E9" s="293"/>
      <c r="F9" s="293"/>
      <c r="G9" s="247" t="s">
        <v>1</v>
      </c>
    </row>
    <row r="10" spans="1:7" s="271" customFormat="1" x14ac:dyDescent="0.25">
      <c r="A10" s="248"/>
      <c r="B10" s="248"/>
      <c r="C10" s="248"/>
      <c r="D10" s="249" t="s">
        <v>305</v>
      </c>
      <c r="E10" s="250"/>
      <c r="F10" s="251"/>
      <c r="G10" s="249" t="s">
        <v>305</v>
      </c>
    </row>
    <row r="11" spans="1:7" s="271" customFormat="1" x14ac:dyDescent="0.25">
      <c r="A11" s="252"/>
      <c r="B11" s="252" t="s">
        <v>3</v>
      </c>
      <c r="C11" s="252"/>
      <c r="D11" s="253" t="s">
        <v>306</v>
      </c>
      <c r="E11" s="253"/>
      <c r="F11" s="253"/>
      <c r="G11" s="253" t="s">
        <v>307</v>
      </c>
    </row>
    <row r="12" spans="1:7" s="271" customFormat="1" x14ac:dyDescent="0.25">
      <c r="A12" s="252" t="s">
        <v>33</v>
      </c>
      <c r="B12" s="254"/>
      <c r="C12" s="252" t="s">
        <v>308</v>
      </c>
      <c r="D12" s="253" t="s">
        <v>309</v>
      </c>
      <c r="E12" s="253" t="s">
        <v>310</v>
      </c>
      <c r="F12" s="253" t="s">
        <v>311</v>
      </c>
      <c r="G12" s="253" t="s">
        <v>312</v>
      </c>
    </row>
    <row r="13" spans="1:7" s="271" customFormat="1" x14ac:dyDescent="0.25">
      <c r="A13" s="254"/>
      <c r="B13" s="254" t="s">
        <v>4</v>
      </c>
      <c r="C13" s="254"/>
      <c r="D13" s="255" t="s">
        <v>313</v>
      </c>
      <c r="E13" s="255"/>
      <c r="F13" s="255"/>
      <c r="G13" s="255" t="s">
        <v>313</v>
      </c>
    </row>
    <row r="14" spans="1:7" s="271" customFormat="1" x14ac:dyDescent="0.25">
      <c r="A14" s="256">
        <v>1</v>
      </c>
      <c r="B14" s="256">
        <v>2</v>
      </c>
      <c r="C14" s="256">
        <v>3</v>
      </c>
      <c r="D14" s="256">
        <v>4</v>
      </c>
      <c r="E14" s="256">
        <v>5</v>
      </c>
      <c r="F14" s="256">
        <v>6</v>
      </c>
      <c r="G14" s="256">
        <v>7</v>
      </c>
    </row>
    <row r="15" spans="1:7" s="293" customFormat="1" ht="18" customHeight="1" x14ac:dyDescent="0.25">
      <c r="A15" s="257"/>
      <c r="B15" s="258">
        <v>801</v>
      </c>
      <c r="C15" s="305"/>
      <c r="D15" s="306"/>
      <c r="E15" s="306"/>
      <c r="F15" s="306"/>
      <c r="G15" s="306"/>
    </row>
    <row r="16" spans="1:7" s="271" customFormat="1" ht="18" customHeight="1" x14ac:dyDescent="0.25">
      <c r="A16" s="259" t="s">
        <v>314</v>
      </c>
      <c r="B16" s="307">
        <v>80101</v>
      </c>
      <c r="C16" s="260" t="s">
        <v>12</v>
      </c>
      <c r="D16" s="308">
        <v>3352.28</v>
      </c>
      <c r="E16" s="308">
        <v>643103</v>
      </c>
      <c r="F16" s="308">
        <v>646455.28</v>
      </c>
      <c r="G16" s="309">
        <v>0</v>
      </c>
    </row>
    <row r="17" spans="1:7" s="271" customFormat="1" ht="18" customHeight="1" x14ac:dyDescent="0.25">
      <c r="A17" s="259" t="s">
        <v>315</v>
      </c>
      <c r="B17" s="307">
        <v>80102</v>
      </c>
      <c r="C17" s="261" t="s">
        <v>105</v>
      </c>
      <c r="D17" s="310">
        <v>0</v>
      </c>
      <c r="E17" s="310">
        <v>2600</v>
      </c>
      <c r="F17" s="310">
        <v>2600</v>
      </c>
      <c r="G17" s="311">
        <v>0</v>
      </c>
    </row>
    <row r="18" spans="1:7" s="271" customFormat="1" ht="18" customHeight="1" x14ac:dyDescent="0.25">
      <c r="A18" s="259" t="s">
        <v>316</v>
      </c>
      <c r="B18" s="307">
        <v>80104</v>
      </c>
      <c r="C18" s="261" t="s">
        <v>14</v>
      </c>
      <c r="D18" s="310">
        <v>13190.3</v>
      </c>
      <c r="E18" s="310">
        <v>2892782</v>
      </c>
      <c r="F18" s="310">
        <v>2905972.3</v>
      </c>
      <c r="G18" s="311">
        <v>0</v>
      </c>
    </row>
    <row r="19" spans="1:7" s="271" customFormat="1" ht="18" customHeight="1" x14ac:dyDescent="0.25">
      <c r="A19" s="259" t="s">
        <v>317</v>
      </c>
      <c r="B19" s="307">
        <v>80115</v>
      </c>
      <c r="C19" s="261" t="s">
        <v>56</v>
      </c>
      <c r="D19" s="310">
        <v>170.74</v>
      </c>
      <c r="E19" s="310">
        <v>1145317</v>
      </c>
      <c r="F19" s="310">
        <v>1145487.74</v>
      </c>
      <c r="G19" s="311">
        <v>0</v>
      </c>
    </row>
    <row r="20" spans="1:7" s="271" customFormat="1" ht="18" customHeight="1" x14ac:dyDescent="0.25">
      <c r="A20" s="259" t="s">
        <v>318</v>
      </c>
      <c r="B20" s="307">
        <v>80120</v>
      </c>
      <c r="C20" s="261" t="s">
        <v>88</v>
      </c>
      <c r="D20" s="312">
        <v>4486.2</v>
      </c>
      <c r="E20" s="310">
        <v>225650</v>
      </c>
      <c r="F20" s="310">
        <v>230136.2</v>
      </c>
      <c r="G20" s="311">
        <v>0</v>
      </c>
    </row>
    <row r="21" spans="1:7" s="271" customFormat="1" ht="18" customHeight="1" x14ac:dyDescent="0.25">
      <c r="A21" s="259" t="s">
        <v>319</v>
      </c>
      <c r="B21" s="307">
        <v>80132</v>
      </c>
      <c r="C21" s="261" t="s">
        <v>320</v>
      </c>
      <c r="D21" s="310">
        <v>0</v>
      </c>
      <c r="E21" s="310">
        <v>34000</v>
      </c>
      <c r="F21" s="310">
        <v>34000</v>
      </c>
      <c r="G21" s="313">
        <v>0</v>
      </c>
    </row>
    <row r="22" spans="1:7" s="271" customFormat="1" ht="18" customHeight="1" x14ac:dyDescent="0.25">
      <c r="A22" s="259" t="s">
        <v>321</v>
      </c>
      <c r="B22" s="307">
        <v>80134</v>
      </c>
      <c r="C22" s="261" t="s">
        <v>322</v>
      </c>
      <c r="D22" s="310">
        <v>0</v>
      </c>
      <c r="E22" s="310">
        <v>3200</v>
      </c>
      <c r="F22" s="310">
        <v>3200</v>
      </c>
      <c r="G22" s="311">
        <v>0</v>
      </c>
    </row>
    <row r="23" spans="1:7" s="271" customFormat="1" ht="18" customHeight="1" x14ac:dyDescent="0.25">
      <c r="A23" s="262" t="s">
        <v>323</v>
      </c>
      <c r="B23" s="314">
        <v>80140</v>
      </c>
      <c r="C23" s="263" t="s">
        <v>324</v>
      </c>
      <c r="D23" s="310">
        <v>0</v>
      </c>
      <c r="E23" s="310">
        <v>445610</v>
      </c>
      <c r="F23" s="310">
        <v>445610</v>
      </c>
      <c r="G23" s="311">
        <v>0</v>
      </c>
    </row>
    <row r="24" spans="1:7" s="271" customFormat="1" ht="18" customHeight="1" x14ac:dyDescent="0.25">
      <c r="A24" s="264" t="s">
        <v>325</v>
      </c>
      <c r="B24" s="315">
        <v>80148</v>
      </c>
      <c r="C24" s="261" t="s">
        <v>326</v>
      </c>
      <c r="D24" s="316">
        <v>279.5</v>
      </c>
      <c r="E24" s="316">
        <v>2715079</v>
      </c>
      <c r="F24" s="316">
        <v>2715358.5</v>
      </c>
      <c r="G24" s="317">
        <v>0</v>
      </c>
    </row>
    <row r="25" spans="1:7" s="271" customFormat="1" ht="18" customHeight="1" x14ac:dyDescent="0.25">
      <c r="A25" s="318"/>
      <c r="B25" s="265">
        <v>854</v>
      </c>
      <c r="C25" s="266"/>
      <c r="D25" s="319"/>
      <c r="E25" s="319"/>
      <c r="F25" s="319"/>
      <c r="G25" s="319"/>
    </row>
    <row r="26" spans="1:7" s="271" customFormat="1" ht="18" customHeight="1" x14ac:dyDescent="0.25">
      <c r="A26" s="259" t="s">
        <v>314</v>
      </c>
      <c r="B26" s="307">
        <v>85410</v>
      </c>
      <c r="C26" s="261" t="s">
        <v>299</v>
      </c>
      <c r="D26" s="310">
        <v>0</v>
      </c>
      <c r="E26" s="310">
        <v>491700</v>
      </c>
      <c r="F26" s="310">
        <v>491700</v>
      </c>
      <c r="G26" s="311">
        <v>0</v>
      </c>
    </row>
    <row r="27" spans="1:7" s="271" customFormat="1" ht="18" customHeight="1" x14ac:dyDescent="0.25">
      <c r="A27" s="259" t="s">
        <v>315</v>
      </c>
      <c r="B27" s="307">
        <v>85417</v>
      </c>
      <c r="C27" s="267" t="s">
        <v>327</v>
      </c>
      <c r="D27" s="310">
        <v>0</v>
      </c>
      <c r="E27" s="310">
        <v>80400</v>
      </c>
      <c r="F27" s="310">
        <v>80400</v>
      </c>
      <c r="G27" s="311">
        <v>0</v>
      </c>
    </row>
    <row r="28" spans="1:7" s="271" customFormat="1" ht="18" customHeight="1" x14ac:dyDescent="0.25">
      <c r="A28" s="268" t="s">
        <v>316</v>
      </c>
      <c r="B28" s="320">
        <v>85420</v>
      </c>
      <c r="C28" s="269" t="s">
        <v>328</v>
      </c>
      <c r="D28" s="321">
        <v>0</v>
      </c>
      <c r="E28" s="321">
        <v>17008</v>
      </c>
      <c r="F28" s="321">
        <v>17008</v>
      </c>
      <c r="G28" s="322">
        <v>0</v>
      </c>
    </row>
    <row r="29" spans="1:7" s="327" customFormat="1" ht="18" customHeight="1" x14ac:dyDescent="0.25">
      <c r="A29" s="323"/>
      <c r="B29" s="323"/>
      <c r="C29" s="324" t="s">
        <v>329</v>
      </c>
      <c r="D29" s="325">
        <f>SUM(D16:D28)</f>
        <v>21479.02</v>
      </c>
      <c r="E29" s="325">
        <f>SUM(E16:E28)</f>
        <v>8696449</v>
      </c>
      <c r="F29" s="325">
        <f>SUM(F16:F28)</f>
        <v>8717928.0199999996</v>
      </c>
      <c r="G29" s="326">
        <f>SUM(G16:G28)</f>
        <v>0</v>
      </c>
    </row>
    <row r="30" spans="1:7" s="271" customFormat="1" x14ac:dyDescent="0.25"/>
    <row r="31" spans="1:7" s="271" customFormat="1" x14ac:dyDescent="0.25">
      <c r="A31" s="328"/>
      <c r="B31" s="328"/>
      <c r="C31" s="130"/>
    </row>
    <row r="32" spans="1:7" s="271" customFormat="1" x14ac:dyDescent="0.25">
      <c r="A32" s="328"/>
      <c r="B32" s="328"/>
      <c r="C32" s="130"/>
    </row>
    <row r="33" spans="1:3" s="271" customFormat="1" x14ac:dyDescent="0.25">
      <c r="A33" s="328"/>
      <c r="B33" s="328"/>
      <c r="C33" s="13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Zał.Nr1</vt:lpstr>
      <vt:lpstr>Zał.Nr2</vt:lpstr>
      <vt:lpstr>Zał.Nr3</vt:lpstr>
      <vt:lpstr>Zał.Nr4</vt:lpstr>
      <vt:lpstr>Zał.Nr5</vt:lpstr>
      <vt:lpstr>Zał.Nr1!Tytuły_wydruku</vt:lpstr>
      <vt:lpstr>Zał.Nr4!Tytuły_wydruku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2021-06-01T14:16:05Z</cp:lastPrinted>
  <dcterms:created xsi:type="dcterms:W3CDTF">2014-03-20T12:20:20Z</dcterms:created>
  <dcterms:modified xsi:type="dcterms:W3CDTF">2021-06-01T14:17:08Z</dcterms:modified>
</cp:coreProperties>
</file>