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ewandowski\Desktop\"/>
    </mc:Choice>
  </mc:AlternateContent>
  <workbookProtection workbookPassword="CC41" lockStructure="1" lockWindows="1"/>
  <bookViews>
    <workbookView xWindow="120" yWindow="105" windowWidth="19440" windowHeight="10485" tabRatio="598"/>
  </bookViews>
  <sheets>
    <sheet name="0001XXXX" sheetId="1" r:id="rId1"/>
  </sheets>
  <definedNames>
    <definedName name="_xlnm.Print_Area" localSheetId="0">'0001XXXX'!$A$1:$T$275</definedName>
  </definedNames>
  <calcPr calcId="152511"/>
  <customWorkbookViews>
    <customWorkbookView name="Maciej Gutowski - Widok osobisty" guid="{C9F5B3A1-1F11-4516-96B8-CDB7633865BA}" mergeInterval="0" personalView="1" maximized="1" xWindow="18" yWindow="35" windowWidth="1407" windowHeight="661" activeSheetId="1"/>
  </customWorkbookViews>
</workbook>
</file>

<file path=xl/calcChain.xml><?xml version="1.0" encoding="utf-8"?>
<calcChain xmlns="http://schemas.openxmlformats.org/spreadsheetml/2006/main">
  <c r="N224" i="1" l="1"/>
  <c r="I8" i="1" l="1"/>
  <c r="F286" i="1" l="1"/>
  <c r="Q287" i="1" l="1"/>
  <c r="P287" i="1"/>
  <c r="O286" i="1"/>
  <c r="O287" i="1" s="1"/>
  <c r="M286" i="1"/>
  <c r="M287" i="1" s="1"/>
  <c r="L286" i="1"/>
  <c r="L287" i="1" s="1"/>
  <c r="H286" i="1"/>
  <c r="E286" i="1"/>
  <c r="E287" i="1" s="1"/>
  <c r="T285" i="1"/>
  <c r="R285" i="1"/>
  <c r="N285" i="1"/>
  <c r="K285" i="1"/>
  <c r="I285" i="1"/>
  <c r="G285" i="1"/>
  <c r="T283" i="1"/>
  <c r="R283" i="1"/>
  <c r="N283" i="1"/>
  <c r="K283" i="1"/>
  <c r="I283" i="1"/>
  <c r="G283" i="1"/>
  <c r="T282" i="1"/>
  <c r="R282" i="1"/>
  <c r="N282" i="1"/>
  <c r="K282" i="1"/>
  <c r="I282" i="1"/>
  <c r="G282" i="1"/>
  <c r="G286" i="1" l="1"/>
  <c r="R286" i="1"/>
  <c r="T286" i="1"/>
  <c r="I286" i="1"/>
  <c r="K286" i="1"/>
  <c r="N286" i="1"/>
  <c r="R287" i="1"/>
  <c r="G287" i="1"/>
  <c r="N287" i="1"/>
  <c r="T287" i="1"/>
  <c r="I287" i="1"/>
  <c r="K287" i="1"/>
  <c r="R123" i="1"/>
  <c r="I27" i="1" l="1"/>
  <c r="I28" i="1"/>
  <c r="R9" i="1"/>
  <c r="R10" i="1"/>
  <c r="R11" i="1"/>
  <c r="E106" i="1" l="1"/>
  <c r="J88" i="1"/>
  <c r="S41" i="1" l="1"/>
  <c r="Q41" i="1"/>
  <c r="P41" i="1"/>
  <c r="O41" i="1"/>
  <c r="M41" i="1"/>
  <c r="L41" i="1"/>
  <c r="J41" i="1"/>
  <c r="H41" i="1"/>
  <c r="F41" i="1"/>
  <c r="E41" i="1"/>
  <c r="T39" i="1"/>
  <c r="R39" i="1"/>
  <c r="N39" i="1"/>
  <c r="K39" i="1"/>
  <c r="I39" i="1"/>
  <c r="G39" i="1"/>
  <c r="G56" i="1"/>
  <c r="T101" i="1"/>
  <c r="R101" i="1"/>
  <c r="N101" i="1"/>
  <c r="K101" i="1"/>
  <c r="I101" i="1"/>
  <c r="G101" i="1"/>
  <c r="T55" i="1" l="1"/>
  <c r="R55" i="1"/>
  <c r="N55" i="1"/>
  <c r="K55" i="1"/>
  <c r="I55" i="1"/>
  <c r="G55" i="1"/>
  <c r="T267" i="1"/>
  <c r="R267" i="1"/>
  <c r="N267" i="1"/>
  <c r="K267" i="1"/>
  <c r="I267" i="1"/>
  <c r="G267" i="1"/>
  <c r="T167" i="1" l="1"/>
  <c r="S157" i="1"/>
  <c r="Q157" i="1"/>
  <c r="P157" i="1"/>
  <c r="O157" i="1"/>
  <c r="M157" i="1"/>
  <c r="L157" i="1"/>
  <c r="J157" i="1"/>
  <c r="H157" i="1"/>
  <c r="F157" i="1"/>
  <c r="E157" i="1"/>
  <c r="S57" i="1"/>
  <c r="Q57" i="1"/>
  <c r="P57" i="1"/>
  <c r="O57" i="1"/>
  <c r="M57" i="1"/>
  <c r="L57" i="1"/>
  <c r="J57" i="1"/>
  <c r="H57" i="1"/>
  <c r="F57" i="1"/>
  <c r="E57" i="1"/>
  <c r="T10" i="1"/>
  <c r="N10" i="1"/>
  <c r="K10" i="1"/>
  <c r="I10" i="1"/>
  <c r="G10" i="1"/>
  <c r="T128" i="1" l="1"/>
  <c r="R128" i="1"/>
  <c r="N128" i="1"/>
  <c r="K128" i="1"/>
  <c r="I128" i="1"/>
  <c r="G128" i="1"/>
  <c r="T11" i="1"/>
  <c r="N11" i="1"/>
  <c r="K11" i="1"/>
  <c r="I11" i="1"/>
  <c r="G11" i="1"/>
  <c r="S195" i="1"/>
  <c r="Q195" i="1"/>
  <c r="P195" i="1"/>
  <c r="O195" i="1"/>
  <c r="M195" i="1"/>
  <c r="L195" i="1"/>
  <c r="J195" i="1"/>
  <c r="H195" i="1"/>
  <c r="F195" i="1"/>
  <c r="E195" i="1"/>
  <c r="T193" i="1"/>
  <c r="R193" i="1"/>
  <c r="N193" i="1"/>
  <c r="K193" i="1"/>
  <c r="I193" i="1"/>
  <c r="G193" i="1"/>
  <c r="S223" i="1"/>
  <c r="Q223" i="1"/>
  <c r="P223" i="1"/>
  <c r="O223" i="1"/>
  <c r="M223" i="1"/>
  <c r="L223" i="1"/>
  <c r="J223" i="1"/>
  <c r="H223" i="1"/>
  <c r="F223" i="1"/>
  <c r="E223" i="1"/>
  <c r="T222" i="1"/>
  <c r="R222" i="1"/>
  <c r="N222" i="1"/>
  <c r="K222" i="1"/>
  <c r="I222" i="1"/>
  <c r="G222" i="1"/>
  <c r="Q29" i="1"/>
  <c r="P29" i="1"/>
  <c r="O29" i="1"/>
  <c r="M29" i="1"/>
  <c r="H29" i="1"/>
  <c r="F29" i="1"/>
  <c r="S29" i="1"/>
  <c r="L29" i="1"/>
  <c r="T28" i="1"/>
  <c r="R28" i="1"/>
  <c r="N28" i="1"/>
  <c r="K28" i="1"/>
  <c r="G28" i="1"/>
  <c r="R120" i="1" l="1"/>
  <c r="T157" i="1" l="1"/>
  <c r="S146" i="1"/>
  <c r="S147" i="1" s="1"/>
  <c r="Q146" i="1"/>
  <c r="Q147" i="1" s="1"/>
  <c r="P146" i="1"/>
  <c r="P147" i="1" s="1"/>
  <c r="O146" i="1"/>
  <c r="M146" i="1"/>
  <c r="M147" i="1" s="1"/>
  <c r="L146" i="1"/>
  <c r="L147" i="1" s="1"/>
  <c r="J146" i="1"/>
  <c r="J147" i="1" s="1"/>
  <c r="H146" i="1"/>
  <c r="H147" i="1" s="1"/>
  <c r="F146" i="1"/>
  <c r="F147" i="1" s="1"/>
  <c r="E146" i="1"/>
  <c r="E147" i="1" s="1"/>
  <c r="T145" i="1"/>
  <c r="T146" i="1" s="1"/>
  <c r="R145" i="1"/>
  <c r="R146" i="1" s="1"/>
  <c r="N145" i="1"/>
  <c r="N146" i="1" s="1"/>
  <c r="K145" i="1"/>
  <c r="K146" i="1" s="1"/>
  <c r="I145" i="1"/>
  <c r="I146" i="1" s="1"/>
  <c r="G145" i="1"/>
  <c r="G146" i="1" s="1"/>
  <c r="K147" i="1" l="1"/>
  <c r="R147" i="1"/>
  <c r="G147" i="1"/>
  <c r="N147" i="1"/>
  <c r="I147" i="1"/>
  <c r="T147" i="1"/>
  <c r="T40" i="1"/>
  <c r="T41" i="1" s="1"/>
  <c r="R40" i="1"/>
  <c r="R41" i="1" s="1"/>
  <c r="N40" i="1"/>
  <c r="N41" i="1" s="1"/>
  <c r="K40" i="1"/>
  <c r="K41" i="1" s="1"/>
  <c r="I40" i="1"/>
  <c r="I41" i="1" s="1"/>
  <c r="G40" i="1"/>
  <c r="G41" i="1" s="1"/>
  <c r="T127" i="1"/>
  <c r="R127" i="1"/>
  <c r="N127" i="1"/>
  <c r="K127" i="1"/>
  <c r="I127" i="1"/>
  <c r="G127" i="1"/>
  <c r="F168" i="1"/>
  <c r="T105" i="1"/>
  <c r="R105" i="1"/>
  <c r="N105" i="1"/>
  <c r="K105" i="1"/>
  <c r="I105" i="1"/>
  <c r="G105" i="1"/>
  <c r="S269" i="1" l="1"/>
  <c r="S270" i="1" s="1"/>
  <c r="Q269" i="1"/>
  <c r="Q270" i="1" s="1"/>
  <c r="P269" i="1"/>
  <c r="P270" i="1" s="1"/>
  <c r="O269" i="1"/>
  <c r="O270" i="1" s="1"/>
  <c r="M269" i="1"/>
  <c r="M270" i="1" s="1"/>
  <c r="L269" i="1"/>
  <c r="L270" i="1" s="1"/>
  <c r="J269" i="1"/>
  <c r="J270" i="1" s="1"/>
  <c r="H269" i="1"/>
  <c r="H270" i="1" s="1"/>
  <c r="F269" i="1"/>
  <c r="F270" i="1" s="1"/>
  <c r="E269" i="1"/>
  <c r="E270" i="1" s="1"/>
  <c r="T268" i="1"/>
  <c r="R268" i="1"/>
  <c r="N268" i="1"/>
  <c r="K268" i="1"/>
  <c r="I268" i="1"/>
  <c r="G268" i="1"/>
  <c r="T266" i="1"/>
  <c r="R266" i="1"/>
  <c r="N266" i="1"/>
  <c r="K266" i="1"/>
  <c r="I266" i="1"/>
  <c r="G266" i="1"/>
  <c r="T239" i="1"/>
  <c r="R239" i="1"/>
  <c r="N239" i="1"/>
  <c r="K239" i="1"/>
  <c r="I239" i="1"/>
  <c r="G239" i="1"/>
  <c r="K270" i="1" l="1"/>
  <c r="I269" i="1"/>
  <c r="K269" i="1"/>
  <c r="G269" i="1"/>
  <c r="R269" i="1"/>
  <c r="T269" i="1"/>
  <c r="N269" i="1"/>
  <c r="G270" i="1"/>
  <c r="R270" i="1"/>
  <c r="I270" i="1"/>
  <c r="N270" i="1"/>
  <c r="T270" i="1"/>
  <c r="T70" i="1"/>
  <c r="R70" i="1"/>
  <c r="N70" i="1"/>
  <c r="I70" i="1"/>
  <c r="G70" i="1"/>
  <c r="T125" i="1" l="1"/>
  <c r="R125" i="1"/>
  <c r="N125" i="1"/>
  <c r="K125" i="1"/>
  <c r="I125" i="1"/>
  <c r="G125" i="1"/>
  <c r="T104" i="1"/>
  <c r="R104" i="1"/>
  <c r="N104" i="1"/>
  <c r="K104" i="1"/>
  <c r="I104" i="1"/>
  <c r="G104" i="1"/>
  <c r="T27" i="1" l="1"/>
  <c r="R27" i="1"/>
  <c r="K27" i="1"/>
  <c r="G27" i="1"/>
  <c r="T25" i="1" l="1"/>
  <c r="R25" i="1"/>
  <c r="N25" i="1"/>
  <c r="K25" i="1"/>
  <c r="I25" i="1"/>
  <c r="G25" i="1"/>
  <c r="S255" i="1" l="1"/>
  <c r="S256" i="1" s="1"/>
  <c r="Q255" i="1"/>
  <c r="Q256" i="1" s="1"/>
  <c r="P255" i="1"/>
  <c r="P256" i="1" s="1"/>
  <c r="O255" i="1"/>
  <c r="O256" i="1" s="1"/>
  <c r="M255" i="1"/>
  <c r="M256" i="1" s="1"/>
  <c r="L255" i="1"/>
  <c r="L256" i="1" s="1"/>
  <c r="J255" i="1"/>
  <c r="J256" i="1" s="1"/>
  <c r="H255" i="1"/>
  <c r="H256" i="1" s="1"/>
  <c r="F255" i="1"/>
  <c r="F256" i="1" s="1"/>
  <c r="E255" i="1"/>
  <c r="E256" i="1" s="1"/>
  <c r="T254" i="1"/>
  <c r="T255" i="1" s="1"/>
  <c r="R254" i="1"/>
  <c r="R255" i="1" s="1"/>
  <c r="N254" i="1"/>
  <c r="N255" i="1" s="1"/>
  <c r="K254" i="1"/>
  <c r="K255" i="1" s="1"/>
  <c r="I254" i="1"/>
  <c r="I255" i="1" s="1"/>
  <c r="G254" i="1"/>
  <c r="G255" i="1" s="1"/>
  <c r="S224" i="1"/>
  <c r="Q224" i="1"/>
  <c r="P224" i="1"/>
  <c r="O224" i="1"/>
  <c r="M224" i="1"/>
  <c r="L224" i="1"/>
  <c r="J224" i="1"/>
  <c r="H224" i="1"/>
  <c r="F224" i="1"/>
  <c r="T223" i="1"/>
  <c r="R223" i="1"/>
  <c r="N223" i="1"/>
  <c r="K223" i="1"/>
  <c r="I223" i="1"/>
  <c r="G223" i="1"/>
  <c r="I256" i="1" l="1"/>
  <c r="K256" i="1"/>
  <c r="G256" i="1"/>
  <c r="N256" i="1"/>
  <c r="T256" i="1"/>
  <c r="R256" i="1"/>
  <c r="R224" i="1"/>
  <c r="T224" i="1"/>
  <c r="T69" i="1" l="1"/>
  <c r="R69" i="1"/>
  <c r="N69" i="1"/>
  <c r="K69" i="1"/>
  <c r="I69" i="1"/>
  <c r="G69" i="1"/>
  <c r="S88" i="1" l="1"/>
  <c r="Q88" i="1"/>
  <c r="P88" i="1"/>
  <c r="O88" i="1"/>
  <c r="M88" i="1"/>
  <c r="L88" i="1"/>
  <c r="H88" i="1"/>
  <c r="F88" i="1"/>
  <c r="E88" i="1"/>
  <c r="T87" i="1"/>
  <c r="R87" i="1"/>
  <c r="N87" i="1"/>
  <c r="I87" i="1"/>
  <c r="S241" i="1"/>
  <c r="S242" i="1" s="1"/>
  <c r="Q241" i="1"/>
  <c r="Q242" i="1" s="1"/>
  <c r="P241" i="1"/>
  <c r="P242" i="1" s="1"/>
  <c r="O241" i="1"/>
  <c r="O242" i="1" s="1"/>
  <c r="M241" i="1"/>
  <c r="M242" i="1" s="1"/>
  <c r="L241" i="1"/>
  <c r="L242" i="1" s="1"/>
  <c r="J241" i="1"/>
  <c r="J242" i="1" s="1"/>
  <c r="H241" i="1"/>
  <c r="H242" i="1" s="1"/>
  <c r="F241" i="1"/>
  <c r="F242" i="1" s="1"/>
  <c r="E241" i="1"/>
  <c r="E242" i="1" s="1"/>
  <c r="T240" i="1"/>
  <c r="N240" i="1"/>
  <c r="K240" i="1"/>
  <c r="I240" i="1"/>
  <c r="G240" i="1"/>
  <c r="T238" i="1"/>
  <c r="R238" i="1"/>
  <c r="N238" i="1"/>
  <c r="K238" i="1"/>
  <c r="I238" i="1"/>
  <c r="G238" i="1"/>
  <c r="T237" i="1"/>
  <c r="R237" i="1"/>
  <c r="N237" i="1"/>
  <c r="K237" i="1"/>
  <c r="I237" i="1"/>
  <c r="G237" i="1"/>
  <c r="T73" i="1"/>
  <c r="N73" i="1"/>
  <c r="K73" i="1"/>
  <c r="I73" i="1"/>
  <c r="G73" i="1"/>
  <c r="T72" i="1"/>
  <c r="R72" i="1"/>
  <c r="N72" i="1"/>
  <c r="K72" i="1"/>
  <c r="I72" i="1"/>
  <c r="G72" i="1"/>
  <c r="T241" i="1" l="1"/>
  <c r="K241" i="1"/>
  <c r="I241" i="1"/>
  <c r="R241" i="1"/>
  <c r="G241" i="1"/>
  <c r="N241" i="1"/>
  <c r="N242" i="1"/>
  <c r="I242" i="1"/>
  <c r="K242" i="1"/>
  <c r="R242" i="1"/>
  <c r="T242" i="1"/>
  <c r="S106" i="1"/>
  <c r="Q106" i="1"/>
  <c r="P106" i="1"/>
  <c r="O106" i="1"/>
  <c r="M106" i="1"/>
  <c r="L106" i="1"/>
  <c r="J106" i="1"/>
  <c r="H106" i="1"/>
  <c r="F106" i="1"/>
  <c r="T24" i="1" l="1"/>
  <c r="R24" i="1"/>
  <c r="N24" i="1"/>
  <c r="K24" i="1"/>
  <c r="I24" i="1"/>
  <c r="S107" i="1" l="1"/>
  <c r="Q107" i="1"/>
  <c r="P107" i="1"/>
  <c r="O107" i="1"/>
  <c r="M107" i="1"/>
  <c r="L107" i="1"/>
  <c r="J107" i="1"/>
  <c r="H107" i="1"/>
  <c r="F107" i="1"/>
  <c r="E107" i="1"/>
  <c r="T103" i="1"/>
  <c r="R103" i="1"/>
  <c r="N103" i="1"/>
  <c r="K103" i="1"/>
  <c r="I103" i="1"/>
  <c r="G103" i="1"/>
  <c r="T102" i="1"/>
  <c r="R102" i="1"/>
  <c r="N102" i="1"/>
  <c r="K102" i="1"/>
  <c r="I102" i="1"/>
  <c r="G102" i="1"/>
  <c r="N106" i="1" l="1"/>
  <c r="K106" i="1"/>
  <c r="R106" i="1"/>
  <c r="G106" i="1"/>
  <c r="I106" i="1"/>
  <c r="T106" i="1"/>
  <c r="G107" i="1"/>
  <c r="N107" i="1"/>
  <c r="I107" i="1"/>
  <c r="K107" i="1"/>
  <c r="R107" i="1"/>
  <c r="T107" i="1"/>
  <c r="S209" i="1" l="1"/>
  <c r="S210" i="1" s="1"/>
  <c r="Q209" i="1"/>
  <c r="Q210" i="1" s="1"/>
  <c r="P209" i="1"/>
  <c r="P210" i="1" s="1"/>
  <c r="O209" i="1"/>
  <c r="O210" i="1" s="1"/>
  <c r="M209" i="1"/>
  <c r="M210" i="1" s="1"/>
  <c r="L209" i="1"/>
  <c r="L210" i="1" s="1"/>
  <c r="J209" i="1"/>
  <c r="J210" i="1" s="1"/>
  <c r="H209" i="1"/>
  <c r="H210" i="1" s="1"/>
  <c r="F209" i="1"/>
  <c r="F210" i="1" s="1"/>
  <c r="E209" i="1"/>
  <c r="E210" i="1" s="1"/>
  <c r="T208" i="1"/>
  <c r="R208" i="1"/>
  <c r="N208" i="1"/>
  <c r="K208" i="1"/>
  <c r="I208" i="1"/>
  <c r="G208" i="1"/>
  <c r="S196" i="1"/>
  <c r="Q196" i="1"/>
  <c r="P196" i="1"/>
  <c r="O196" i="1"/>
  <c r="M196" i="1"/>
  <c r="L196" i="1"/>
  <c r="J196" i="1"/>
  <c r="H196" i="1"/>
  <c r="F196" i="1"/>
  <c r="E196" i="1"/>
  <c r="T194" i="1"/>
  <c r="T195" i="1" s="1"/>
  <c r="R194" i="1"/>
  <c r="R195" i="1" s="1"/>
  <c r="N194" i="1"/>
  <c r="N195" i="1" s="1"/>
  <c r="K194" i="1"/>
  <c r="K195" i="1" s="1"/>
  <c r="I194" i="1"/>
  <c r="I195" i="1" s="1"/>
  <c r="G194" i="1"/>
  <c r="G195" i="1" s="1"/>
  <c r="S180" i="1"/>
  <c r="S181" i="1" s="1"/>
  <c r="Q180" i="1"/>
  <c r="Q181" i="1" s="1"/>
  <c r="P180" i="1"/>
  <c r="P181" i="1" s="1"/>
  <c r="O180" i="1"/>
  <c r="O181" i="1" s="1"/>
  <c r="M180" i="1"/>
  <c r="M181" i="1" s="1"/>
  <c r="L180" i="1"/>
  <c r="L181" i="1" s="1"/>
  <c r="J180" i="1"/>
  <c r="J181" i="1" s="1"/>
  <c r="H180" i="1"/>
  <c r="H181" i="1" s="1"/>
  <c r="F180" i="1"/>
  <c r="F181" i="1" s="1"/>
  <c r="E180" i="1"/>
  <c r="E181" i="1" s="1"/>
  <c r="T179" i="1"/>
  <c r="T180" i="1" s="1"/>
  <c r="R179" i="1"/>
  <c r="N179" i="1"/>
  <c r="K179" i="1"/>
  <c r="I179" i="1"/>
  <c r="I180" i="1" s="1"/>
  <c r="G179" i="1"/>
  <c r="S168" i="1"/>
  <c r="S169" i="1" s="1"/>
  <c r="Q168" i="1"/>
  <c r="Q169" i="1" s="1"/>
  <c r="P168" i="1"/>
  <c r="P169" i="1" s="1"/>
  <c r="O168" i="1"/>
  <c r="O169" i="1" s="1"/>
  <c r="M168" i="1"/>
  <c r="M169" i="1" s="1"/>
  <c r="L168" i="1"/>
  <c r="L169" i="1" s="1"/>
  <c r="J168" i="1"/>
  <c r="J169" i="1" s="1"/>
  <c r="H168" i="1"/>
  <c r="H169" i="1" s="1"/>
  <c r="F169" i="1"/>
  <c r="E168" i="1"/>
  <c r="E169" i="1" s="1"/>
  <c r="R167" i="1"/>
  <c r="N167" i="1"/>
  <c r="K167" i="1"/>
  <c r="K168" i="1" s="1"/>
  <c r="I167" i="1"/>
  <c r="G167" i="1"/>
  <c r="S158" i="1"/>
  <c r="Q158" i="1"/>
  <c r="P158" i="1"/>
  <c r="O158" i="1"/>
  <c r="M158" i="1"/>
  <c r="L158" i="1"/>
  <c r="J158" i="1"/>
  <c r="H158" i="1"/>
  <c r="F158" i="1"/>
  <c r="E158" i="1"/>
  <c r="R156" i="1"/>
  <c r="R157" i="1" s="1"/>
  <c r="N156" i="1"/>
  <c r="N157" i="1" s="1"/>
  <c r="K157" i="1"/>
  <c r="I156" i="1"/>
  <c r="I157" i="1" s="1"/>
  <c r="G156" i="1"/>
  <c r="G157" i="1" s="1"/>
  <c r="S129" i="1"/>
  <c r="S130" i="1" s="1"/>
  <c r="Q129" i="1"/>
  <c r="Q130" i="1" s="1"/>
  <c r="P129" i="1"/>
  <c r="P130" i="1" s="1"/>
  <c r="O129" i="1"/>
  <c r="O130" i="1" s="1"/>
  <c r="M129" i="1"/>
  <c r="M130" i="1" s="1"/>
  <c r="L129" i="1"/>
  <c r="L130" i="1" s="1"/>
  <c r="J129" i="1"/>
  <c r="J130" i="1" s="1"/>
  <c r="H129" i="1"/>
  <c r="H130" i="1" s="1"/>
  <c r="F129" i="1"/>
  <c r="F130" i="1" s="1"/>
  <c r="E129" i="1"/>
  <c r="E130" i="1" s="1"/>
  <c r="T126" i="1"/>
  <c r="R126" i="1"/>
  <c r="N126" i="1"/>
  <c r="K126" i="1"/>
  <c r="I126" i="1"/>
  <c r="G126" i="1"/>
  <c r="T124" i="1"/>
  <c r="R124" i="1"/>
  <c r="N124" i="1"/>
  <c r="K124" i="1"/>
  <c r="I124" i="1"/>
  <c r="G124" i="1"/>
  <c r="T123" i="1"/>
  <c r="N123" i="1"/>
  <c r="K123" i="1"/>
  <c r="I123" i="1"/>
  <c r="G123" i="1"/>
  <c r="T122" i="1"/>
  <c r="R122" i="1"/>
  <c r="N122" i="1"/>
  <c r="K122" i="1"/>
  <c r="I122" i="1"/>
  <c r="G122" i="1"/>
  <c r="T121" i="1"/>
  <c r="R121" i="1"/>
  <c r="N121" i="1"/>
  <c r="K121" i="1"/>
  <c r="I121" i="1"/>
  <c r="G121" i="1"/>
  <c r="T120" i="1"/>
  <c r="N120" i="1"/>
  <c r="K120" i="1"/>
  <c r="I120" i="1"/>
  <c r="G120" i="1"/>
  <c r="S89" i="1"/>
  <c r="Q89" i="1"/>
  <c r="P89" i="1"/>
  <c r="O89" i="1"/>
  <c r="M89" i="1"/>
  <c r="L89" i="1"/>
  <c r="J89" i="1"/>
  <c r="H89" i="1"/>
  <c r="F89" i="1"/>
  <c r="E89" i="1"/>
  <c r="T88" i="1"/>
  <c r="R88" i="1"/>
  <c r="N88" i="1"/>
  <c r="K88" i="1"/>
  <c r="I88" i="1"/>
  <c r="G88" i="1"/>
  <c r="S75" i="1"/>
  <c r="S76" i="1" s="1"/>
  <c r="Q75" i="1"/>
  <c r="Q76" i="1" s="1"/>
  <c r="P75" i="1"/>
  <c r="P76" i="1" s="1"/>
  <c r="O75" i="1"/>
  <c r="O76" i="1" s="1"/>
  <c r="M75" i="1"/>
  <c r="M76" i="1" s="1"/>
  <c r="L75" i="1"/>
  <c r="L76" i="1" s="1"/>
  <c r="J75" i="1"/>
  <c r="J76" i="1" s="1"/>
  <c r="H75" i="1"/>
  <c r="H76" i="1" s="1"/>
  <c r="F75" i="1"/>
  <c r="F76" i="1" s="1"/>
  <c r="E75" i="1"/>
  <c r="E76" i="1" s="1"/>
  <c r="T74" i="1"/>
  <c r="R74" i="1"/>
  <c r="K74" i="1"/>
  <c r="I74" i="1"/>
  <c r="G74" i="1"/>
  <c r="T71" i="1"/>
  <c r="R71" i="1"/>
  <c r="N71" i="1"/>
  <c r="K71" i="1"/>
  <c r="I71" i="1"/>
  <c r="G71" i="1"/>
  <c r="S58" i="1"/>
  <c r="Q58" i="1"/>
  <c r="P58" i="1"/>
  <c r="O58" i="1"/>
  <c r="M58" i="1"/>
  <c r="L58" i="1"/>
  <c r="J58" i="1"/>
  <c r="H58" i="1"/>
  <c r="F58" i="1"/>
  <c r="E58" i="1"/>
  <c r="T56" i="1"/>
  <c r="R56" i="1"/>
  <c r="N56" i="1"/>
  <c r="K56" i="1"/>
  <c r="I56" i="1"/>
  <c r="T54" i="1"/>
  <c r="R54" i="1"/>
  <c r="N54" i="1"/>
  <c r="K54" i="1"/>
  <c r="I54" i="1"/>
  <c r="G54" i="1"/>
  <c r="S42" i="1"/>
  <c r="Q42" i="1"/>
  <c r="P42" i="1"/>
  <c r="O42" i="1"/>
  <c r="M42" i="1"/>
  <c r="L42" i="1"/>
  <c r="H42" i="1"/>
  <c r="F42" i="1"/>
  <c r="E42" i="1"/>
  <c r="T158" i="1" l="1"/>
  <c r="K89" i="1"/>
  <c r="I57" i="1"/>
  <c r="T57" i="1"/>
  <c r="G57" i="1"/>
  <c r="R57" i="1"/>
  <c r="K57" i="1"/>
  <c r="T169" i="1"/>
  <c r="N57" i="1"/>
  <c r="I75" i="1"/>
  <c r="K196" i="1"/>
  <c r="K42" i="1"/>
  <c r="K158" i="1"/>
  <c r="K169" i="1"/>
  <c r="N209" i="1"/>
  <c r="K210" i="1"/>
  <c r="G180" i="1"/>
  <c r="R180" i="1"/>
  <c r="K209" i="1"/>
  <c r="N168" i="1"/>
  <c r="N75" i="1"/>
  <c r="G75" i="1"/>
  <c r="K58" i="1"/>
  <c r="K75" i="1"/>
  <c r="I129" i="1"/>
  <c r="I168" i="1"/>
  <c r="T168" i="1"/>
  <c r="K181" i="1"/>
  <c r="I209" i="1"/>
  <c r="T209" i="1"/>
  <c r="R168" i="1"/>
  <c r="K180" i="1"/>
  <c r="G209" i="1"/>
  <c r="T129" i="1"/>
  <c r="R209" i="1"/>
  <c r="T196" i="1"/>
  <c r="G196" i="1"/>
  <c r="N180" i="1"/>
  <c r="G181" i="1"/>
  <c r="I181" i="1"/>
  <c r="G168" i="1"/>
  <c r="K130" i="1"/>
  <c r="R129" i="1"/>
  <c r="N129" i="1"/>
  <c r="G129" i="1"/>
  <c r="K129" i="1"/>
  <c r="R130" i="1"/>
  <c r="G130" i="1"/>
  <c r="I130" i="1"/>
  <c r="I76" i="1"/>
  <c r="K76" i="1"/>
  <c r="R75" i="1"/>
  <c r="T75" i="1"/>
  <c r="I210" i="1"/>
  <c r="R210" i="1"/>
  <c r="G210" i="1"/>
  <c r="N210" i="1"/>
  <c r="T210" i="1"/>
  <c r="N196" i="1"/>
  <c r="I196" i="1"/>
  <c r="R196" i="1"/>
  <c r="R181" i="1"/>
  <c r="N181" i="1"/>
  <c r="T181" i="1"/>
  <c r="I169" i="1"/>
  <c r="R169" i="1"/>
  <c r="G169" i="1"/>
  <c r="N169" i="1"/>
  <c r="I158" i="1"/>
  <c r="R158" i="1"/>
  <c r="G158" i="1"/>
  <c r="N158" i="1"/>
  <c r="N130" i="1"/>
  <c r="T130" i="1"/>
  <c r="I89" i="1"/>
  <c r="R89" i="1"/>
  <c r="G89" i="1"/>
  <c r="N89" i="1"/>
  <c r="T89" i="1"/>
  <c r="R76" i="1"/>
  <c r="G76" i="1"/>
  <c r="N76" i="1"/>
  <c r="T76" i="1"/>
  <c r="I58" i="1"/>
  <c r="R58" i="1"/>
  <c r="G58" i="1"/>
  <c r="N58" i="1"/>
  <c r="T58" i="1"/>
  <c r="I42" i="1"/>
  <c r="R42" i="1"/>
  <c r="G42" i="1"/>
  <c r="N42" i="1"/>
  <c r="T42" i="1"/>
  <c r="S30" i="1"/>
  <c r="T26" i="1"/>
  <c r="R26" i="1"/>
  <c r="N26" i="1"/>
  <c r="K26" i="1"/>
  <c r="G26" i="1"/>
  <c r="T23" i="1"/>
  <c r="R23" i="1"/>
  <c r="N23" i="1"/>
  <c r="K23" i="1"/>
  <c r="I23" i="1"/>
  <c r="G23" i="1"/>
  <c r="S12" i="1"/>
  <c r="S13" i="1" s="1"/>
  <c r="Q12" i="1"/>
  <c r="P12" i="1"/>
  <c r="P13" i="1" s="1"/>
  <c r="O12" i="1"/>
  <c r="O13" i="1" s="1"/>
  <c r="M12" i="1"/>
  <c r="M13" i="1" s="1"/>
  <c r="L12" i="1"/>
  <c r="L13" i="1" s="1"/>
  <c r="J12" i="1"/>
  <c r="J13" i="1" s="1"/>
  <c r="H12" i="1"/>
  <c r="H13" i="1" s="1"/>
  <c r="F12" i="1"/>
  <c r="F13" i="1" s="1"/>
  <c r="E12" i="1"/>
  <c r="E13" i="1" s="1"/>
  <c r="T9" i="1"/>
  <c r="K9" i="1"/>
  <c r="I9" i="1"/>
  <c r="G9" i="1"/>
  <c r="T8" i="1"/>
  <c r="R8" i="1"/>
  <c r="N8" i="1"/>
  <c r="K8" i="1"/>
  <c r="G8" i="1"/>
  <c r="R29" i="1" l="1"/>
  <c r="G29" i="1"/>
  <c r="N29" i="1"/>
  <c r="I29" i="1"/>
  <c r="T29" i="1"/>
  <c r="K29" i="1"/>
  <c r="N12" i="1"/>
  <c r="R12" i="1"/>
  <c r="G12" i="1"/>
  <c r="K12" i="1"/>
  <c r="G30" i="1"/>
  <c r="I30" i="1"/>
  <c r="K30" i="1"/>
  <c r="R30" i="1"/>
  <c r="N30" i="1"/>
  <c r="T30" i="1"/>
  <c r="I12" i="1"/>
  <c r="T12" i="1"/>
  <c r="G13" i="1"/>
  <c r="K13" i="1"/>
  <c r="N13" i="1"/>
  <c r="T13" i="1"/>
  <c r="I13" i="1"/>
  <c r="R13" i="1"/>
  <c r="E224" i="1"/>
  <c r="G224" i="1" s="1"/>
  <c r="I224" i="1" l="1"/>
  <c r="K224" i="1"/>
</calcChain>
</file>

<file path=xl/sharedStrings.xml><?xml version="1.0" encoding="utf-8"?>
<sst xmlns="http://schemas.openxmlformats.org/spreadsheetml/2006/main" count="750" uniqueCount="54">
  <si>
    <t>STATYSTYKA ZDAWALNOŚCI</t>
  </si>
  <si>
    <t>OKRES</t>
  </si>
  <si>
    <t>WORD</t>
  </si>
  <si>
    <t>LICZBA EGZAMINÓW TEORETYCZNYCH</t>
  </si>
  <si>
    <t>LICZBA EGZAMINÓW PRAKTYCZNYCH</t>
  </si>
  <si>
    <t>OD</t>
  </si>
  <si>
    <t>DO</t>
  </si>
  <si>
    <t>OGÓŁEM</t>
  </si>
  <si>
    <t>POZYTYWNY</t>
  </si>
  <si>
    <t>NEGATYWNY</t>
  </si>
  <si>
    <t>NIEPRZEPR.</t>
  </si>
  <si>
    <t>ILOŚĆ</t>
  </si>
  <si>
    <t>%</t>
  </si>
  <si>
    <t>PLAC</t>
  </si>
  <si>
    <t>MIASTO</t>
  </si>
  <si>
    <t>SUMA</t>
  </si>
  <si>
    <t>STATYSTYKA</t>
  </si>
  <si>
    <t>KAT. B</t>
  </si>
  <si>
    <t>W-wek</t>
  </si>
  <si>
    <t>KAT. A</t>
  </si>
  <si>
    <t>KAT. C</t>
  </si>
  <si>
    <t>KAT. D</t>
  </si>
  <si>
    <t>KAT. C+E</t>
  </si>
  <si>
    <t>KAT. B+E</t>
  </si>
  <si>
    <t>KAT. A1</t>
  </si>
  <si>
    <t>KAT. A2</t>
  </si>
  <si>
    <t>KAT. AM</t>
  </si>
  <si>
    <t>OSK Liga Obrony Kraju Nr: 00030464</t>
  </si>
  <si>
    <t>OSK MOTOR Krzysztof Gęsicki Nr: 00040464</t>
  </si>
  <si>
    <t>OSK AS Piotr Wojciechowski Nr: 00090464</t>
  </si>
  <si>
    <t>OSK PERFEKT Piotr Ochmański Nr: 00120464</t>
  </si>
  <si>
    <t>OSK Polski Związek Motorowy Nr: 00130464P</t>
  </si>
  <si>
    <t>OSK Teodor Grzegórski Nr: 00190464</t>
  </si>
  <si>
    <t>OSK ANDROMARK Andrzej Andrychowski Nr: 00340464</t>
  </si>
  <si>
    <t>OSK OLIMP Maciej Sadlak Nr: 00370464</t>
  </si>
  <si>
    <t>OSK AKADEMIA Sławomira Sieradzińska Nr: 00430464</t>
  </si>
  <si>
    <t>OSK DOMINO Piotr Słysz Nr: 00470464</t>
  </si>
  <si>
    <t>OSK KOTT Krzysztof Kotlarz Nr: 00550464</t>
  </si>
  <si>
    <t>OSK SPOKO LOKO Przemysław Warszawski Nr: 00670464</t>
  </si>
  <si>
    <t>OSK HOFEK Paweł Hofman Nr: 00710464</t>
  </si>
  <si>
    <t>OSK JOKER Piotr Zieliński Nr: 00740464</t>
  </si>
  <si>
    <t>OSK Biuro Rachunkowe i Ubezpieczeniowe Anna Niedzielska - Bielak Nr: 00780464</t>
  </si>
  <si>
    <t>OSK ZIELONY LISTEK Daria Szpigiel Nr: 00810464</t>
  </si>
  <si>
    <t>Toruń</t>
  </si>
  <si>
    <t>OSK KURSANT Wiesław Sejdowski Nr: 00410464</t>
  </si>
  <si>
    <t>Bydgoszcz</t>
  </si>
  <si>
    <t>Łomża</t>
  </si>
  <si>
    <t>Olsztyn</t>
  </si>
  <si>
    <t>OPRACOWANIE: PIOTR LEWANDOWSKI</t>
  </si>
  <si>
    <t xml:space="preserve">                                                            STATYSTYKA ZDAWALNOŚCI</t>
  </si>
  <si>
    <t xml:space="preserve">                                                       OSK WYŻSZ SZKOŁA JAZDY Dawid Malinowski Nr: 00830464</t>
  </si>
  <si>
    <t xml:space="preserve">          OPRACOWANIE: PIOTR LEWANDOWSKI</t>
  </si>
  <si>
    <t>OSK Krajowa Akademia Transportu i Przedsiębiorczości Sp. z o.o. Nr: 00840464</t>
  </si>
  <si>
    <t>W-ewk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</si>
</sst>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0" tint="-0.249977111117893"/>
      <name val="Calibri"/>
      <family val="2"/>
      <charset val="238"/>
      <scheme val="minor"/>
    </font>
    <font>
      <b/>
      <sz val="11"/>
      <color theme="0" tint="-0.14999847407452621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633777886288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2" borderId="0" xfId="0" applyFont="1" applyFill="1" applyProtection="1">
      <protection locked="0"/>
    </xf>
    <xf numFmtId="9" fontId="3" fillId="2" borderId="0" xfId="0" applyNumberFormat="1" applyFont="1" applyFill="1" applyProtection="1">
      <protection locked="0"/>
    </xf>
    <xf numFmtId="0" fontId="4" fillId="0" borderId="0" xfId="0" applyFont="1" applyProtection="1">
      <protection locked="0"/>
    </xf>
    <xf numFmtId="9" fontId="4" fillId="0" borderId="0" xfId="0" applyNumberFormat="1" applyFont="1" applyProtection="1">
      <protection locked="0"/>
    </xf>
    <xf numFmtId="0" fontId="4" fillId="0" borderId="15" xfId="0" applyFont="1" applyBorder="1" applyAlignment="1" applyProtection="1">
      <alignment horizontal="center"/>
      <protection locked="0"/>
    </xf>
    <xf numFmtId="1" fontId="4" fillId="0" borderId="15" xfId="0" applyNumberFormat="1" applyFont="1" applyBorder="1" applyAlignment="1" applyProtection="1">
      <alignment horizontal="center"/>
      <protection locked="0"/>
    </xf>
    <xf numFmtId="14" fontId="6" fillId="0" borderId="3" xfId="0" applyNumberFormat="1" applyFont="1" applyBorder="1" applyAlignment="1" applyProtection="1">
      <alignment horizontal="center"/>
      <protection locked="0"/>
    </xf>
    <xf numFmtId="14" fontId="6" fillId="0" borderId="10" xfId="0" applyNumberFormat="1" applyFont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0" borderId="6" xfId="0" applyNumberFormat="1" applyFont="1" applyBorder="1" applyAlignment="1" applyProtection="1">
      <alignment horizontal="center"/>
      <protection locked="0"/>
    </xf>
    <xf numFmtId="164" fontId="8" fillId="3" borderId="6" xfId="0" applyNumberFormat="1" applyFont="1" applyFill="1" applyBorder="1" applyAlignment="1" applyProtection="1">
      <alignment horizontal="center"/>
    </xf>
    <xf numFmtId="164" fontId="8" fillId="4" borderId="6" xfId="0" applyNumberFormat="1" applyFont="1" applyFill="1" applyBorder="1" applyAlignment="1" applyProtection="1">
      <alignment horizontal="center"/>
    </xf>
    <xf numFmtId="1" fontId="9" fillId="0" borderId="6" xfId="0" applyNumberFormat="1" applyFont="1" applyBorder="1" applyAlignment="1" applyProtection="1">
      <alignment horizontal="center"/>
      <protection locked="0"/>
    </xf>
    <xf numFmtId="164" fontId="8" fillId="5" borderId="7" xfId="0" applyNumberFormat="1" applyFont="1" applyFill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9" fontId="6" fillId="0" borderId="0" xfId="0" applyNumberFormat="1" applyFont="1" applyProtection="1"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1" fontId="6" fillId="0" borderId="3" xfId="0" applyNumberFormat="1" applyFont="1" applyBorder="1" applyAlignment="1" applyProtection="1">
      <alignment horizontal="center"/>
      <protection locked="0"/>
    </xf>
    <xf numFmtId="164" fontId="8" fillId="3" borderId="3" xfId="0" applyNumberFormat="1" applyFont="1" applyFill="1" applyBorder="1" applyAlignment="1" applyProtection="1">
      <alignment horizontal="center"/>
    </xf>
    <xf numFmtId="164" fontId="8" fillId="4" borderId="3" xfId="0" applyNumberFormat="1" applyFont="1" applyFill="1" applyBorder="1" applyAlignment="1" applyProtection="1">
      <alignment horizontal="center"/>
    </xf>
    <xf numFmtId="1" fontId="9" fillId="0" borderId="3" xfId="0" applyNumberFormat="1" applyFont="1" applyBorder="1" applyAlignment="1" applyProtection="1">
      <alignment horizontal="center"/>
      <protection locked="0"/>
    </xf>
    <xf numFmtId="164" fontId="8" fillId="5" borderId="9" xfId="0" applyNumberFormat="1" applyFont="1" applyFill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9" fontId="4" fillId="0" borderId="0" xfId="0" applyNumberFormat="1" applyFont="1" applyBorder="1" applyProtection="1">
      <protection locked="0"/>
    </xf>
    <xf numFmtId="1" fontId="10" fillId="0" borderId="8" xfId="0" applyNumberFormat="1" applyFont="1" applyBorder="1" applyAlignment="1" applyProtection="1">
      <alignment horizontal="center"/>
    </xf>
    <xf numFmtId="1" fontId="10" fillId="0" borderId="3" xfId="0" applyNumberFormat="1" applyFont="1" applyBorder="1" applyAlignment="1" applyProtection="1">
      <alignment horizontal="center"/>
    </xf>
    <xf numFmtId="164" fontId="10" fillId="0" borderId="3" xfId="0" applyNumberFormat="1" applyFont="1" applyBorder="1" applyAlignment="1" applyProtection="1">
      <alignment horizontal="center"/>
    </xf>
    <xf numFmtId="164" fontId="10" fillId="0" borderId="9" xfId="0" applyNumberFormat="1" applyFont="1" applyBorder="1" applyAlignment="1" applyProtection="1">
      <alignment horizontal="center"/>
    </xf>
    <xf numFmtId="0" fontId="11" fillId="0" borderId="0" xfId="0" applyFont="1" applyBorder="1" applyProtection="1"/>
    <xf numFmtId="9" fontId="11" fillId="0" borderId="0" xfId="0" applyNumberFormat="1" applyFont="1" applyBorder="1" applyProtection="1"/>
    <xf numFmtId="0" fontId="11" fillId="0" borderId="0" xfId="0" applyFont="1" applyProtection="1"/>
    <xf numFmtId="1" fontId="6" fillId="2" borderId="14" xfId="0" applyNumberFormat="1" applyFont="1" applyFill="1" applyBorder="1" applyAlignment="1" applyProtection="1">
      <alignment horizontal="center"/>
    </xf>
    <xf numFmtId="1" fontId="6" fillId="0" borderId="15" xfId="0" applyNumberFormat="1" applyFont="1" applyBorder="1" applyAlignment="1" applyProtection="1">
      <alignment horizontal="center"/>
    </xf>
    <xf numFmtId="164" fontId="8" fillId="3" borderId="15" xfId="0" applyNumberFormat="1" applyFont="1" applyFill="1" applyBorder="1" applyAlignment="1" applyProtection="1">
      <alignment horizontal="center"/>
    </xf>
    <xf numFmtId="164" fontId="8" fillId="4" borderId="15" xfId="0" applyNumberFormat="1" applyFont="1" applyFill="1" applyBorder="1" applyAlignment="1" applyProtection="1">
      <alignment horizontal="center"/>
    </xf>
    <xf numFmtId="1" fontId="9" fillId="0" borderId="15" xfId="0" applyNumberFormat="1" applyFont="1" applyBorder="1" applyAlignment="1" applyProtection="1">
      <alignment horizontal="center"/>
    </xf>
    <xf numFmtId="164" fontId="8" fillId="5" borderId="16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9" fontId="5" fillId="0" borderId="0" xfId="0" applyNumberFormat="1" applyFont="1" applyFill="1" applyProtection="1"/>
    <xf numFmtId="1" fontId="4" fillId="0" borderId="0" xfId="0" applyNumberFormat="1" applyFont="1" applyBorder="1" applyAlignment="1" applyProtection="1">
      <alignment horizontal="center"/>
      <protection locked="0"/>
    </xf>
    <xf numFmtId="164" fontId="4" fillId="0" borderId="0" xfId="0" applyNumberFormat="1" applyFont="1" applyBorder="1" applyAlignment="1" applyProtection="1">
      <alignment horizontal="center"/>
      <protection locked="0"/>
    </xf>
    <xf numFmtId="1" fontId="4" fillId="0" borderId="0" xfId="0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164" fontId="8" fillId="3" borderId="6" xfId="0" applyNumberFormat="1" applyFont="1" applyFill="1" applyBorder="1" applyAlignment="1" applyProtection="1">
      <alignment horizontal="center"/>
      <protection locked="0"/>
    </xf>
    <xf numFmtId="164" fontId="8" fillId="4" borderId="6" xfId="0" applyNumberFormat="1" applyFont="1" applyFill="1" applyBorder="1" applyAlignment="1" applyProtection="1">
      <alignment horizontal="center"/>
      <protection locked="0"/>
    </xf>
    <xf numFmtId="164" fontId="8" fillId="5" borderId="7" xfId="0" applyNumberFormat="1" applyFont="1" applyFill="1" applyBorder="1" applyAlignment="1" applyProtection="1">
      <alignment horizontal="center"/>
      <protection locked="0"/>
    </xf>
    <xf numFmtId="164" fontId="8" fillId="3" borderId="3" xfId="0" applyNumberFormat="1" applyFont="1" applyFill="1" applyBorder="1" applyAlignment="1" applyProtection="1">
      <alignment horizontal="center"/>
      <protection locked="0"/>
    </xf>
    <xf numFmtId="164" fontId="8" fillId="4" borderId="3" xfId="0" applyNumberFormat="1" applyFont="1" applyFill="1" applyBorder="1" applyAlignment="1" applyProtection="1">
      <alignment horizontal="center"/>
      <protection locked="0"/>
    </xf>
    <xf numFmtId="164" fontId="8" fillId="5" borderId="9" xfId="0" applyNumberFormat="1" applyFont="1" applyFill="1" applyBorder="1" applyAlignment="1" applyProtection="1">
      <alignment horizontal="center"/>
      <protection locked="0"/>
    </xf>
    <xf numFmtId="1" fontId="10" fillId="0" borderId="8" xfId="0" applyNumberFormat="1" applyFont="1" applyBorder="1" applyAlignment="1" applyProtection="1">
      <alignment horizontal="center"/>
      <protection locked="0"/>
    </xf>
    <xf numFmtId="1" fontId="10" fillId="0" borderId="3" xfId="0" applyNumberFormat="1" applyFont="1" applyBorder="1" applyAlignment="1" applyProtection="1">
      <alignment horizontal="center"/>
      <protection locked="0"/>
    </xf>
    <xf numFmtId="164" fontId="10" fillId="0" borderId="3" xfId="0" applyNumberFormat="1" applyFont="1" applyBorder="1" applyAlignment="1" applyProtection="1">
      <alignment horizontal="center"/>
      <protection locked="0"/>
    </xf>
    <xf numFmtId="164" fontId="10" fillId="0" borderId="9" xfId="0" applyNumberFormat="1" applyFont="1" applyBorder="1" applyAlignment="1" applyProtection="1">
      <alignment horizontal="center"/>
      <protection locked="0"/>
    </xf>
    <xf numFmtId="0" fontId="11" fillId="0" borderId="0" xfId="0" applyFont="1" applyBorder="1" applyProtection="1">
      <protection locked="0"/>
    </xf>
    <xf numFmtId="9" fontId="11" fillId="0" borderId="0" xfId="0" applyNumberFormat="1" applyFont="1" applyBorder="1" applyProtection="1">
      <protection locked="0"/>
    </xf>
    <xf numFmtId="0" fontId="11" fillId="0" borderId="0" xfId="0" applyFont="1" applyProtection="1">
      <protection locked="0"/>
    </xf>
    <xf numFmtId="1" fontId="6" fillId="2" borderId="14" xfId="0" applyNumberFormat="1" applyFont="1" applyFill="1" applyBorder="1" applyAlignment="1" applyProtection="1">
      <alignment horizontal="center"/>
      <protection locked="0"/>
    </xf>
    <xf numFmtId="1" fontId="6" fillId="0" borderId="15" xfId="0" applyNumberFormat="1" applyFont="1" applyBorder="1" applyAlignment="1" applyProtection="1">
      <alignment horizontal="center"/>
      <protection locked="0"/>
    </xf>
    <xf numFmtId="164" fontId="8" fillId="3" borderId="15" xfId="0" applyNumberFormat="1" applyFont="1" applyFill="1" applyBorder="1" applyAlignment="1" applyProtection="1">
      <alignment horizontal="center"/>
      <protection locked="0"/>
    </xf>
    <xf numFmtId="164" fontId="8" fillId="4" borderId="15" xfId="0" applyNumberFormat="1" applyFont="1" applyFill="1" applyBorder="1" applyAlignment="1" applyProtection="1">
      <alignment horizontal="center"/>
      <protection locked="0"/>
    </xf>
    <xf numFmtId="1" fontId="9" fillId="0" borderId="15" xfId="0" applyNumberFormat="1" applyFont="1" applyBorder="1" applyAlignment="1" applyProtection="1">
      <alignment horizontal="center"/>
      <protection locked="0"/>
    </xf>
    <xf numFmtId="164" fontId="8" fillId="5" borderId="16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Protection="1">
      <protection locked="0"/>
    </xf>
    <xf numFmtId="9" fontId="5" fillId="0" borderId="0" xfId="0" applyNumberFormat="1" applyFont="1" applyFill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14" fontId="6" fillId="0" borderId="0" xfId="0" applyNumberFormat="1" applyFont="1" applyBorder="1" applyAlignment="1" applyProtection="1">
      <alignment horizontal="center"/>
      <protection locked="0"/>
    </xf>
    <xf numFmtId="14" fontId="6" fillId="0" borderId="0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14" fontId="6" fillId="0" borderId="0" xfId="0" applyNumberFormat="1" applyFont="1" applyBorder="1" applyAlignment="1" applyProtection="1">
      <alignment horizontal="center"/>
      <protection locked="0"/>
    </xf>
    <xf numFmtId="14" fontId="6" fillId="0" borderId="0" xfId="0" applyNumberFormat="1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14" fontId="6" fillId="0" borderId="0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14" fontId="6" fillId="0" borderId="0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14" fontId="6" fillId="0" borderId="0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14" fontId="6" fillId="0" borderId="0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14" fontId="6" fillId="0" borderId="0" xfId="0" applyNumberFormat="1" applyFont="1" applyBorder="1" applyAlignment="1" applyProtection="1">
      <alignment horizontal="center"/>
      <protection locked="0"/>
    </xf>
    <xf numFmtId="14" fontId="6" fillId="0" borderId="0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14" fontId="10" fillId="0" borderId="0" xfId="0" applyNumberFormat="1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1" fontId="12" fillId="0" borderId="0" xfId="0" applyNumberFormat="1" applyFont="1" applyFill="1" applyBorder="1" applyAlignment="1" applyProtection="1">
      <alignment horizontal="right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5" fillId="5" borderId="9" xfId="0" applyFont="1" applyFill="1" applyBorder="1" applyAlignment="1" applyProtection="1">
      <alignment horizontal="center" vertical="center"/>
      <protection locked="0"/>
    </xf>
    <xf numFmtId="0" fontId="5" fillId="5" borderId="16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5" fillId="6" borderId="9" xfId="0" applyFont="1" applyFill="1" applyBorder="1" applyAlignment="1" applyProtection="1">
      <alignment horizontal="center" vertical="center"/>
      <protection locked="0"/>
    </xf>
    <xf numFmtId="0" fontId="5" fillId="6" borderId="16" xfId="0" applyFont="1" applyFill="1" applyBorder="1" applyAlignment="1" applyProtection="1">
      <alignment horizontal="center" vertical="center"/>
      <protection locked="0"/>
    </xf>
    <xf numFmtId="14" fontId="10" fillId="0" borderId="0" xfId="0" applyNumberFormat="1" applyFont="1" applyBorder="1" applyAlignment="1" applyProtection="1">
      <alignment horizontal="right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4" borderId="3" xfId="0" applyFont="1" applyFill="1" applyBorder="1" applyAlignment="1" applyProtection="1">
      <alignment horizontal="center"/>
      <protection locked="0"/>
    </xf>
    <xf numFmtId="0" fontId="5" fillId="5" borderId="10" xfId="0" applyFont="1" applyFill="1" applyBorder="1" applyAlignment="1" applyProtection="1">
      <alignment horizontal="center"/>
      <protection locked="0"/>
    </xf>
    <xf numFmtId="0" fontId="5" fillId="5" borderId="29" xfId="0" applyFont="1" applyFill="1" applyBorder="1" applyAlignment="1" applyProtection="1">
      <alignment horizontal="center"/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6" borderId="3" xfId="0" applyFont="1" applyFill="1" applyBorder="1" applyAlignment="1" applyProtection="1">
      <alignment horizontal="center"/>
      <protection locked="0"/>
    </xf>
    <xf numFmtId="0" fontId="5" fillId="6" borderId="9" xfId="0" applyFont="1" applyFill="1" applyBorder="1" applyAlignment="1" applyProtection="1">
      <alignment horizontal="center"/>
      <protection locked="0"/>
    </xf>
    <xf numFmtId="14" fontId="6" fillId="0" borderId="0" xfId="0" applyNumberFormat="1" applyFont="1" applyBorder="1" applyAlignment="1" applyProtection="1">
      <alignment horizontal="center"/>
      <protection locked="0"/>
    </xf>
    <xf numFmtId="0" fontId="5" fillId="4" borderId="21" xfId="0" applyFont="1" applyFill="1" applyBorder="1" applyAlignment="1" applyProtection="1">
      <alignment horizontal="center" vertical="center"/>
      <protection locked="0"/>
    </xf>
    <xf numFmtId="0" fontId="5" fillId="4" borderId="22" xfId="0" applyFont="1" applyFill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33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5" borderId="19" xfId="0" applyFont="1" applyFill="1" applyBorder="1" applyAlignment="1" applyProtection="1">
      <alignment horizontal="center" vertical="center"/>
      <protection locked="0"/>
    </xf>
    <xf numFmtId="0" fontId="5" fillId="5" borderId="20" xfId="0" applyFont="1" applyFill="1" applyBorder="1" applyAlignment="1" applyProtection="1">
      <alignment horizontal="center" vertical="center"/>
      <protection locked="0"/>
    </xf>
    <xf numFmtId="0" fontId="5" fillId="6" borderId="19" xfId="0" applyFont="1" applyFill="1" applyBorder="1" applyAlignment="1" applyProtection="1">
      <alignment horizontal="center" vertical="center"/>
      <protection locked="0"/>
    </xf>
    <xf numFmtId="0" fontId="5" fillId="6" borderId="20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5" fillId="4" borderId="30" xfId="0" applyFont="1" applyFill="1" applyBorder="1" applyAlignment="1" applyProtection="1">
      <alignment horizontal="center"/>
      <protection locked="0"/>
    </xf>
    <xf numFmtId="0" fontId="5" fillId="6" borderId="10" xfId="0" applyFont="1" applyFill="1" applyBorder="1" applyAlignment="1" applyProtection="1">
      <alignment horizontal="center"/>
      <protection locked="0"/>
    </xf>
    <xf numFmtId="0" fontId="5" fillId="6" borderId="29" xfId="0" applyFont="1" applyFill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5" fillId="5" borderId="3" xfId="0" applyFont="1" applyFill="1" applyBorder="1" applyAlignment="1" applyProtection="1">
      <alignment horizontal="center"/>
      <protection locked="0"/>
    </xf>
    <xf numFmtId="0" fontId="5" fillId="5" borderId="9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4" fontId="10" fillId="0" borderId="0" xfId="0" applyNumberFormat="1" applyFont="1" applyBorder="1" applyAlignment="1" applyProtection="1">
      <alignment horizontal="right"/>
    </xf>
    <xf numFmtId="1" fontId="12" fillId="0" borderId="0" xfId="0" applyNumberFormat="1" applyFont="1" applyFill="1" applyBorder="1" applyAlignment="1" applyProtection="1">
      <alignment horizontal="right"/>
    </xf>
    <xf numFmtId="14" fontId="6" fillId="0" borderId="0" xfId="0" applyNumberFormat="1" applyFont="1" applyBorder="1" applyAlignment="1" applyProtection="1">
      <alignment horizontal="center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89"/>
  <sheetViews>
    <sheetView windowProtection="1" tabSelected="1" zoomScaleNormal="100" workbookViewId="0">
      <selection activeCell="H240" sqref="H240"/>
    </sheetView>
  </sheetViews>
  <sheetFormatPr defaultColWidth="9" defaultRowHeight="15"/>
  <cols>
    <col min="1" max="2" width="10.625" style="3" customWidth="1"/>
    <col min="3" max="3" width="8.75" style="3" customWidth="1"/>
    <col min="4" max="4" width="8.625" style="3" customWidth="1"/>
    <col min="5" max="6" width="8.25" style="3" customWidth="1"/>
    <col min="7" max="7" width="8.25" style="45" customWidth="1"/>
    <col min="8" max="8" width="8.25" style="3" customWidth="1"/>
    <col min="9" max="9" width="8.25" style="45" customWidth="1"/>
    <col min="10" max="10" width="8.25" style="3" customWidth="1"/>
    <col min="11" max="11" width="8.25" style="45" customWidth="1"/>
    <col min="12" max="12" width="8.25" style="44" customWidth="1"/>
    <col min="13" max="13" width="8.25" style="3" customWidth="1"/>
    <col min="14" max="14" width="8.25" style="45" customWidth="1"/>
    <col min="15" max="15" width="8.25" style="3" customWidth="1"/>
    <col min="16" max="17" width="8.25" style="44" customWidth="1"/>
    <col min="18" max="18" width="8.25" style="45" customWidth="1"/>
    <col min="19" max="19" width="8.25" style="3" customWidth="1"/>
    <col min="20" max="20" width="8.25" style="45" customWidth="1"/>
    <col min="21" max="21" width="9" style="3"/>
    <col min="22" max="22" width="9" style="4"/>
    <col min="23" max="16384" width="9" style="3"/>
  </cols>
  <sheetData>
    <row r="1" spans="1:24" s="1" customFormat="1" ht="18.7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V1" s="2"/>
    </row>
    <row r="2" spans="1:24" s="1" customFormat="1" ht="19.5" thickBot="1">
      <c r="A2" s="123" t="s">
        <v>27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V2" s="2"/>
    </row>
    <row r="3" spans="1:24">
      <c r="A3" s="119" t="s">
        <v>1</v>
      </c>
      <c r="B3" s="119"/>
      <c r="C3" s="156" t="s">
        <v>2</v>
      </c>
      <c r="D3" s="126"/>
      <c r="E3" s="134" t="s">
        <v>3</v>
      </c>
      <c r="F3" s="135"/>
      <c r="G3" s="135"/>
      <c r="H3" s="135"/>
      <c r="I3" s="135"/>
      <c r="J3" s="135"/>
      <c r="K3" s="136"/>
      <c r="L3" s="134" t="s">
        <v>4</v>
      </c>
      <c r="M3" s="135"/>
      <c r="N3" s="135"/>
      <c r="O3" s="135"/>
      <c r="P3" s="135"/>
      <c r="Q3" s="135"/>
      <c r="R3" s="135"/>
      <c r="S3" s="135"/>
      <c r="T3" s="136"/>
    </row>
    <row r="4" spans="1:24">
      <c r="A4" s="137" t="s">
        <v>5</v>
      </c>
      <c r="B4" s="137" t="s">
        <v>6</v>
      </c>
      <c r="C4" s="127"/>
      <c r="D4" s="128"/>
      <c r="E4" s="138" t="s">
        <v>7</v>
      </c>
      <c r="F4" s="140" t="s">
        <v>8</v>
      </c>
      <c r="G4" s="140"/>
      <c r="H4" s="141" t="s">
        <v>9</v>
      </c>
      <c r="I4" s="141"/>
      <c r="J4" s="183" t="s">
        <v>10</v>
      </c>
      <c r="K4" s="184"/>
      <c r="L4" s="138" t="s">
        <v>7</v>
      </c>
      <c r="M4" s="144" t="s">
        <v>8</v>
      </c>
      <c r="N4" s="145"/>
      <c r="O4" s="141" t="s">
        <v>9</v>
      </c>
      <c r="P4" s="141"/>
      <c r="Q4" s="141"/>
      <c r="R4" s="141"/>
      <c r="S4" s="146" t="s">
        <v>10</v>
      </c>
      <c r="T4" s="147"/>
    </row>
    <row r="5" spans="1:24">
      <c r="A5" s="137"/>
      <c r="B5" s="137"/>
      <c r="C5" s="127"/>
      <c r="D5" s="128"/>
      <c r="E5" s="138"/>
      <c r="F5" s="115" t="s">
        <v>11</v>
      </c>
      <c r="G5" s="117" t="s">
        <v>12</v>
      </c>
      <c r="H5" s="115" t="s">
        <v>11</v>
      </c>
      <c r="I5" s="109" t="s">
        <v>12</v>
      </c>
      <c r="J5" s="111" t="s">
        <v>7</v>
      </c>
      <c r="K5" s="113" t="s">
        <v>12</v>
      </c>
      <c r="L5" s="138"/>
      <c r="M5" s="115" t="s">
        <v>11</v>
      </c>
      <c r="N5" s="117" t="s">
        <v>12</v>
      </c>
      <c r="O5" s="119" t="s">
        <v>11</v>
      </c>
      <c r="P5" s="119"/>
      <c r="Q5" s="119"/>
      <c r="R5" s="109" t="s">
        <v>12</v>
      </c>
      <c r="S5" s="111" t="s">
        <v>7</v>
      </c>
      <c r="T5" s="120" t="s">
        <v>12</v>
      </c>
    </row>
    <row r="6" spans="1:24" ht="15.75" thickBot="1">
      <c r="A6" s="137"/>
      <c r="B6" s="137"/>
      <c r="C6" s="129"/>
      <c r="D6" s="130"/>
      <c r="E6" s="139"/>
      <c r="F6" s="116"/>
      <c r="G6" s="118"/>
      <c r="H6" s="116"/>
      <c r="I6" s="110"/>
      <c r="J6" s="112"/>
      <c r="K6" s="114"/>
      <c r="L6" s="139"/>
      <c r="M6" s="116"/>
      <c r="N6" s="118"/>
      <c r="O6" s="5" t="s">
        <v>13</v>
      </c>
      <c r="P6" s="6" t="s">
        <v>14</v>
      </c>
      <c r="Q6" s="6" t="s">
        <v>15</v>
      </c>
      <c r="R6" s="110"/>
      <c r="S6" s="112"/>
      <c r="T6" s="121"/>
    </row>
    <row r="7" spans="1:24" ht="15.75" thickBot="1">
      <c r="A7" s="119"/>
      <c r="B7" s="119"/>
      <c r="C7" s="119"/>
      <c r="D7" s="119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</row>
    <row r="8" spans="1:24" s="16" customFormat="1" ht="14.25" customHeight="1" thickBot="1">
      <c r="A8" s="7">
        <v>44197</v>
      </c>
      <c r="B8" s="7">
        <v>44561</v>
      </c>
      <c r="C8" s="7" t="s">
        <v>18</v>
      </c>
      <c r="D8" s="8" t="s">
        <v>17</v>
      </c>
      <c r="E8" s="9">
        <v>8</v>
      </c>
      <c r="F8" s="10">
        <v>1</v>
      </c>
      <c r="G8" s="11">
        <f>IF(F8&gt;0,(F8*100/(E8-J8)),0)</f>
        <v>16.666666666666668</v>
      </c>
      <c r="H8" s="10">
        <v>5</v>
      </c>
      <c r="I8" s="12">
        <f>IF(H8&gt;0,(H8*100/(E8-J8)),0)</f>
        <v>83.333333333333329</v>
      </c>
      <c r="J8" s="13">
        <v>2</v>
      </c>
      <c r="K8" s="14">
        <f>IF(J8&gt;0,(J8*100/(E8)),0)</f>
        <v>25</v>
      </c>
      <c r="L8" s="9">
        <v>6</v>
      </c>
      <c r="M8" s="10">
        <v>2</v>
      </c>
      <c r="N8" s="11">
        <f>IF(M8&gt;0,(M8*100/(L8-S8)),0)</f>
        <v>33.333333333333336</v>
      </c>
      <c r="O8" s="10">
        <v>3</v>
      </c>
      <c r="P8" s="10">
        <v>1</v>
      </c>
      <c r="Q8" s="10">
        <v>4</v>
      </c>
      <c r="R8" s="12">
        <f>IF(Q8&gt;0,(Q8*100/(L8-S8)),0)</f>
        <v>66.666666666666671</v>
      </c>
      <c r="S8" s="15">
        <v>0</v>
      </c>
      <c r="T8" s="14">
        <f>IF(S8&gt;0,(S8*100/(L8)),0)</f>
        <v>0</v>
      </c>
      <c r="V8" s="17"/>
    </row>
    <row r="9" spans="1:24" s="16" customFormat="1" ht="14.25" customHeight="1" thickBot="1">
      <c r="A9" s="7">
        <v>44197</v>
      </c>
      <c r="B9" s="7">
        <v>44561</v>
      </c>
      <c r="C9" s="7" t="s">
        <v>18</v>
      </c>
      <c r="D9" s="8" t="s">
        <v>20</v>
      </c>
      <c r="E9" s="18">
        <v>0</v>
      </c>
      <c r="F9" s="19">
        <v>0</v>
      </c>
      <c r="G9" s="20">
        <f>IF(F9&gt;0,(F9*100/(E9-J9)),0)</f>
        <v>0</v>
      </c>
      <c r="H9" s="19">
        <v>0</v>
      </c>
      <c r="I9" s="21">
        <f>IF(H9&gt;0,(H9*100/(E9-J9)),0)</f>
        <v>0</v>
      </c>
      <c r="J9" s="22">
        <v>0</v>
      </c>
      <c r="K9" s="23">
        <f>IF(J9&gt;0,(J9*100/(E9)),0)</f>
        <v>0</v>
      </c>
      <c r="L9" s="18">
        <v>0</v>
      </c>
      <c r="M9" s="19">
        <v>0</v>
      </c>
      <c r="N9" s="20">
        <v>0</v>
      </c>
      <c r="O9" s="19">
        <v>0</v>
      </c>
      <c r="P9" s="19">
        <v>0</v>
      </c>
      <c r="Q9" s="19">
        <v>0</v>
      </c>
      <c r="R9" s="12">
        <f t="shared" ref="R9:R11" si="0">IF(Q9&gt;0,(Q9*100/(L9-S9)),0)</f>
        <v>0</v>
      </c>
      <c r="S9" s="24">
        <v>0</v>
      </c>
      <c r="T9" s="23">
        <f t="shared" ref="T9:T11" si="1">IF(S9&gt;0,(S9*100/(L9)),0)</f>
        <v>0</v>
      </c>
      <c r="V9" s="17"/>
    </row>
    <row r="10" spans="1:24" s="16" customFormat="1" ht="14.25" customHeight="1" thickBot="1">
      <c r="A10" s="7">
        <v>44197</v>
      </c>
      <c r="B10" s="7">
        <v>44561</v>
      </c>
      <c r="C10" s="7" t="s">
        <v>18</v>
      </c>
      <c r="D10" s="8" t="s">
        <v>22</v>
      </c>
      <c r="E10" s="18">
        <v>0</v>
      </c>
      <c r="F10" s="19">
        <v>0</v>
      </c>
      <c r="G10" s="20">
        <f>IF(F10&gt;0,(F10*100/(E10-J10)),0)</f>
        <v>0</v>
      </c>
      <c r="H10" s="19">
        <v>0</v>
      </c>
      <c r="I10" s="21">
        <f>IF(H10&gt;0,(H10*100/(E10-J10)),0)</f>
        <v>0</v>
      </c>
      <c r="J10" s="22">
        <v>0</v>
      </c>
      <c r="K10" s="23">
        <f>IF(J10&gt;0,(J10*100/(E10)),0)</f>
        <v>0</v>
      </c>
      <c r="L10" s="18">
        <v>1</v>
      </c>
      <c r="M10" s="19">
        <v>1</v>
      </c>
      <c r="N10" s="20">
        <f t="shared" ref="N10" si="2">IF(M10&gt;0,(M10*100/(L10-S10)),0)</f>
        <v>100</v>
      </c>
      <c r="O10" s="19">
        <v>0</v>
      </c>
      <c r="P10" s="19">
        <v>0</v>
      </c>
      <c r="Q10" s="19">
        <v>0</v>
      </c>
      <c r="R10" s="12">
        <f t="shared" si="0"/>
        <v>0</v>
      </c>
      <c r="S10" s="95">
        <v>0</v>
      </c>
      <c r="T10" s="23">
        <f t="shared" ref="T10" si="3">IF(S10&gt;0,(S10*100/(L10)),0)</f>
        <v>0</v>
      </c>
      <c r="V10" s="17"/>
    </row>
    <row r="11" spans="1:24">
      <c r="A11" s="7">
        <v>44197</v>
      </c>
      <c r="B11" s="7">
        <v>44561</v>
      </c>
      <c r="C11" s="7" t="s">
        <v>45</v>
      </c>
      <c r="D11" s="8" t="s">
        <v>17</v>
      </c>
      <c r="E11" s="18">
        <v>0</v>
      </c>
      <c r="F11" s="19">
        <v>0</v>
      </c>
      <c r="G11" s="20">
        <f>IF(F11&gt;0,(F11*100/(E11-J11)),0)</f>
        <v>0</v>
      </c>
      <c r="H11" s="19">
        <v>0</v>
      </c>
      <c r="I11" s="21">
        <f>IF(H11&gt;0,(H11*100/(E11-J11)),0)</f>
        <v>0</v>
      </c>
      <c r="J11" s="22">
        <v>0</v>
      </c>
      <c r="K11" s="23">
        <f>IF(J11&gt;0,(J11*100/(E11)),0)</f>
        <v>0</v>
      </c>
      <c r="L11" s="18">
        <v>0</v>
      </c>
      <c r="M11" s="19">
        <v>0</v>
      </c>
      <c r="N11" s="20">
        <f t="shared" ref="N11" si="4">IF(M11&gt;0,(M11*100/(L11-S11)),0)</f>
        <v>0</v>
      </c>
      <c r="O11" s="19">
        <v>0</v>
      </c>
      <c r="P11" s="19">
        <v>0</v>
      </c>
      <c r="Q11" s="19">
        <v>0</v>
      </c>
      <c r="R11" s="12">
        <f t="shared" si="0"/>
        <v>0</v>
      </c>
      <c r="S11" s="93">
        <v>0</v>
      </c>
      <c r="T11" s="23">
        <f t="shared" si="1"/>
        <v>0</v>
      </c>
      <c r="U11" s="25"/>
      <c r="V11" s="26"/>
      <c r="W11" s="25"/>
      <c r="X11" s="25"/>
    </row>
    <row r="12" spans="1:24" s="33" customFormat="1">
      <c r="A12" s="186" t="s">
        <v>15</v>
      </c>
      <c r="B12" s="186"/>
      <c r="C12" s="186"/>
      <c r="D12" s="186"/>
      <c r="E12" s="27">
        <f t="shared" ref="E12:T12" si="5">SUM(E8:E11)</f>
        <v>8</v>
      </c>
      <c r="F12" s="28">
        <f t="shared" si="5"/>
        <v>1</v>
      </c>
      <c r="G12" s="29">
        <f t="shared" si="5"/>
        <v>16.666666666666668</v>
      </c>
      <c r="H12" s="28">
        <f t="shared" si="5"/>
        <v>5</v>
      </c>
      <c r="I12" s="29">
        <f t="shared" si="5"/>
        <v>83.333333333333329</v>
      </c>
      <c r="J12" s="28">
        <f t="shared" si="5"/>
        <v>2</v>
      </c>
      <c r="K12" s="30">
        <f t="shared" si="5"/>
        <v>25</v>
      </c>
      <c r="L12" s="27">
        <f t="shared" si="5"/>
        <v>7</v>
      </c>
      <c r="M12" s="28">
        <f t="shared" si="5"/>
        <v>3</v>
      </c>
      <c r="N12" s="29">
        <f t="shared" si="5"/>
        <v>133.33333333333334</v>
      </c>
      <c r="O12" s="28">
        <f t="shared" si="5"/>
        <v>3</v>
      </c>
      <c r="P12" s="28">
        <f t="shared" si="5"/>
        <v>1</v>
      </c>
      <c r="Q12" s="28">
        <f t="shared" si="5"/>
        <v>4</v>
      </c>
      <c r="R12" s="29">
        <f t="shared" si="5"/>
        <v>66.666666666666671</v>
      </c>
      <c r="S12" s="28">
        <f t="shared" si="5"/>
        <v>0</v>
      </c>
      <c r="T12" s="30">
        <f t="shared" si="5"/>
        <v>0</v>
      </c>
      <c r="U12" s="31"/>
      <c r="V12" s="32"/>
      <c r="W12" s="31"/>
      <c r="X12" s="31"/>
    </row>
    <row r="13" spans="1:24" s="40" customFormat="1" ht="15.75" thickBot="1">
      <c r="A13" s="187" t="s">
        <v>16</v>
      </c>
      <c r="B13" s="187"/>
      <c r="C13" s="187"/>
      <c r="D13" s="187"/>
      <c r="E13" s="34">
        <f>SUM(E12)</f>
        <v>8</v>
      </c>
      <c r="F13" s="35">
        <f>F12</f>
        <v>1</v>
      </c>
      <c r="G13" s="36">
        <f>IF(F13&gt;0,(F13*100/(E13-J13)),0)</f>
        <v>16.666666666666668</v>
      </c>
      <c r="H13" s="35">
        <f>H12</f>
        <v>5</v>
      </c>
      <c r="I13" s="37">
        <f>IF(H13&gt;0,(H13*100/(E13-J13)),0)</f>
        <v>83.333333333333329</v>
      </c>
      <c r="J13" s="38">
        <f>J12</f>
        <v>2</v>
      </c>
      <c r="K13" s="39">
        <f>IF(J13&gt;0,(J13*100/E13),0)</f>
        <v>25</v>
      </c>
      <c r="L13" s="34">
        <f>L12</f>
        <v>7</v>
      </c>
      <c r="M13" s="35">
        <f>M12</f>
        <v>3</v>
      </c>
      <c r="N13" s="36">
        <f>IF(M13&gt;0,(M13*100/(L13-S13)),0)</f>
        <v>42.857142857142854</v>
      </c>
      <c r="O13" s="35">
        <f>O12</f>
        <v>3</v>
      </c>
      <c r="P13" s="35">
        <f>P12</f>
        <v>1</v>
      </c>
      <c r="Q13" s="35">
        <v>4</v>
      </c>
      <c r="R13" s="37">
        <f>IF(Q13&gt;0,(Q13*100/(L13-S13)),0)</f>
        <v>57.142857142857146</v>
      </c>
      <c r="S13" s="38">
        <f>S12</f>
        <v>0</v>
      </c>
      <c r="T13" s="39">
        <f>IF(S13&gt;0,(S13*100/L13),0)</f>
        <v>0</v>
      </c>
      <c r="V13" s="41"/>
    </row>
    <row r="14" spans="1:24">
      <c r="A14" s="188" t="s">
        <v>48</v>
      </c>
      <c r="B14" s="188"/>
      <c r="C14" s="188"/>
      <c r="D14" s="188"/>
      <c r="E14" s="42"/>
      <c r="F14" s="42"/>
      <c r="G14" s="43"/>
      <c r="H14" s="42"/>
      <c r="I14" s="43"/>
      <c r="J14" s="42"/>
      <c r="K14" s="43"/>
      <c r="L14" s="42"/>
      <c r="M14" s="42"/>
      <c r="N14" s="43"/>
      <c r="O14" s="42"/>
      <c r="P14" s="42"/>
      <c r="Q14" s="42"/>
      <c r="R14" s="43"/>
      <c r="S14" s="42"/>
      <c r="T14" s="43"/>
      <c r="U14" s="25"/>
      <c r="V14" s="26"/>
      <c r="W14" s="25"/>
      <c r="X14" s="25"/>
    </row>
    <row r="15" spans="1:24">
      <c r="A15" s="79"/>
      <c r="B15" s="79"/>
      <c r="C15" s="79"/>
      <c r="D15" s="79"/>
      <c r="E15" s="42"/>
      <c r="F15" s="42"/>
      <c r="G15" s="43"/>
      <c r="H15" s="42"/>
      <c r="I15" s="43"/>
      <c r="J15" s="42"/>
      <c r="K15" s="43"/>
      <c r="L15" s="42"/>
      <c r="M15" s="42"/>
      <c r="N15" s="43"/>
      <c r="O15" s="42"/>
      <c r="P15" s="42"/>
      <c r="Q15" s="42"/>
      <c r="R15" s="43"/>
      <c r="S15" s="42"/>
      <c r="T15" s="43"/>
      <c r="U15" s="25"/>
      <c r="V15" s="26"/>
      <c r="W15" s="25"/>
      <c r="X15" s="25"/>
    </row>
    <row r="16" spans="1:24" s="1" customFormat="1" ht="18.75">
      <c r="A16" s="123" t="s">
        <v>0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V16" s="2"/>
    </row>
    <row r="17" spans="1:24" s="1" customFormat="1" ht="19.5" thickBot="1">
      <c r="A17" s="123" t="s">
        <v>28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V17" s="2"/>
    </row>
    <row r="18" spans="1:24">
      <c r="A18" s="119" t="s">
        <v>1</v>
      </c>
      <c r="B18" s="119"/>
      <c r="C18" s="156" t="s">
        <v>2</v>
      </c>
      <c r="D18" s="126"/>
      <c r="E18" s="134" t="s">
        <v>3</v>
      </c>
      <c r="F18" s="135"/>
      <c r="G18" s="135"/>
      <c r="H18" s="135"/>
      <c r="I18" s="135"/>
      <c r="J18" s="135"/>
      <c r="K18" s="136"/>
      <c r="L18" s="134" t="s">
        <v>4</v>
      </c>
      <c r="M18" s="135"/>
      <c r="N18" s="135"/>
      <c r="O18" s="135"/>
      <c r="P18" s="135"/>
      <c r="Q18" s="135"/>
      <c r="R18" s="135"/>
      <c r="S18" s="135"/>
      <c r="T18" s="136"/>
    </row>
    <row r="19" spans="1:24">
      <c r="A19" s="137" t="s">
        <v>5</v>
      </c>
      <c r="B19" s="137" t="s">
        <v>6</v>
      </c>
      <c r="C19" s="127"/>
      <c r="D19" s="128"/>
      <c r="E19" s="138" t="s">
        <v>7</v>
      </c>
      <c r="F19" s="140" t="s">
        <v>8</v>
      </c>
      <c r="G19" s="140"/>
      <c r="H19" s="141" t="s">
        <v>9</v>
      </c>
      <c r="I19" s="141"/>
      <c r="J19" s="183" t="s">
        <v>10</v>
      </c>
      <c r="K19" s="184"/>
      <c r="L19" s="138" t="s">
        <v>7</v>
      </c>
      <c r="M19" s="144" t="s">
        <v>8</v>
      </c>
      <c r="N19" s="145"/>
      <c r="O19" s="141" t="s">
        <v>9</v>
      </c>
      <c r="P19" s="141"/>
      <c r="Q19" s="141"/>
      <c r="R19" s="141"/>
      <c r="S19" s="146" t="s">
        <v>10</v>
      </c>
      <c r="T19" s="147"/>
    </row>
    <row r="20" spans="1:24">
      <c r="A20" s="137"/>
      <c r="B20" s="137"/>
      <c r="C20" s="127"/>
      <c r="D20" s="128"/>
      <c r="E20" s="138"/>
      <c r="F20" s="115" t="s">
        <v>11</v>
      </c>
      <c r="G20" s="117" t="s">
        <v>12</v>
      </c>
      <c r="H20" s="115" t="s">
        <v>11</v>
      </c>
      <c r="I20" s="109" t="s">
        <v>12</v>
      </c>
      <c r="J20" s="111" t="s">
        <v>7</v>
      </c>
      <c r="K20" s="113" t="s">
        <v>12</v>
      </c>
      <c r="L20" s="138"/>
      <c r="M20" s="115" t="s">
        <v>11</v>
      </c>
      <c r="N20" s="117" t="s">
        <v>12</v>
      </c>
      <c r="O20" s="119" t="s">
        <v>11</v>
      </c>
      <c r="P20" s="119"/>
      <c r="Q20" s="119"/>
      <c r="R20" s="109" t="s">
        <v>12</v>
      </c>
      <c r="S20" s="111" t="s">
        <v>7</v>
      </c>
      <c r="T20" s="120" t="s">
        <v>12</v>
      </c>
    </row>
    <row r="21" spans="1:24" ht="15.75" thickBot="1">
      <c r="A21" s="137"/>
      <c r="B21" s="137"/>
      <c r="C21" s="129"/>
      <c r="D21" s="130"/>
      <c r="E21" s="139"/>
      <c r="F21" s="116"/>
      <c r="G21" s="118"/>
      <c r="H21" s="116"/>
      <c r="I21" s="110"/>
      <c r="J21" s="112"/>
      <c r="K21" s="114"/>
      <c r="L21" s="139"/>
      <c r="M21" s="116"/>
      <c r="N21" s="118"/>
      <c r="O21" s="5" t="s">
        <v>13</v>
      </c>
      <c r="P21" s="6" t="s">
        <v>14</v>
      </c>
      <c r="Q21" s="6" t="s">
        <v>15</v>
      </c>
      <c r="R21" s="110"/>
      <c r="S21" s="112"/>
      <c r="T21" s="121"/>
    </row>
    <row r="22" spans="1:24" ht="15.75" thickBot="1">
      <c r="A22" s="119"/>
      <c r="B22" s="119"/>
      <c r="C22" s="119"/>
      <c r="D22" s="119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</row>
    <row r="23" spans="1:24" s="16" customFormat="1" ht="14.25" customHeight="1">
      <c r="A23" s="7">
        <v>44197</v>
      </c>
      <c r="B23" s="7">
        <v>44561</v>
      </c>
      <c r="C23" s="7" t="s">
        <v>18</v>
      </c>
      <c r="D23" s="8" t="s">
        <v>19</v>
      </c>
      <c r="E23" s="9">
        <v>0</v>
      </c>
      <c r="F23" s="10">
        <v>0</v>
      </c>
      <c r="G23" s="50">
        <f t="shared" ref="G23:G28" si="6">IF(F23&gt;0,(F23*100/(E23-J23)),0)</f>
        <v>0</v>
      </c>
      <c r="H23" s="10">
        <v>0</v>
      </c>
      <c r="I23" s="51">
        <f t="shared" ref="I23:I28" si="7">IF(H23&gt;0,(H23*100/(E23-J23)),0)</f>
        <v>0</v>
      </c>
      <c r="J23" s="13">
        <v>0</v>
      </c>
      <c r="K23" s="52">
        <f t="shared" ref="K23:K28" si="8">IF(J23&gt;0,(J23*100/(E23)),0)</f>
        <v>0</v>
      </c>
      <c r="L23" s="9">
        <v>0</v>
      </c>
      <c r="M23" s="10">
        <v>0</v>
      </c>
      <c r="N23" s="50">
        <f>IF(M23&gt;0,(M23*100/(L23-S23)),0)</f>
        <v>0</v>
      </c>
      <c r="O23" s="10">
        <v>0</v>
      </c>
      <c r="P23" s="10">
        <v>0</v>
      </c>
      <c r="Q23" s="10">
        <v>0</v>
      </c>
      <c r="R23" s="51">
        <f>IF(Q23&gt;0,(Q23*100/(L23-S23)),0)</f>
        <v>0</v>
      </c>
      <c r="S23" s="47">
        <v>0</v>
      </c>
      <c r="T23" s="52">
        <f>IF(S23&gt;0,(S23*100/(L23)),0)</f>
        <v>0</v>
      </c>
      <c r="V23" s="17"/>
    </row>
    <row r="24" spans="1:24">
      <c r="A24" s="7">
        <v>44197</v>
      </c>
      <c r="B24" s="7">
        <v>44561</v>
      </c>
      <c r="C24" s="7" t="s">
        <v>18</v>
      </c>
      <c r="D24" s="8" t="s">
        <v>17</v>
      </c>
      <c r="E24" s="18">
        <v>100</v>
      </c>
      <c r="F24" s="19">
        <v>55</v>
      </c>
      <c r="G24" s="53">
        <v>0</v>
      </c>
      <c r="H24" s="19">
        <v>41</v>
      </c>
      <c r="I24" s="54">
        <f t="shared" si="7"/>
        <v>42.708333333333336</v>
      </c>
      <c r="J24" s="22">
        <v>4</v>
      </c>
      <c r="K24" s="55">
        <f t="shared" si="8"/>
        <v>4</v>
      </c>
      <c r="L24" s="18">
        <v>151</v>
      </c>
      <c r="M24" s="19">
        <v>49</v>
      </c>
      <c r="N24" s="53">
        <f t="shared" ref="N24" si="9">IF(M24&gt;0,(M24*100/(L24-S24)),0)</f>
        <v>32.885906040268459</v>
      </c>
      <c r="O24" s="19">
        <v>34</v>
      </c>
      <c r="P24" s="19">
        <v>66</v>
      </c>
      <c r="Q24" s="19">
        <v>100</v>
      </c>
      <c r="R24" s="54">
        <f t="shared" ref="R24" si="10">IF(Q24&gt;0,(Q24*100/(L24-S24)),0)</f>
        <v>67.114093959731548</v>
      </c>
      <c r="S24" s="73">
        <v>2</v>
      </c>
      <c r="T24" s="55">
        <f t="shared" ref="T24" si="11">IF(S24&gt;0,(S24*100/(L24)),0)</f>
        <v>1.3245033112582782</v>
      </c>
      <c r="U24" s="25"/>
      <c r="V24" s="26"/>
      <c r="W24" s="25"/>
      <c r="X24" s="25"/>
    </row>
    <row r="25" spans="1:24">
      <c r="A25" s="7">
        <v>44197</v>
      </c>
      <c r="B25" s="7">
        <v>44561</v>
      </c>
      <c r="C25" s="7" t="s">
        <v>18</v>
      </c>
      <c r="D25" s="8" t="s">
        <v>23</v>
      </c>
      <c r="E25" s="18">
        <v>0</v>
      </c>
      <c r="F25" s="19">
        <v>0</v>
      </c>
      <c r="G25" s="53">
        <f t="shared" si="6"/>
        <v>0</v>
      </c>
      <c r="H25" s="19">
        <v>0</v>
      </c>
      <c r="I25" s="54">
        <f t="shared" si="7"/>
        <v>0</v>
      </c>
      <c r="J25" s="22">
        <v>0</v>
      </c>
      <c r="K25" s="55">
        <f t="shared" si="8"/>
        <v>0</v>
      </c>
      <c r="L25" s="18">
        <v>4</v>
      </c>
      <c r="M25" s="19">
        <v>4</v>
      </c>
      <c r="N25" s="53">
        <f t="shared" ref="N25" si="12">IF(M25&gt;0,(M25*100/(L25-S25)),0)</f>
        <v>100</v>
      </c>
      <c r="O25" s="19">
        <v>0</v>
      </c>
      <c r="P25" s="19">
        <v>0</v>
      </c>
      <c r="Q25" s="19">
        <v>0</v>
      </c>
      <c r="R25" s="54">
        <f t="shared" ref="R25" si="13">IF(Q25&gt;0,(Q25*100/(L25-S25)),0)</f>
        <v>0</v>
      </c>
      <c r="S25" s="83">
        <v>0</v>
      </c>
      <c r="T25" s="55">
        <f t="shared" ref="T25" si="14">IF(S25&gt;0,(S25*100/(L25)),0)</f>
        <v>0</v>
      </c>
      <c r="U25" s="25"/>
      <c r="V25" s="26"/>
      <c r="W25" s="25"/>
      <c r="X25" s="25"/>
    </row>
    <row r="26" spans="1:24">
      <c r="A26" s="7">
        <v>44197</v>
      </c>
      <c r="B26" s="7">
        <v>44196</v>
      </c>
      <c r="C26" s="7" t="s">
        <v>18</v>
      </c>
      <c r="D26" s="8" t="s">
        <v>20</v>
      </c>
      <c r="E26" s="18">
        <v>49</v>
      </c>
      <c r="F26" s="19">
        <v>31</v>
      </c>
      <c r="G26" s="53">
        <f t="shared" si="6"/>
        <v>67.391304347826093</v>
      </c>
      <c r="H26" s="19">
        <v>15</v>
      </c>
      <c r="I26" s="54">
        <v>0</v>
      </c>
      <c r="J26" s="22">
        <v>3</v>
      </c>
      <c r="K26" s="55">
        <f t="shared" si="8"/>
        <v>6.1224489795918364</v>
      </c>
      <c r="L26" s="18">
        <v>39</v>
      </c>
      <c r="M26" s="19">
        <v>30</v>
      </c>
      <c r="N26" s="53">
        <f t="shared" ref="N26" si="15">IF(M26&gt;0,(M26*100/(L26-S26)),0)</f>
        <v>76.92307692307692</v>
      </c>
      <c r="O26" s="19">
        <v>7</v>
      </c>
      <c r="P26" s="19">
        <v>2</v>
      </c>
      <c r="Q26" s="19">
        <v>9</v>
      </c>
      <c r="R26" s="54">
        <f t="shared" ref="R26:R27" si="16">IF(Q26&gt;0,(Q26*100/(L26-S26)),0)</f>
        <v>23.076923076923077</v>
      </c>
      <c r="S26" s="46">
        <v>0</v>
      </c>
      <c r="T26" s="55">
        <f t="shared" ref="T26:T27" si="17">IF(S26&gt;0,(S26*100/(L26)),0)</f>
        <v>0</v>
      </c>
      <c r="U26" s="25"/>
      <c r="V26" s="26"/>
      <c r="W26" s="25"/>
      <c r="X26" s="25"/>
    </row>
    <row r="27" spans="1:24">
      <c r="A27" s="7">
        <v>44197</v>
      </c>
      <c r="B27" s="7">
        <v>44561</v>
      </c>
      <c r="C27" s="7" t="s">
        <v>18</v>
      </c>
      <c r="D27" s="8" t="s">
        <v>22</v>
      </c>
      <c r="E27" s="18">
        <v>0</v>
      </c>
      <c r="F27" s="19">
        <v>0</v>
      </c>
      <c r="G27" s="53">
        <f t="shared" si="6"/>
        <v>0</v>
      </c>
      <c r="H27" s="19">
        <v>0</v>
      </c>
      <c r="I27" s="54">
        <f t="shared" si="7"/>
        <v>0</v>
      </c>
      <c r="J27" s="22">
        <v>0</v>
      </c>
      <c r="K27" s="55">
        <f t="shared" si="8"/>
        <v>0</v>
      </c>
      <c r="L27" s="18">
        <v>46</v>
      </c>
      <c r="M27" s="19">
        <v>31</v>
      </c>
      <c r="N27" s="53">
        <v>0</v>
      </c>
      <c r="O27" s="19">
        <v>6</v>
      </c>
      <c r="P27" s="19">
        <v>8</v>
      </c>
      <c r="Q27" s="19">
        <v>14</v>
      </c>
      <c r="R27" s="54">
        <f t="shared" si="16"/>
        <v>31.111111111111111</v>
      </c>
      <c r="S27" s="84">
        <v>1</v>
      </c>
      <c r="T27" s="55">
        <f t="shared" si="17"/>
        <v>2.1739130434782608</v>
      </c>
      <c r="U27" s="25"/>
      <c r="V27" s="26"/>
      <c r="W27" s="25"/>
      <c r="X27" s="25"/>
    </row>
    <row r="28" spans="1:24">
      <c r="A28" s="7">
        <v>44197</v>
      </c>
      <c r="B28" s="7">
        <v>44561</v>
      </c>
      <c r="C28" s="7" t="s">
        <v>43</v>
      </c>
      <c r="D28" s="8" t="s">
        <v>17</v>
      </c>
      <c r="E28" s="18">
        <v>1</v>
      </c>
      <c r="F28" s="19">
        <v>1</v>
      </c>
      <c r="G28" s="53">
        <f t="shared" si="6"/>
        <v>100</v>
      </c>
      <c r="H28" s="19">
        <v>0</v>
      </c>
      <c r="I28" s="54">
        <f t="shared" si="7"/>
        <v>0</v>
      </c>
      <c r="J28" s="22">
        <v>0</v>
      </c>
      <c r="K28" s="55">
        <f t="shared" si="8"/>
        <v>0</v>
      </c>
      <c r="L28" s="18">
        <v>1</v>
      </c>
      <c r="M28" s="19">
        <v>1</v>
      </c>
      <c r="N28" s="53">
        <f t="shared" ref="N28" si="18">IF(M28&gt;0,(M28*100/(L28-S28)),0)</f>
        <v>100</v>
      </c>
      <c r="O28" s="19">
        <v>0</v>
      </c>
      <c r="P28" s="19">
        <v>0</v>
      </c>
      <c r="Q28" s="19">
        <v>0</v>
      </c>
      <c r="R28" s="54">
        <f t="shared" ref="R28" si="19">IF(Q28&gt;0,(Q28*100/(L28-S28)),0)</f>
        <v>0</v>
      </c>
      <c r="S28" s="93">
        <v>0</v>
      </c>
      <c r="T28" s="55">
        <f t="shared" ref="T28" si="20">IF(S28&gt;0,(S28*100/(L28)),0)</f>
        <v>0</v>
      </c>
      <c r="U28" s="25"/>
      <c r="V28" s="26"/>
      <c r="W28" s="25"/>
      <c r="X28" s="25"/>
    </row>
    <row r="29" spans="1:24" s="62" customFormat="1">
      <c r="A29" s="122" t="s">
        <v>15</v>
      </c>
      <c r="B29" s="122"/>
      <c r="C29" s="122"/>
      <c r="D29" s="122"/>
      <c r="E29" s="56"/>
      <c r="F29" s="57">
        <f t="shared" ref="F29:T29" si="21">SUM(F23:F28)</f>
        <v>87</v>
      </c>
      <c r="G29" s="58">
        <f t="shared" si="21"/>
        <v>167.39130434782609</v>
      </c>
      <c r="H29" s="57">
        <f t="shared" si="21"/>
        <v>56</v>
      </c>
      <c r="I29" s="58">
        <f t="shared" si="21"/>
        <v>42.708333333333336</v>
      </c>
      <c r="J29" s="57"/>
      <c r="K29" s="59">
        <f t="shared" si="21"/>
        <v>10.122448979591837</v>
      </c>
      <c r="L29" s="56">
        <f t="shared" si="21"/>
        <v>241</v>
      </c>
      <c r="M29" s="57">
        <f t="shared" si="21"/>
        <v>115</v>
      </c>
      <c r="N29" s="58">
        <f t="shared" si="21"/>
        <v>309.80898296334539</v>
      </c>
      <c r="O29" s="57">
        <f t="shared" si="21"/>
        <v>47</v>
      </c>
      <c r="P29" s="57">
        <f t="shared" si="21"/>
        <v>76</v>
      </c>
      <c r="Q29" s="57">
        <f t="shared" si="21"/>
        <v>123</v>
      </c>
      <c r="R29" s="58">
        <f t="shared" si="21"/>
        <v>121.30212814776574</v>
      </c>
      <c r="S29" s="57">
        <f t="shared" si="21"/>
        <v>3</v>
      </c>
      <c r="T29" s="59">
        <f t="shared" si="21"/>
        <v>3.498416354736539</v>
      </c>
      <c r="U29" s="60"/>
      <c r="V29" s="61"/>
      <c r="W29" s="60"/>
      <c r="X29" s="60"/>
    </row>
    <row r="30" spans="1:24" s="69" customFormat="1" ht="15.75" thickBot="1">
      <c r="A30" s="108" t="s">
        <v>16</v>
      </c>
      <c r="B30" s="108"/>
      <c r="C30" s="108"/>
      <c r="D30" s="108"/>
      <c r="E30" s="63">
        <v>150</v>
      </c>
      <c r="F30" s="64">
        <v>87</v>
      </c>
      <c r="G30" s="65">
        <f>IF(F30&gt;0,(F30*100/(E30-J30)),0)</f>
        <v>60.83916083916084</v>
      </c>
      <c r="H30" s="64">
        <v>56</v>
      </c>
      <c r="I30" s="66">
        <f>IF(H30&gt;0,(H30*100/(E30-J30)),0)</f>
        <v>39.16083916083916</v>
      </c>
      <c r="J30" s="67">
        <v>7</v>
      </c>
      <c r="K30" s="68">
        <f>IF(J30&gt;0,(J30*100/E30),0)</f>
        <v>4.666666666666667</v>
      </c>
      <c r="L30" s="63">
        <v>241</v>
      </c>
      <c r="M30" s="64">
        <v>115</v>
      </c>
      <c r="N30" s="65">
        <f>IF(M30&gt;0,(M30*100/(L30-S30)),0)</f>
        <v>48.319327731092436</v>
      </c>
      <c r="O30" s="64">
        <v>47</v>
      </c>
      <c r="P30" s="64">
        <v>76</v>
      </c>
      <c r="Q30" s="64">
        <v>123</v>
      </c>
      <c r="R30" s="66">
        <f>IF(Q30&gt;0,(Q30*100/(L30-S30)),0)</f>
        <v>51.680672268907564</v>
      </c>
      <c r="S30" s="67">
        <f>S29</f>
        <v>3</v>
      </c>
      <c r="T30" s="68">
        <f>IF(S30&gt;0,(S30*100/L30),0)</f>
        <v>1.2448132780082988</v>
      </c>
      <c r="V30" s="70"/>
    </row>
    <row r="31" spans="1:24">
      <c r="A31" s="148" t="s">
        <v>48</v>
      </c>
      <c r="B31" s="148"/>
      <c r="C31" s="148"/>
      <c r="D31" s="148"/>
      <c r="E31" s="42"/>
      <c r="F31" s="42"/>
      <c r="G31" s="43"/>
      <c r="H31" s="42"/>
      <c r="I31" s="43"/>
      <c r="J31" s="42"/>
      <c r="K31" s="43"/>
      <c r="L31" s="42"/>
      <c r="M31" s="42"/>
      <c r="N31" s="43"/>
      <c r="O31" s="42"/>
      <c r="P31" s="42"/>
      <c r="Q31" s="42"/>
      <c r="R31" s="43"/>
      <c r="S31" s="42"/>
      <c r="T31" s="43"/>
      <c r="U31" s="25"/>
      <c r="V31" s="26"/>
      <c r="W31" s="25"/>
      <c r="X31" s="25"/>
    </row>
    <row r="32" spans="1:24">
      <c r="A32" s="78"/>
      <c r="B32" s="78"/>
      <c r="C32" s="78"/>
      <c r="D32" s="78"/>
      <c r="E32" s="42"/>
      <c r="F32" s="42"/>
      <c r="G32" s="43"/>
      <c r="H32" s="42"/>
      <c r="I32" s="43"/>
      <c r="J32" s="42"/>
      <c r="K32" s="43"/>
      <c r="L32" s="42"/>
      <c r="M32" s="42"/>
      <c r="N32" s="43"/>
      <c r="O32" s="42"/>
      <c r="P32" s="42"/>
      <c r="Q32" s="42"/>
      <c r="R32" s="43"/>
      <c r="S32" s="42"/>
      <c r="T32" s="43"/>
      <c r="U32" s="25"/>
      <c r="V32" s="26"/>
      <c r="W32" s="25"/>
      <c r="X32" s="25"/>
    </row>
    <row r="33" spans="1:24" s="1" customFormat="1" ht="18.75">
      <c r="A33" s="123" t="s">
        <v>0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V33" s="2"/>
    </row>
    <row r="34" spans="1:24" s="1" customFormat="1" ht="19.5" thickBot="1">
      <c r="A34" s="123" t="s">
        <v>29</v>
      </c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V34" s="2"/>
    </row>
    <row r="35" spans="1:24">
      <c r="A35" s="119" t="s">
        <v>1</v>
      </c>
      <c r="B35" s="119"/>
      <c r="C35" s="156" t="s">
        <v>2</v>
      </c>
      <c r="D35" s="126"/>
      <c r="E35" s="134" t="s">
        <v>3</v>
      </c>
      <c r="F35" s="135"/>
      <c r="G35" s="135"/>
      <c r="H35" s="135"/>
      <c r="I35" s="135"/>
      <c r="J35" s="135"/>
      <c r="K35" s="136"/>
      <c r="L35" s="134" t="s">
        <v>4</v>
      </c>
      <c r="M35" s="135"/>
      <c r="N35" s="135"/>
      <c r="O35" s="135"/>
      <c r="P35" s="135"/>
      <c r="Q35" s="135"/>
      <c r="R35" s="135"/>
      <c r="S35" s="135"/>
      <c r="T35" s="136"/>
    </row>
    <row r="36" spans="1:24">
      <c r="A36" s="137" t="s">
        <v>5</v>
      </c>
      <c r="B36" s="137" t="s">
        <v>6</v>
      </c>
      <c r="C36" s="127"/>
      <c r="D36" s="128"/>
      <c r="E36" s="138" t="s">
        <v>7</v>
      </c>
      <c r="F36" s="140" t="s">
        <v>8</v>
      </c>
      <c r="G36" s="140"/>
      <c r="H36" s="141" t="s">
        <v>9</v>
      </c>
      <c r="I36" s="141"/>
      <c r="J36" s="183" t="s">
        <v>10</v>
      </c>
      <c r="K36" s="184"/>
      <c r="L36" s="138" t="s">
        <v>7</v>
      </c>
      <c r="M36" s="144" t="s">
        <v>8</v>
      </c>
      <c r="N36" s="145"/>
      <c r="O36" s="141" t="s">
        <v>9</v>
      </c>
      <c r="P36" s="141"/>
      <c r="Q36" s="141"/>
      <c r="R36" s="141"/>
      <c r="S36" s="146" t="s">
        <v>10</v>
      </c>
      <c r="T36" s="147"/>
    </row>
    <row r="37" spans="1:24">
      <c r="A37" s="137"/>
      <c r="B37" s="137"/>
      <c r="C37" s="127"/>
      <c r="D37" s="128"/>
      <c r="E37" s="138"/>
      <c r="F37" s="115" t="s">
        <v>11</v>
      </c>
      <c r="G37" s="117" t="s">
        <v>12</v>
      </c>
      <c r="H37" s="115" t="s">
        <v>11</v>
      </c>
      <c r="I37" s="109" t="s">
        <v>12</v>
      </c>
      <c r="J37" s="111" t="s">
        <v>7</v>
      </c>
      <c r="K37" s="113" t="s">
        <v>12</v>
      </c>
      <c r="L37" s="138"/>
      <c r="M37" s="115" t="s">
        <v>11</v>
      </c>
      <c r="N37" s="117" t="s">
        <v>12</v>
      </c>
      <c r="O37" s="119" t="s">
        <v>11</v>
      </c>
      <c r="P37" s="119"/>
      <c r="Q37" s="119"/>
      <c r="R37" s="109" t="s">
        <v>12</v>
      </c>
      <c r="S37" s="111" t="s">
        <v>7</v>
      </c>
      <c r="T37" s="120" t="s">
        <v>12</v>
      </c>
    </row>
    <row r="38" spans="1:24" ht="15.75" thickBot="1">
      <c r="A38" s="137"/>
      <c r="B38" s="137"/>
      <c r="C38" s="129"/>
      <c r="D38" s="130"/>
      <c r="E38" s="139"/>
      <c r="F38" s="116"/>
      <c r="G38" s="118"/>
      <c r="H38" s="116"/>
      <c r="I38" s="110"/>
      <c r="J38" s="112"/>
      <c r="K38" s="114"/>
      <c r="L38" s="139"/>
      <c r="M38" s="116"/>
      <c r="N38" s="118"/>
      <c r="O38" s="5" t="s">
        <v>13</v>
      </c>
      <c r="P38" s="6" t="s">
        <v>14</v>
      </c>
      <c r="Q38" s="6" t="s">
        <v>15</v>
      </c>
      <c r="R38" s="110"/>
      <c r="S38" s="112"/>
      <c r="T38" s="121"/>
    </row>
    <row r="39" spans="1:24" s="16" customFormat="1" ht="14.25" customHeight="1">
      <c r="A39" s="7">
        <v>44197</v>
      </c>
      <c r="B39" s="7">
        <v>44561</v>
      </c>
      <c r="C39" s="7" t="s">
        <v>18</v>
      </c>
      <c r="D39" s="8" t="s">
        <v>19</v>
      </c>
      <c r="E39" s="18">
        <v>0</v>
      </c>
      <c r="F39" s="19">
        <v>0</v>
      </c>
      <c r="G39" s="53">
        <f>IF(F39&gt;0,(F39*100/(E39-J39)),0)</f>
        <v>0</v>
      </c>
      <c r="H39" s="19">
        <v>0</v>
      </c>
      <c r="I39" s="54">
        <f>IF(H39&gt;0,(H39*100/(E39-J39)),0)</f>
        <v>0</v>
      </c>
      <c r="J39" s="22">
        <v>0</v>
      </c>
      <c r="K39" s="55">
        <f>IF(J39&gt;0,(J39*100/(E39)),0)</f>
        <v>0</v>
      </c>
      <c r="L39" s="18">
        <v>0</v>
      </c>
      <c r="M39" s="19">
        <v>0</v>
      </c>
      <c r="N39" s="53">
        <f t="shared" ref="N39" si="22">IF(M39&gt;0,(M39*100/(L39-S39)),0)</f>
        <v>0</v>
      </c>
      <c r="O39" s="19">
        <v>0</v>
      </c>
      <c r="P39" s="19">
        <v>0</v>
      </c>
      <c r="Q39" s="19">
        <v>0</v>
      </c>
      <c r="R39" s="54">
        <f t="shared" ref="R39" si="23">IF(Q39&gt;0,(Q39*100/(L39-S39)),0)</f>
        <v>0</v>
      </c>
      <c r="S39" s="98">
        <v>0</v>
      </c>
      <c r="T39" s="55">
        <f t="shared" ref="T39" si="24">IF(S39&gt;0,(S39*100/(L39)),0)</f>
        <v>0</v>
      </c>
      <c r="V39" s="17"/>
    </row>
    <row r="40" spans="1:24" s="16" customFormat="1" ht="14.25" customHeight="1">
      <c r="A40" s="7">
        <v>44197</v>
      </c>
      <c r="B40" s="7">
        <v>44561</v>
      </c>
      <c r="C40" s="7" t="s">
        <v>18</v>
      </c>
      <c r="D40" s="8" t="s">
        <v>17</v>
      </c>
      <c r="E40" s="18">
        <v>1</v>
      </c>
      <c r="F40" s="19">
        <v>1</v>
      </c>
      <c r="G40" s="53">
        <f>IF(F40&gt;0,(F40*100/(E40-J40)),0)</f>
        <v>100</v>
      </c>
      <c r="H40" s="19">
        <v>0</v>
      </c>
      <c r="I40" s="54">
        <f>IF(H40&gt;0,(H40*100/(E40-J40)),0)</f>
        <v>0</v>
      </c>
      <c r="J40" s="22">
        <v>0</v>
      </c>
      <c r="K40" s="55">
        <f>IF(J40&gt;0,(J40*100/(E40)),0)</f>
        <v>0</v>
      </c>
      <c r="L40" s="18">
        <v>3</v>
      </c>
      <c r="M40" s="19">
        <v>2</v>
      </c>
      <c r="N40" s="53">
        <f t="shared" ref="N40" si="25">IF(M40&gt;0,(M40*100/(L40-S40)),0)</f>
        <v>66.666666666666671</v>
      </c>
      <c r="O40" s="19">
        <v>0</v>
      </c>
      <c r="P40" s="19">
        <v>1</v>
      </c>
      <c r="Q40" s="19">
        <v>1</v>
      </c>
      <c r="R40" s="54">
        <f t="shared" ref="R40" si="26">IF(Q40&gt;0,(Q40*100/(L40-S40)),0)</f>
        <v>33.333333333333336</v>
      </c>
      <c r="S40" s="90">
        <v>0</v>
      </c>
      <c r="T40" s="55">
        <f t="shared" ref="T40" si="27">IF(S40&gt;0,(S40*100/(L40)),0)</f>
        <v>0</v>
      </c>
      <c r="V40" s="17"/>
    </row>
    <row r="41" spans="1:24" s="62" customFormat="1">
      <c r="A41" s="122" t="s">
        <v>15</v>
      </c>
      <c r="B41" s="122"/>
      <c r="C41" s="122"/>
      <c r="D41" s="122"/>
      <c r="E41" s="56">
        <f t="shared" ref="E41:T41" si="28">SUM(E39:E40)</f>
        <v>1</v>
      </c>
      <c r="F41" s="57">
        <f t="shared" si="28"/>
        <v>1</v>
      </c>
      <c r="G41" s="58">
        <f t="shared" si="28"/>
        <v>100</v>
      </c>
      <c r="H41" s="57">
        <f t="shared" si="28"/>
        <v>0</v>
      </c>
      <c r="I41" s="58">
        <f t="shared" si="28"/>
        <v>0</v>
      </c>
      <c r="J41" s="57">
        <f t="shared" si="28"/>
        <v>0</v>
      </c>
      <c r="K41" s="59">
        <f t="shared" si="28"/>
        <v>0</v>
      </c>
      <c r="L41" s="56">
        <f t="shared" si="28"/>
        <v>3</v>
      </c>
      <c r="M41" s="57">
        <f t="shared" si="28"/>
        <v>2</v>
      </c>
      <c r="N41" s="58">
        <f t="shared" si="28"/>
        <v>66.666666666666671</v>
      </c>
      <c r="O41" s="57">
        <f t="shared" si="28"/>
        <v>0</v>
      </c>
      <c r="P41" s="57">
        <f t="shared" si="28"/>
        <v>1</v>
      </c>
      <c r="Q41" s="57">
        <f t="shared" si="28"/>
        <v>1</v>
      </c>
      <c r="R41" s="58">
        <f t="shared" si="28"/>
        <v>33.333333333333336</v>
      </c>
      <c r="S41" s="57">
        <f t="shared" si="28"/>
        <v>0</v>
      </c>
      <c r="T41" s="59">
        <f t="shared" si="28"/>
        <v>0</v>
      </c>
      <c r="U41" s="60"/>
      <c r="V41" s="61"/>
      <c r="W41" s="60"/>
      <c r="X41" s="60"/>
    </row>
    <row r="42" spans="1:24" s="69" customFormat="1" ht="15.75" thickBot="1">
      <c r="A42" s="108" t="s">
        <v>16</v>
      </c>
      <c r="B42" s="108"/>
      <c r="C42" s="108"/>
      <c r="D42" s="108"/>
      <c r="E42" s="63">
        <f>SUM(E41)</f>
        <v>1</v>
      </c>
      <c r="F42" s="64">
        <f>F41</f>
        <v>1</v>
      </c>
      <c r="G42" s="65">
        <f>IF(F42&gt;0,(F42*100/(E42-J42)),0)</f>
        <v>100</v>
      </c>
      <c r="H42" s="64">
        <f>H41</f>
        <v>0</v>
      </c>
      <c r="I42" s="66">
        <f>IF(H42&gt;0,(H42*100/(E42-J42)),0)</f>
        <v>0</v>
      </c>
      <c r="J42" s="67">
        <v>0</v>
      </c>
      <c r="K42" s="68">
        <f>IF(J42&gt;0,(J42*100/E42),0)</f>
        <v>0</v>
      </c>
      <c r="L42" s="63">
        <f>L41</f>
        <v>3</v>
      </c>
      <c r="M42" s="64">
        <f>M41</f>
        <v>2</v>
      </c>
      <c r="N42" s="65">
        <f>IF(M42&gt;0,(M42*100/(L42-S42)),0)</f>
        <v>66.666666666666671</v>
      </c>
      <c r="O42" s="64">
        <f>O41</f>
        <v>0</v>
      </c>
      <c r="P42" s="64">
        <f>P41</f>
        <v>1</v>
      </c>
      <c r="Q42" s="64">
        <f>Q41</f>
        <v>1</v>
      </c>
      <c r="R42" s="66">
        <f>IF(Q42&gt;0,(Q42*100/(L42-S42)),0)</f>
        <v>33.333333333333336</v>
      </c>
      <c r="S42" s="67">
        <f>S41</f>
        <v>0</v>
      </c>
      <c r="T42" s="68">
        <f>IF(S42&gt;0,(S42*100/L42),0)</f>
        <v>0</v>
      </c>
      <c r="V42" s="70"/>
    </row>
    <row r="43" spans="1:24">
      <c r="A43" s="148" t="s">
        <v>48</v>
      </c>
      <c r="B43" s="148"/>
      <c r="C43" s="148"/>
      <c r="D43" s="148"/>
      <c r="E43" s="42"/>
      <c r="F43" s="42"/>
      <c r="G43" s="43"/>
      <c r="H43" s="42"/>
      <c r="I43" s="43"/>
      <c r="J43" s="42"/>
      <c r="K43" s="43"/>
      <c r="L43" s="42"/>
      <c r="M43" s="42"/>
      <c r="N43" s="43"/>
      <c r="O43" s="42"/>
      <c r="P43" s="42"/>
      <c r="Q43" s="42"/>
      <c r="R43" s="43"/>
      <c r="S43" s="42"/>
      <c r="T43" s="43"/>
      <c r="U43" s="25"/>
      <c r="V43" s="26"/>
      <c r="W43" s="25"/>
      <c r="X43" s="25"/>
    </row>
    <row r="44" spans="1:24">
      <c r="A44" s="100"/>
      <c r="B44" s="100"/>
      <c r="C44" s="100"/>
      <c r="D44" s="100"/>
      <c r="E44" s="42"/>
      <c r="F44" s="42"/>
      <c r="G44" s="43"/>
      <c r="H44" s="42"/>
      <c r="I44" s="43"/>
      <c r="J44" s="42"/>
      <c r="K44" s="43"/>
      <c r="L44" s="42"/>
      <c r="M44" s="42"/>
      <c r="N44" s="43"/>
      <c r="O44" s="42"/>
      <c r="P44" s="42"/>
      <c r="Q44" s="42"/>
      <c r="R44" s="43"/>
      <c r="S44" s="42"/>
      <c r="T44" s="43"/>
      <c r="U44" s="25"/>
      <c r="V44" s="26"/>
      <c r="W44" s="25"/>
      <c r="X44" s="25"/>
    </row>
    <row r="45" spans="1:24">
      <c r="A45" s="100"/>
      <c r="B45" s="100"/>
      <c r="C45" s="100"/>
      <c r="D45" s="100"/>
      <c r="E45" s="42"/>
      <c r="F45" s="42"/>
      <c r="G45" s="43"/>
      <c r="H45" s="42"/>
      <c r="I45" s="43"/>
      <c r="J45" s="42"/>
      <c r="K45" s="43"/>
      <c r="L45" s="42"/>
      <c r="M45" s="42"/>
      <c r="N45" s="43"/>
      <c r="O45" s="42"/>
      <c r="P45" s="42"/>
      <c r="Q45" s="42"/>
      <c r="R45" s="43"/>
      <c r="S45" s="42"/>
      <c r="T45" s="43"/>
      <c r="U45" s="25"/>
      <c r="V45" s="26"/>
      <c r="W45" s="25"/>
      <c r="X45" s="25"/>
    </row>
    <row r="46" spans="1:24">
      <c r="A46" s="78"/>
      <c r="B46" s="78"/>
      <c r="C46" s="78"/>
      <c r="D46" s="78"/>
      <c r="E46" s="42"/>
      <c r="F46" s="42"/>
      <c r="G46" s="43"/>
      <c r="H46" s="42"/>
      <c r="I46" s="43"/>
      <c r="J46" s="42"/>
      <c r="K46" s="43"/>
      <c r="L46" s="42"/>
      <c r="M46" s="42"/>
      <c r="N46" s="43"/>
      <c r="O46" s="42"/>
      <c r="P46" s="42"/>
      <c r="Q46" s="42"/>
      <c r="R46" s="43"/>
      <c r="S46" s="42"/>
      <c r="T46" s="43"/>
      <c r="U46" s="25"/>
      <c r="V46" s="26"/>
      <c r="W46" s="25"/>
      <c r="X46" s="25"/>
    </row>
    <row r="47" spans="1:24" s="1" customFormat="1" ht="18.75">
      <c r="A47" s="123" t="s">
        <v>0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V47" s="2"/>
    </row>
    <row r="48" spans="1:24" s="1" customFormat="1" ht="19.5" thickBot="1">
      <c r="A48" s="123" t="s">
        <v>30</v>
      </c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V48" s="2"/>
    </row>
    <row r="49" spans="1:24">
      <c r="A49" s="119" t="s">
        <v>1</v>
      </c>
      <c r="B49" s="119"/>
      <c r="C49" s="156" t="s">
        <v>2</v>
      </c>
      <c r="D49" s="126"/>
      <c r="E49" s="134" t="s">
        <v>3</v>
      </c>
      <c r="F49" s="135"/>
      <c r="G49" s="135"/>
      <c r="H49" s="135"/>
      <c r="I49" s="135"/>
      <c r="J49" s="135"/>
      <c r="K49" s="136"/>
      <c r="L49" s="134" t="s">
        <v>4</v>
      </c>
      <c r="M49" s="135"/>
      <c r="N49" s="135"/>
      <c r="O49" s="135"/>
      <c r="P49" s="135"/>
      <c r="Q49" s="135"/>
      <c r="R49" s="135"/>
      <c r="S49" s="135"/>
      <c r="T49" s="136"/>
    </row>
    <row r="50" spans="1:24">
      <c r="A50" s="137" t="s">
        <v>5</v>
      </c>
      <c r="B50" s="137" t="s">
        <v>6</v>
      </c>
      <c r="C50" s="127"/>
      <c r="D50" s="128"/>
      <c r="E50" s="138" t="s">
        <v>7</v>
      </c>
      <c r="F50" s="140" t="s">
        <v>8</v>
      </c>
      <c r="G50" s="140"/>
      <c r="H50" s="141" t="s">
        <v>9</v>
      </c>
      <c r="I50" s="141"/>
      <c r="J50" s="183" t="s">
        <v>10</v>
      </c>
      <c r="K50" s="184"/>
      <c r="L50" s="138" t="s">
        <v>7</v>
      </c>
      <c r="M50" s="144" t="s">
        <v>8</v>
      </c>
      <c r="N50" s="145"/>
      <c r="O50" s="141" t="s">
        <v>9</v>
      </c>
      <c r="P50" s="141"/>
      <c r="Q50" s="141"/>
      <c r="R50" s="141"/>
      <c r="S50" s="146" t="s">
        <v>10</v>
      </c>
      <c r="T50" s="147"/>
    </row>
    <row r="51" spans="1:24">
      <c r="A51" s="137"/>
      <c r="B51" s="137"/>
      <c r="C51" s="127"/>
      <c r="D51" s="128"/>
      <c r="E51" s="138"/>
      <c r="F51" s="115" t="s">
        <v>11</v>
      </c>
      <c r="G51" s="117" t="s">
        <v>12</v>
      </c>
      <c r="H51" s="115" t="s">
        <v>11</v>
      </c>
      <c r="I51" s="109" t="s">
        <v>12</v>
      </c>
      <c r="J51" s="111" t="s">
        <v>7</v>
      </c>
      <c r="K51" s="113" t="s">
        <v>12</v>
      </c>
      <c r="L51" s="138"/>
      <c r="M51" s="115" t="s">
        <v>11</v>
      </c>
      <c r="N51" s="117" t="s">
        <v>12</v>
      </c>
      <c r="O51" s="119" t="s">
        <v>11</v>
      </c>
      <c r="P51" s="119"/>
      <c r="Q51" s="119"/>
      <c r="R51" s="109" t="s">
        <v>12</v>
      </c>
      <c r="S51" s="111" t="s">
        <v>7</v>
      </c>
      <c r="T51" s="120" t="s">
        <v>12</v>
      </c>
    </row>
    <row r="52" spans="1:24" ht="15.75" thickBot="1">
      <c r="A52" s="137"/>
      <c r="B52" s="137"/>
      <c r="C52" s="129"/>
      <c r="D52" s="130"/>
      <c r="E52" s="139"/>
      <c r="F52" s="116"/>
      <c r="G52" s="118"/>
      <c r="H52" s="116"/>
      <c r="I52" s="110"/>
      <c r="J52" s="112"/>
      <c r="K52" s="114"/>
      <c r="L52" s="139"/>
      <c r="M52" s="116"/>
      <c r="N52" s="118"/>
      <c r="O52" s="5" t="s">
        <v>13</v>
      </c>
      <c r="P52" s="6" t="s">
        <v>14</v>
      </c>
      <c r="Q52" s="6" t="s">
        <v>15</v>
      </c>
      <c r="R52" s="110"/>
      <c r="S52" s="112"/>
      <c r="T52" s="121"/>
    </row>
    <row r="53" spans="1:24">
      <c r="A53" s="119"/>
      <c r="B53" s="119"/>
      <c r="C53" s="119"/>
      <c r="D53" s="119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</row>
    <row r="54" spans="1:24" s="16" customFormat="1" ht="14.25" customHeight="1">
      <c r="A54" s="7">
        <v>44197</v>
      </c>
      <c r="B54" s="7">
        <v>44561</v>
      </c>
      <c r="C54" s="7" t="s">
        <v>18</v>
      </c>
      <c r="D54" s="8" t="s">
        <v>17</v>
      </c>
      <c r="E54" s="18">
        <v>51</v>
      </c>
      <c r="F54" s="19">
        <v>34</v>
      </c>
      <c r="G54" s="53">
        <f>IF(F54&gt;0,(F54*100/(E54-J54)),0)</f>
        <v>72.340425531914889</v>
      </c>
      <c r="H54" s="19">
        <v>13</v>
      </c>
      <c r="I54" s="54">
        <f>IF(H54&gt;0,(H54*100/(E54-J54)),0)</f>
        <v>27.659574468085108</v>
      </c>
      <c r="J54" s="22">
        <v>4</v>
      </c>
      <c r="K54" s="55">
        <f>IF(J54&gt;0,(J54*100/(E54)),0)</f>
        <v>7.8431372549019605</v>
      </c>
      <c r="L54" s="18">
        <v>77</v>
      </c>
      <c r="M54" s="19">
        <v>31</v>
      </c>
      <c r="N54" s="53">
        <f t="shared" ref="N54:N56" si="29">IF(M54&gt;0,(M54*100/(L54-S54)),0)</f>
        <v>40.789473684210527</v>
      </c>
      <c r="O54" s="19">
        <v>11</v>
      </c>
      <c r="P54" s="19">
        <v>34</v>
      </c>
      <c r="Q54" s="19">
        <v>45</v>
      </c>
      <c r="R54" s="54">
        <f t="shared" ref="R54:R56" si="30">IF(Q54&gt;0,(Q54*100/(L54-S54)),0)</f>
        <v>59.210526315789473</v>
      </c>
      <c r="S54" s="48">
        <v>1</v>
      </c>
      <c r="T54" s="55">
        <f t="shared" ref="T54:T56" si="31">IF(S54&gt;0,(S54*100/(L54)),0)</f>
        <v>1.2987012987012987</v>
      </c>
      <c r="V54" s="17"/>
    </row>
    <row r="55" spans="1:24" s="16" customFormat="1" ht="14.25" customHeight="1">
      <c r="A55" s="7">
        <v>44197</v>
      </c>
      <c r="B55" s="7">
        <v>44561</v>
      </c>
      <c r="C55" s="7" t="s">
        <v>18</v>
      </c>
      <c r="D55" s="8" t="s">
        <v>23</v>
      </c>
      <c r="E55" s="18">
        <v>0</v>
      </c>
      <c r="F55" s="19">
        <v>0</v>
      </c>
      <c r="G55" s="53">
        <f>IF(F55&gt;0,(F55*100/(E55-J55)),0)</f>
        <v>0</v>
      </c>
      <c r="H55" s="19">
        <v>0</v>
      </c>
      <c r="I55" s="54">
        <f>IF(H55&gt;0,(H55*100/(E55-J55)),0)</f>
        <v>0</v>
      </c>
      <c r="J55" s="22">
        <v>0</v>
      </c>
      <c r="K55" s="55">
        <f>IF(J55&gt;0,(J55*100/(E55)),0)</f>
        <v>0</v>
      </c>
      <c r="L55" s="18">
        <v>42</v>
      </c>
      <c r="M55" s="19">
        <v>31</v>
      </c>
      <c r="N55" s="53">
        <f t="shared" ref="N55" si="32">IF(M55&gt;0,(M55*100/(L55-S55)),0)</f>
        <v>75.609756097560975</v>
      </c>
      <c r="O55" s="19">
        <v>2</v>
      </c>
      <c r="P55" s="19">
        <v>8</v>
      </c>
      <c r="Q55" s="19">
        <v>10</v>
      </c>
      <c r="R55" s="54">
        <f t="shared" ref="R55" si="33">IF(Q55&gt;0,(Q55*100/(L55-S55)),0)</f>
        <v>24.390243902439025</v>
      </c>
      <c r="S55" s="97">
        <v>1</v>
      </c>
      <c r="T55" s="55">
        <f t="shared" ref="T55" si="34">IF(S55&gt;0,(S55*100/(L55)),0)</f>
        <v>2.3809523809523809</v>
      </c>
      <c r="V55" s="17"/>
    </row>
    <row r="56" spans="1:24" s="16" customFormat="1" ht="14.25" customHeight="1">
      <c r="A56" s="7">
        <v>44197</v>
      </c>
      <c r="B56" s="7">
        <v>44561</v>
      </c>
      <c r="C56" s="7" t="s">
        <v>43</v>
      </c>
      <c r="D56" s="8" t="s">
        <v>17</v>
      </c>
      <c r="E56" s="18">
        <v>0</v>
      </c>
      <c r="F56" s="19">
        <v>0</v>
      </c>
      <c r="G56" s="53">
        <f>IF(F56&gt;0,(F56*100/(E56-J56)),0)</f>
        <v>0</v>
      </c>
      <c r="H56" s="19">
        <v>0</v>
      </c>
      <c r="I56" s="54">
        <f>IF(H56&gt;0,(H56*100/(E56-J56)),0)</f>
        <v>0</v>
      </c>
      <c r="J56" s="22">
        <v>0</v>
      </c>
      <c r="K56" s="55">
        <f>IF(J56&gt;0,(J56*100/(E56)),0)</f>
        <v>0</v>
      </c>
      <c r="L56" s="18">
        <v>0</v>
      </c>
      <c r="M56" s="19">
        <v>0</v>
      </c>
      <c r="N56" s="53">
        <f t="shared" si="29"/>
        <v>0</v>
      </c>
      <c r="O56" s="19">
        <v>0</v>
      </c>
      <c r="P56" s="19">
        <v>0</v>
      </c>
      <c r="Q56" s="19">
        <v>0</v>
      </c>
      <c r="R56" s="54">
        <f t="shared" si="30"/>
        <v>0</v>
      </c>
      <c r="S56" s="48">
        <v>0</v>
      </c>
      <c r="T56" s="55">
        <f t="shared" si="31"/>
        <v>0</v>
      </c>
      <c r="V56" s="17"/>
    </row>
    <row r="57" spans="1:24" s="62" customFormat="1">
      <c r="A57" s="122" t="s">
        <v>15</v>
      </c>
      <c r="B57" s="122"/>
      <c r="C57" s="122"/>
      <c r="D57" s="122"/>
      <c r="E57" s="56">
        <f t="shared" ref="E57:T57" si="35">SUM(E54:E56)</f>
        <v>51</v>
      </c>
      <c r="F57" s="57">
        <f t="shared" si="35"/>
        <v>34</v>
      </c>
      <c r="G57" s="58">
        <f t="shared" si="35"/>
        <v>72.340425531914889</v>
      </c>
      <c r="H57" s="57">
        <f t="shared" si="35"/>
        <v>13</v>
      </c>
      <c r="I57" s="58">
        <f t="shared" si="35"/>
        <v>27.659574468085108</v>
      </c>
      <c r="J57" s="57">
        <f t="shared" si="35"/>
        <v>4</v>
      </c>
      <c r="K57" s="59">
        <f t="shared" si="35"/>
        <v>7.8431372549019605</v>
      </c>
      <c r="L57" s="56">
        <f t="shared" si="35"/>
        <v>119</v>
      </c>
      <c r="M57" s="57">
        <f t="shared" si="35"/>
        <v>62</v>
      </c>
      <c r="N57" s="58">
        <f t="shared" si="35"/>
        <v>116.39922978177151</v>
      </c>
      <c r="O57" s="57">
        <f t="shared" si="35"/>
        <v>13</v>
      </c>
      <c r="P57" s="57">
        <f t="shared" si="35"/>
        <v>42</v>
      </c>
      <c r="Q57" s="57">
        <f t="shared" si="35"/>
        <v>55</v>
      </c>
      <c r="R57" s="58">
        <f t="shared" si="35"/>
        <v>83.60077021822849</v>
      </c>
      <c r="S57" s="57">
        <f t="shared" si="35"/>
        <v>2</v>
      </c>
      <c r="T57" s="59">
        <f t="shared" si="35"/>
        <v>3.6796536796536796</v>
      </c>
      <c r="U57" s="60"/>
      <c r="V57" s="61"/>
      <c r="W57" s="60"/>
      <c r="X57" s="60"/>
    </row>
    <row r="58" spans="1:24" s="69" customFormat="1" ht="15.75" thickBot="1">
      <c r="A58" s="108" t="s">
        <v>16</v>
      </c>
      <c r="B58" s="108"/>
      <c r="C58" s="108"/>
      <c r="D58" s="108"/>
      <c r="E58" s="63">
        <f>SUM(E57)</f>
        <v>51</v>
      </c>
      <c r="F58" s="64">
        <f>F57</f>
        <v>34</v>
      </c>
      <c r="G58" s="65">
        <f>IF(F58&gt;0,(F58*100/(E58-J58)),0)</f>
        <v>72.340425531914889</v>
      </c>
      <c r="H58" s="64">
        <f>H57</f>
        <v>13</v>
      </c>
      <c r="I58" s="66">
        <f>IF(H58&gt;0,(H58*100/(E58-J58)),0)</f>
        <v>27.659574468085108</v>
      </c>
      <c r="J58" s="67">
        <f>J57</f>
        <v>4</v>
      </c>
      <c r="K58" s="68">
        <f>IF(J58&gt;0,(J58*100/E58),0)</f>
        <v>7.8431372549019605</v>
      </c>
      <c r="L58" s="63">
        <f>L57</f>
        <v>119</v>
      </c>
      <c r="M58" s="64">
        <f>M57</f>
        <v>62</v>
      </c>
      <c r="N58" s="65">
        <f>IF(M58&gt;0,(M58*100/(L58-S58)),0)</f>
        <v>52.991452991452988</v>
      </c>
      <c r="O58" s="64">
        <f>O57</f>
        <v>13</v>
      </c>
      <c r="P58" s="64">
        <f>P57</f>
        <v>42</v>
      </c>
      <c r="Q58" s="64">
        <f>Q57</f>
        <v>55</v>
      </c>
      <c r="R58" s="66">
        <f>IF(Q58&gt;0,(Q58*100/(L58-S58)),0)</f>
        <v>47.008547008547012</v>
      </c>
      <c r="S58" s="67">
        <f>S57</f>
        <v>2</v>
      </c>
      <c r="T58" s="68">
        <f>IF(S58&gt;0,(S58*100/L58),0)</f>
        <v>1.680672268907563</v>
      </c>
      <c r="V58" s="70"/>
    </row>
    <row r="59" spans="1:24">
      <c r="A59" s="148" t="s">
        <v>48</v>
      </c>
      <c r="B59" s="148"/>
      <c r="C59" s="148"/>
      <c r="D59" s="148"/>
      <c r="E59" s="42"/>
      <c r="F59" s="42"/>
      <c r="G59" s="43"/>
      <c r="H59" s="42"/>
      <c r="I59" s="43"/>
      <c r="J59" s="42"/>
      <c r="K59" s="43"/>
      <c r="L59" s="42"/>
      <c r="M59" s="42"/>
      <c r="N59" s="43"/>
      <c r="O59" s="42"/>
      <c r="P59" s="42"/>
      <c r="Q59" s="42"/>
      <c r="R59" s="43"/>
      <c r="S59" s="42"/>
      <c r="T59" s="43"/>
      <c r="U59" s="25"/>
      <c r="V59" s="26"/>
      <c r="W59" s="25"/>
      <c r="X59" s="25"/>
    </row>
    <row r="60" spans="1:24">
      <c r="A60" s="96"/>
      <c r="B60" s="96"/>
      <c r="C60" s="96"/>
      <c r="D60" s="96"/>
      <c r="E60" s="42"/>
      <c r="F60" s="42"/>
      <c r="G60" s="43"/>
      <c r="H60" s="42"/>
      <c r="I60" s="43"/>
      <c r="J60" s="42"/>
      <c r="K60" s="43"/>
      <c r="L60" s="42"/>
      <c r="M60" s="42"/>
      <c r="N60" s="43"/>
      <c r="O60" s="42"/>
      <c r="P60" s="42"/>
      <c r="Q60" s="42"/>
      <c r="R60" s="43"/>
      <c r="S60" s="42"/>
      <c r="T60" s="43"/>
      <c r="U60" s="25"/>
      <c r="V60" s="26"/>
      <c r="W60" s="25"/>
      <c r="X60" s="25"/>
    </row>
    <row r="61" spans="1:24">
      <c r="A61" s="78"/>
      <c r="B61" s="78"/>
      <c r="C61" s="78"/>
      <c r="D61" s="78"/>
      <c r="E61" s="42"/>
      <c r="F61" s="42"/>
      <c r="G61" s="43"/>
      <c r="H61" s="42"/>
      <c r="I61" s="43"/>
      <c r="J61" s="42"/>
      <c r="K61" s="43"/>
      <c r="L61" s="42"/>
      <c r="M61" s="42"/>
      <c r="N61" s="43"/>
      <c r="O61" s="42"/>
      <c r="P61" s="42"/>
      <c r="Q61" s="42"/>
      <c r="R61" s="43"/>
      <c r="S61" s="42"/>
      <c r="T61" s="43"/>
      <c r="U61" s="25"/>
      <c r="V61" s="26"/>
      <c r="W61" s="25"/>
      <c r="X61" s="25"/>
    </row>
    <row r="62" spans="1:24" s="1" customFormat="1" ht="18.75">
      <c r="A62" s="123" t="s">
        <v>0</v>
      </c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V62" s="2"/>
    </row>
    <row r="63" spans="1:24" s="1" customFormat="1" ht="19.5" thickBot="1">
      <c r="A63" s="123" t="s">
        <v>31</v>
      </c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V63" s="2"/>
    </row>
    <row r="64" spans="1:24">
      <c r="A64" s="119" t="s">
        <v>1</v>
      </c>
      <c r="B64" s="119"/>
      <c r="C64" s="156" t="s">
        <v>2</v>
      </c>
      <c r="D64" s="126"/>
      <c r="E64" s="134" t="s">
        <v>3</v>
      </c>
      <c r="F64" s="135"/>
      <c r="G64" s="135"/>
      <c r="H64" s="135"/>
      <c r="I64" s="135"/>
      <c r="J64" s="135"/>
      <c r="K64" s="136"/>
      <c r="L64" s="134" t="s">
        <v>4</v>
      </c>
      <c r="M64" s="135"/>
      <c r="N64" s="135"/>
      <c r="O64" s="135"/>
      <c r="P64" s="135"/>
      <c r="Q64" s="135"/>
      <c r="R64" s="135"/>
      <c r="S64" s="135"/>
      <c r="T64" s="136"/>
    </row>
    <row r="65" spans="1:24">
      <c r="A65" s="137" t="s">
        <v>5</v>
      </c>
      <c r="B65" s="137" t="s">
        <v>6</v>
      </c>
      <c r="C65" s="127"/>
      <c r="D65" s="128"/>
      <c r="E65" s="138" t="s">
        <v>7</v>
      </c>
      <c r="F65" s="140" t="s">
        <v>8</v>
      </c>
      <c r="G65" s="140"/>
      <c r="H65" s="141" t="s">
        <v>9</v>
      </c>
      <c r="I65" s="141"/>
      <c r="J65" s="183" t="s">
        <v>10</v>
      </c>
      <c r="K65" s="184"/>
      <c r="L65" s="138" t="s">
        <v>7</v>
      </c>
      <c r="M65" s="144" t="s">
        <v>8</v>
      </c>
      <c r="N65" s="145"/>
      <c r="O65" s="141" t="s">
        <v>9</v>
      </c>
      <c r="P65" s="141"/>
      <c r="Q65" s="141"/>
      <c r="R65" s="141"/>
      <c r="S65" s="146" t="s">
        <v>10</v>
      </c>
      <c r="T65" s="147"/>
    </row>
    <row r="66" spans="1:24">
      <c r="A66" s="137"/>
      <c r="B66" s="137"/>
      <c r="C66" s="127"/>
      <c r="D66" s="128"/>
      <c r="E66" s="138"/>
      <c r="F66" s="115" t="s">
        <v>11</v>
      </c>
      <c r="G66" s="117" t="s">
        <v>12</v>
      </c>
      <c r="H66" s="115" t="s">
        <v>11</v>
      </c>
      <c r="I66" s="109" t="s">
        <v>12</v>
      </c>
      <c r="J66" s="111" t="s">
        <v>7</v>
      </c>
      <c r="K66" s="113" t="s">
        <v>12</v>
      </c>
      <c r="L66" s="138"/>
      <c r="M66" s="115" t="s">
        <v>11</v>
      </c>
      <c r="N66" s="117" t="s">
        <v>12</v>
      </c>
      <c r="O66" s="119" t="s">
        <v>11</v>
      </c>
      <c r="P66" s="119"/>
      <c r="Q66" s="119"/>
      <c r="R66" s="109" t="s">
        <v>12</v>
      </c>
      <c r="S66" s="111" t="s">
        <v>7</v>
      </c>
      <c r="T66" s="120" t="s">
        <v>12</v>
      </c>
    </row>
    <row r="67" spans="1:24" ht="15.75" thickBot="1">
      <c r="A67" s="137"/>
      <c r="B67" s="137"/>
      <c r="C67" s="129"/>
      <c r="D67" s="130"/>
      <c r="E67" s="139"/>
      <c r="F67" s="116"/>
      <c r="G67" s="118"/>
      <c r="H67" s="116"/>
      <c r="I67" s="110"/>
      <c r="J67" s="112"/>
      <c r="K67" s="114"/>
      <c r="L67" s="139"/>
      <c r="M67" s="116"/>
      <c r="N67" s="118"/>
      <c r="O67" s="5" t="s">
        <v>13</v>
      </c>
      <c r="P67" s="6" t="s">
        <v>14</v>
      </c>
      <c r="Q67" s="6" t="s">
        <v>15</v>
      </c>
      <c r="R67" s="110"/>
      <c r="S67" s="112"/>
      <c r="T67" s="121"/>
    </row>
    <row r="68" spans="1:24" ht="15.75" thickBot="1">
      <c r="A68" s="119"/>
      <c r="B68" s="119"/>
      <c r="C68" s="119"/>
      <c r="D68" s="119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</row>
    <row r="69" spans="1:24" s="16" customFormat="1" ht="14.25" customHeight="1">
      <c r="A69" s="7">
        <v>44197</v>
      </c>
      <c r="B69" s="7">
        <v>44561</v>
      </c>
      <c r="C69" s="7" t="s">
        <v>18</v>
      </c>
      <c r="D69" s="8" t="s">
        <v>19</v>
      </c>
      <c r="E69" s="9">
        <v>0</v>
      </c>
      <c r="F69" s="10">
        <v>0</v>
      </c>
      <c r="G69" s="50">
        <f t="shared" ref="G69:G74" si="36">IF(F69&gt;0,(F69*100/(E69-J69)),0)</f>
        <v>0</v>
      </c>
      <c r="H69" s="10">
        <v>0</v>
      </c>
      <c r="I69" s="51">
        <f t="shared" ref="I69:I74" si="37">IF(H69&gt;0,(H69*100/(E69-J69)),0)</f>
        <v>0</v>
      </c>
      <c r="J69" s="13">
        <v>0</v>
      </c>
      <c r="K69" s="52">
        <f t="shared" ref="K69:K74" si="38">IF(J69&gt;0,(J69*100/(E69)),0)</f>
        <v>0</v>
      </c>
      <c r="L69" s="9">
        <v>1</v>
      </c>
      <c r="M69" s="10">
        <v>1</v>
      </c>
      <c r="N69" s="50">
        <f>IF(M69&gt;0,(M69*100/(L69-S69)),0)</f>
        <v>100</v>
      </c>
      <c r="O69" s="10">
        <v>0</v>
      </c>
      <c r="P69" s="10">
        <v>0</v>
      </c>
      <c r="Q69" s="10">
        <v>0</v>
      </c>
      <c r="R69" s="51">
        <f>IF(Q69&gt;0,(Q69*100/(L69-S69)),0)</f>
        <v>0</v>
      </c>
      <c r="S69" s="80">
        <v>0</v>
      </c>
      <c r="T69" s="52">
        <f>IF(S69&gt;0,(S69*100/(L69)),0)</f>
        <v>0</v>
      </c>
      <c r="V69" s="17"/>
    </row>
    <row r="70" spans="1:24" s="16" customFormat="1" ht="14.25" customHeight="1">
      <c r="A70" s="7">
        <v>44197</v>
      </c>
      <c r="B70" s="7">
        <v>44561</v>
      </c>
      <c r="C70" s="7" t="s">
        <v>18</v>
      </c>
      <c r="D70" s="8" t="s">
        <v>17</v>
      </c>
      <c r="E70" s="18">
        <v>22</v>
      </c>
      <c r="F70" s="19">
        <v>15</v>
      </c>
      <c r="G70" s="53">
        <f t="shared" si="36"/>
        <v>71.428571428571431</v>
      </c>
      <c r="H70" s="19">
        <v>6</v>
      </c>
      <c r="I70" s="54">
        <f t="shared" si="37"/>
        <v>28.571428571428573</v>
      </c>
      <c r="J70" s="22">
        <v>1</v>
      </c>
      <c r="K70" s="55">
        <v>0</v>
      </c>
      <c r="L70" s="18">
        <v>53</v>
      </c>
      <c r="M70" s="19">
        <v>14</v>
      </c>
      <c r="N70" s="53">
        <f t="shared" ref="N70" si="39">IF(M70&gt;0,(M70*100/(L70-S70)),0)</f>
        <v>27.450980392156861</v>
      </c>
      <c r="O70" s="19">
        <v>14</v>
      </c>
      <c r="P70" s="19">
        <v>23</v>
      </c>
      <c r="Q70" s="19">
        <v>37</v>
      </c>
      <c r="R70" s="54">
        <f t="shared" ref="R70" si="40">IF(Q70&gt;0,(Q70*100/(L70-S70)),0)</f>
        <v>72.549019607843135</v>
      </c>
      <c r="S70" s="87">
        <v>2</v>
      </c>
      <c r="T70" s="55">
        <f t="shared" ref="T70" si="41">IF(S70&gt;0,(S70*100/(L70)),0)</f>
        <v>3.7735849056603774</v>
      </c>
      <c r="V70" s="17"/>
    </row>
    <row r="71" spans="1:24" s="16" customFormat="1" ht="14.25" customHeight="1">
      <c r="A71" s="7">
        <v>44197</v>
      </c>
      <c r="B71" s="7">
        <v>44561</v>
      </c>
      <c r="C71" s="7" t="s">
        <v>18</v>
      </c>
      <c r="D71" s="8" t="s">
        <v>23</v>
      </c>
      <c r="E71" s="18">
        <v>0</v>
      </c>
      <c r="F71" s="19">
        <v>0</v>
      </c>
      <c r="G71" s="53">
        <f t="shared" si="36"/>
        <v>0</v>
      </c>
      <c r="H71" s="19">
        <v>0</v>
      </c>
      <c r="I71" s="54">
        <f t="shared" si="37"/>
        <v>0</v>
      </c>
      <c r="J71" s="22">
        <v>0</v>
      </c>
      <c r="K71" s="55">
        <f t="shared" si="38"/>
        <v>0</v>
      </c>
      <c r="L71" s="18">
        <v>5</v>
      </c>
      <c r="M71" s="19">
        <v>4</v>
      </c>
      <c r="N71" s="53">
        <f t="shared" ref="N71" si="42">IF(M71&gt;0,(M71*100/(L71-S71)),0)</f>
        <v>80</v>
      </c>
      <c r="O71" s="19">
        <v>1</v>
      </c>
      <c r="P71" s="19">
        <v>0</v>
      </c>
      <c r="Q71" s="19">
        <v>1</v>
      </c>
      <c r="R71" s="54">
        <f t="shared" ref="R71:R74" si="43">IF(Q71&gt;0,(Q71*100/(L71-S71)),0)</f>
        <v>20</v>
      </c>
      <c r="S71" s="48">
        <v>0</v>
      </c>
      <c r="T71" s="55">
        <f t="shared" ref="T71:T74" si="44">IF(S71&gt;0,(S71*100/(L71)),0)</f>
        <v>0</v>
      </c>
      <c r="V71" s="17"/>
    </row>
    <row r="72" spans="1:24" s="16" customFormat="1" ht="14.25" customHeight="1">
      <c r="A72" s="7">
        <v>44197</v>
      </c>
      <c r="B72" s="7">
        <v>44561</v>
      </c>
      <c r="C72" s="7" t="s">
        <v>18</v>
      </c>
      <c r="D72" s="8" t="s">
        <v>20</v>
      </c>
      <c r="E72" s="18">
        <v>32</v>
      </c>
      <c r="F72" s="19">
        <v>18</v>
      </c>
      <c r="G72" s="53">
        <f t="shared" si="36"/>
        <v>56.25</v>
      </c>
      <c r="H72" s="19">
        <v>14</v>
      </c>
      <c r="I72" s="54">
        <f t="shared" si="37"/>
        <v>43.75</v>
      </c>
      <c r="J72" s="22">
        <v>0</v>
      </c>
      <c r="K72" s="55">
        <f t="shared" si="38"/>
        <v>0</v>
      </c>
      <c r="L72" s="18">
        <v>26</v>
      </c>
      <c r="M72" s="19">
        <v>18</v>
      </c>
      <c r="N72" s="53">
        <f t="shared" ref="N72:N73" si="45">IF(M72&gt;0,(M72*100/(L72-S72)),0)</f>
        <v>69.230769230769226</v>
      </c>
      <c r="O72" s="19">
        <v>5</v>
      </c>
      <c r="P72" s="19">
        <v>3</v>
      </c>
      <c r="Q72" s="19">
        <v>8</v>
      </c>
      <c r="R72" s="54">
        <f t="shared" ref="R72" si="46">IF(Q72&gt;0,(Q72*100/(L72-S72)),0)</f>
        <v>30.76923076923077</v>
      </c>
      <c r="S72" s="76">
        <v>0</v>
      </c>
      <c r="T72" s="55">
        <f t="shared" ref="T72:T73" si="47">IF(S72&gt;0,(S72*100/(L72)),0)</f>
        <v>0</v>
      </c>
      <c r="V72" s="17"/>
    </row>
    <row r="73" spans="1:24" s="16" customFormat="1" ht="14.25" customHeight="1">
      <c r="A73" s="7">
        <v>44197</v>
      </c>
      <c r="B73" s="7">
        <v>44561</v>
      </c>
      <c r="C73" s="7" t="s">
        <v>18</v>
      </c>
      <c r="D73" s="8" t="s">
        <v>22</v>
      </c>
      <c r="E73" s="18">
        <v>0</v>
      </c>
      <c r="F73" s="19">
        <v>0</v>
      </c>
      <c r="G73" s="53">
        <f t="shared" si="36"/>
        <v>0</v>
      </c>
      <c r="H73" s="19">
        <v>0</v>
      </c>
      <c r="I73" s="54">
        <f t="shared" si="37"/>
        <v>0</v>
      </c>
      <c r="J73" s="22">
        <v>0</v>
      </c>
      <c r="K73" s="55">
        <f t="shared" si="38"/>
        <v>0</v>
      </c>
      <c r="L73" s="18">
        <v>18</v>
      </c>
      <c r="M73" s="19">
        <v>11</v>
      </c>
      <c r="N73" s="53">
        <f t="shared" si="45"/>
        <v>64.705882352941174</v>
      </c>
      <c r="O73" s="19">
        <v>5</v>
      </c>
      <c r="P73" s="19">
        <v>1</v>
      </c>
      <c r="Q73" s="19">
        <v>6</v>
      </c>
      <c r="R73" s="54">
        <v>0</v>
      </c>
      <c r="S73" s="76">
        <v>1</v>
      </c>
      <c r="T73" s="55">
        <f t="shared" si="47"/>
        <v>5.5555555555555554</v>
      </c>
      <c r="V73" s="17"/>
    </row>
    <row r="74" spans="1:24" s="16" customFormat="1" ht="14.25" customHeight="1">
      <c r="A74" s="7">
        <v>44197</v>
      </c>
      <c r="B74" s="7">
        <v>44561</v>
      </c>
      <c r="C74" s="7" t="s">
        <v>18</v>
      </c>
      <c r="D74" s="8" t="s">
        <v>21</v>
      </c>
      <c r="E74" s="18">
        <v>12</v>
      </c>
      <c r="F74" s="19">
        <v>11</v>
      </c>
      <c r="G74" s="53">
        <f t="shared" si="36"/>
        <v>91.666666666666671</v>
      </c>
      <c r="H74" s="19">
        <v>1</v>
      </c>
      <c r="I74" s="54">
        <f t="shared" si="37"/>
        <v>8.3333333333333339</v>
      </c>
      <c r="J74" s="22">
        <v>0</v>
      </c>
      <c r="K74" s="55">
        <f t="shared" si="38"/>
        <v>0</v>
      </c>
      <c r="L74" s="18">
        <v>21</v>
      </c>
      <c r="M74" s="19">
        <v>14</v>
      </c>
      <c r="N74" s="53">
        <v>0</v>
      </c>
      <c r="O74" s="19">
        <v>6</v>
      </c>
      <c r="P74" s="19">
        <v>0</v>
      </c>
      <c r="Q74" s="19">
        <v>6</v>
      </c>
      <c r="R74" s="54">
        <f t="shared" si="43"/>
        <v>30</v>
      </c>
      <c r="S74" s="48">
        <v>1</v>
      </c>
      <c r="T74" s="55">
        <f t="shared" si="44"/>
        <v>4.7619047619047619</v>
      </c>
      <c r="V74" s="17"/>
    </row>
    <row r="75" spans="1:24" s="62" customFormat="1">
      <c r="A75" s="122" t="s">
        <v>15</v>
      </c>
      <c r="B75" s="122"/>
      <c r="C75" s="122"/>
      <c r="D75" s="122"/>
      <c r="E75" s="56">
        <f t="shared" ref="E75:T75" si="48">SUM(E69:E74)</f>
        <v>66</v>
      </c>
      <c r="F75" s="57">
        <f t="shared" si="48"/>
        <v>44</v>
      </c>
      <c r="G75" s="58">
        <f t="shared" si="48"/>
        <v>219.3452380952381</v>
      </c>
      <c r="H75" s="57">
        <f t="shared" si="48"/>
        <v>21</v>
      </c>
      <c r="I75" s="58">
        <f>SUM(I69:I74)</f>
        <v>80.654761904761898</v>
      </c>
      <c r="J75" s="57">
        <f t="shared" si="48"/>
        <v>1</v>
      </c>
      <c r="K75" s="59">
        <f t="shared" si="48"/>
        <v>0</v>
      </c>
      <c r="L75" s="56">
        <f t="shared" si="48"/>
        <v>124</v>
      </c>
      <c r="M75" s="57">
        <f t="shared" si="48"/>
        <v>62</v>
      </c>
      <c r="N75" s="58">
        <f t="shared" si="48"/>
        <v>341.38763197586724</v>
      </c>
      <c r="O75" s="57">
        <f t="shared" si="48"/>
        <v>31</v>
      </c>
      <c r="P75" s="57">
        <f t="shared" si="48"/>
        <v>27</v>
      </c>
      <c r="Q75" s="57">
        <f t="shared" si="48"/>
        <v>58</v>
      </c>
      <c r="R75" s="58">
        <f t="shared" si="48"/>
        <v>153.31825037707392</v>
      </c>
      <c r="S75" s="57">
        <f t="shared" si="48"/>
        <v>4</v>
      </c>
      <c r="T75" s="59">
        <f t="shared" si="48"/>
        <v>14.091045223120695</v>
      </c>
      <c r="U75" s="60"/>
      <c r="V75" s="61"/>
      <c r="W75" s="60"/>
      <c r="X75" s="60"/>
    </row>
    <row r="76" spans="1:24" s="69" customFormat="1" ht="15.75" thickBot="1">
      <c r="A76" s="108" t="s">
        <v>16</v>
      </c>
      <c r="B76" s="108"/>
      <c r="C76" s="108"/>
      <c r="D76" s="108"/>
      <c r="E76" s="63">
        <f>SUM(E75)</f>
        <v>66</v>
      </c>
      <c r="F76" s="64">
        <f>F75</f>
        <v>44</v>
      </c>
      <c r="G76" s="65">
        <f>IF(F76&gt;0,(F76*100/(E76-J76)),0)</f>
        <v>67.692307692307693</v>
      </c>
      <c r="H76" s="64">
        <f>H75</f>
        <v>21</v>
      </c>
      <c r="I76" s="66">
        <f>IF(H76&gt;0,(H76*100/(E76-J76)),0)</f>
        <v>32.307692307692307</v>
      </c>
      <c r="J76" s="67">
        <f>J75</f>
        <v>1</v>
      </c>
      <c r="K76" s="68">
        <f>IF(J76&gt;0,(J76*100/E76),0)</f>
        <v>1.5151515151515151</v>
      </c>
      <c r="L76" s="63">
        <f>L75</f>
        <v>124</v>
      </c>
      <c r="M76" s="64">
        <f>M75</f>
        <v>62</v>
      </c>
      <c r="N76" s="65">
        <f>IF(M76&gt;0,(M76*100/(L76-S76)),0)</f>
        <v>51.666666666666664</v>
      </c>
      <c r="O76" s="64">
        <f>O75</f>
        <v>31</v>
      </c>
      <c r="P76" s="64">
        <f>P75</f>
        <v>27</v>
      </c>
      <c r="Q76" s="64">
        <f>Q75</f>
        <v>58</v>
      </c>
      <c r="R76" s="66">
        <f>IF(Q76&gt;0,(Q76*100/(L76-S76)),0)</f>
        <v>48.333333333333336</v>
      </c>
      <c r="S76" s="67">
        <f>S75</f>
        <v>4</v>
      </c>
      <c r="T76" s="68">
        <f>IF(S76&gt;0,(S76*100/L76),0)</f>
        <v>3.225806451612903</v>
      </c>
      <c r="V76" s="70"/>
    </row>
    <row r="77" spans="1:24">
      <c r="A77" s="148" t="s">
        <v>48</v>
      </c>
      <c r="B77" s="148"/>
      <c r="C77" s="148"/>
      <c r="D77" s="148"/>
      <c r="E77" s="42"/>
      <c r="F77" s="42"/>
      <c r="G77" s="43"/>
      <c r="H77" s="42"/>
      <c r="I77" s="43"/>
      <c r="J77" s="42"/>
      <c r="K77" s="43"/>
      <c r="L77" s="42"/>
      <c r="M77" s="42"/>
      <c r="N77" s="43"/>
      <c r="O77" s="42"/>
      <c r="P77" s="42"/>
      <c r="Q77" s="42"/>
      <c r="R77" s="43"/>
      <c r="S77" s="42"/>
      <c r="T77" s="43"/>
      <c r="U77" s="25"/>
      <c r="V77" s="26"/>
      <c r="W77" s="25"/>
      <c r="X77" s="25"/>
    </row>
    <row r="78" spans="1:24">
      <c r="A78" s="96"/>
      <c r="B78" s="96"/>
      <c r="C78" s="96"/>
      <c r="D78" s="96"/>
      <c r="E78" s="42"/>
      <c r="F78" s="42"/>
      <c r="G78" s="43"/>
      <c r="H78" s="42"/>
      <c r="I78" s="43"/>
      <c r="J78" s="42"/>
      <c r="K78" s="43"/>
      <c r="L78" s="42"/>
      <c r="M78" s="42"/>
      <c r="N78" s="43"/>
      <c r="O78" s="42"/>
      <c r="P78" s="42"/>
      <c r="Q78" s="42"/>
      <c r="R78" s="43"/>
      <c r="S78" s="42"/>
      <c r="T78" s="43"/>
      <c r="U78" s="25"/>
      <c r="V78" s="26"/>
      <c r="W78" s="25"/>
      <c r="X78" s="25"/>
    </row>
    <row r="79" spans="1:24">
      <c r="A79" s="74"/>
      <c r="B79" s="74"/>
      <c r="C79" s="74"/>
      <c r="D79" s="74"/>
      <c r="E79" s="42"/>
      <c r="F79" s="42"/>
      <c r="G79" s="43"/>
      <c r="H79" s="42"/>
      <c r="I79" s="43"/>
      <c r="J79" s="42"/>
      <c r="K79" s="43"/>
      <c r="L79" s="42"/>
      <c r="M79" s="42"/>
      <c r="N79" s="43"/>
      <c r="O79" s="42"/>
      <c r="P79" s="42"/>
      <c r="Q79" s="42"/>
      <c r="R79" s="43"/>
      <c r="S79" s="42"/>
      <c r="T79" s="43"/>
      <c r="U79" s="25"/>
      <c r="V79" s="26"/>
      <c r="W79" s="25"/>
      <c r="X79" s="25"/>
    </row>
    <row r="80" spans="1:24" s="1" customFormat="1" ht="18.75">
      <c r="A80" s="123" t="s">
        <v>0</v>
      </c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V80" s="2"/>
    </row>
    <row r="81" spans="1:24" s="1" customFormat="1" ht="19.5" thickBot="1">
      <c r="A81" s="123" t="s">
        <v>32</v>
      </c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V81" s="2"/>
    </row>
    <row r="82" spans="1:24">
      <c r="A82" s="119" t="s">
        <v>1</v>
      </c>
      <c r="B82" s="119"/>
      <c r="C82" s="156" t="s">
        <v>2</v>
      </c>
      <c r="D82" s="126"/>
      <c r="E82" s="134" t="s">
        <v>3</v>
      </c>
      <c r="F82" s="135"/>
      <c r="G82" s="135"/>
      <c r="H82" s="135"/>
      <c r="I82" s="135"/>
      <c r="J82" s="135"/>
      <c r="K82" s="136"/>
      <c r="L82" s="134" t="s">
        <v>4</v>
      </c>
      <c r="M82" s="135"/>
      <c r="N82" s="135"/>
      <c r="O82" s="135"/>
      <c r="P82" s="135"/>
      <c r="Q82" s="135"/>
      <c r="R82" s="135"/>
      <c r="S82" s="135"/>
      <c r="T82" s="136"/>
    </row>
    <row r="83" spans="1:24">
      <c r="A83" s="137" t="s">
        <v>5</v>
      </c>
      <c r="B83" s="137" t="s">
        <v>6</v>
      </c>
      <c r="C83" s="127"/>
      <c r="D83" s="128"/>
      <c r="E83" s="138" t="s">
        <v>7</v>
      </c>
      <c r="F83" s="140" t="s">
        <v>8</v>
      </c>
      <c r="G83" s="140"/>
      <c r="H83" s="141" t="s">
        <v>9</v>
      </c>
      <c r="I83" s="141"/>
      <c r="J83" s="183" t="s">
        <v>10</v>
      </c>
      <c r="K83" s="184"/>
      <c r="L83" s="138" t="s">
        <v>7</v>
      </c>
      <c r="M83" s="144" t="s">
        <v>8</v>
      </c>
      <c r="N83" s="145"/>
      <c r="O83" s="141" t="s">
        <v>9</v>
      </c>
      <c r="P83" s="141"/>
      <c r="Q83" s="141"/>
      <c r="R83" s="141"/>
      <c r="S83" s="146" t="s">
        <v>10</v>
      </c>
      <c r="T83" s="147"/>
    </row>
    <row r="84" spans="1:24">
      <c r="A84" s="137"/>
      <c r="B84" s="137"/>
      <c r="C84" s="127"/>
      <c r="D84" s="128"/>
      <c r="E84" s="138"/>
      <c r="F84" s="115" t="s">
        <v>11</v>
      </c>
      <c r="G84" s="117" t="s">
        <v>12</v>
      </c>
      <c r="H84" s="115" t="s">
        <v>11</v>
      </c>
      <c r="I84" s="109" t="s">
        <v>12</v>
      </c>
      <c r="J84" s="111" t="s">
        <v>7</v>
      </c>
      <c r="K84" s="113" t="s">
        <v>12</v>
      </c>
      <c r="L84" s="138"/>
      <c r="M84" s="115" t="s">
        <v>11</v>
      </c>
      <c r="N84" s="117" t="s">
        <v>12</v>
      </c>
      <c r="O84" s="119" t="s">
        <v>11</v>
      </c>
      <c r="P84" s="119"/>
      <c r="Q84" s="119"/>
      <c r="R84" s="109" t="s">
        <v>12</v>
      </c>
      <c r="S84" s="111" t="s">
        <v>7</v>
      </c>
      <c r="T84" s="120" t="s">
        <v>12</v>
      </c>
    </row>
    <row r="85" spans="1:24" ht="15.75" thickBot="1">
      <c r="A85" s="137"/>
      <c r="B85" s="137"/>
      <c r="C85" s="129"/>
      <c r="D85" s="130"/>
      <c r="E85" s="139"/>
      <c r="F85" s="116"/>
      <c r="G85" s="118"/>
      <c r="H85" s="116"/>
      <c r="I85" s="110"/>
      <c r="J85" s="112"/>
      <c r="K85" s="114"/>
      <c r="L85" s="139"/>
      <c r="M85" s="116"/>
      <c r="N85" s="118"/>
      <c r="O85" s="5" t="s">
        <v>13</v>
      </c>
      <c r="P85" s="6" t="s">
        <v>14</v>
      </c>
      <c r="Q85" s="6" t="s">
        <v>15</v>
      </c>
      <c r="R85" s="110"/>
      <c r="S85" s="112"/>
      <c r="T85" s="121"/>
    </row>
    <row r="86" spans="1:24" ht="15.75" thickBot="1">
      <c r="A86" s="119"/>
      <c r="B86" s="119"/>
      <c r="C86" s="119"/>
      <c r="D86" s="119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</row>
    <row r="87" spans="1:24" s="16" customFormat="1" ht="14.25" customHeight="1">
      <c r="A87" s="7">
        <v>44197</v>
      </c>
      <c r="B87" s="7">
        <v>44561</v>
      </c>
      <c r="C87" s="7" t="s">
        <v>18</v>
      </c>
      <c r="D87" s="8" t="s">
        <v>17</v>
      </c>
      <c r="E87" s="9">
        <v>52</v>
      </c>
      <c r="F87" s="10">
        <v>24</v>
      </c>
      <c r="G87" s="50">
        <v>0</v>
      </c>
      <c r="H87" s="10">
        <v>22</v>
      </c>
      <c r="I87" s="51">
        <f>IF(H87&gt;0,(H87*100/(E87-J87)),0)</f>
        <v>47.826086956521742</v>
      </c>
      <c r="J87" s="13">
        <v>6</v>
      </c>
      <c r="K87" s="52">
        <v>52</v>
      </c>
      <c r="L87" s="9">
        <v>52</v>
      </c>
      <c r="M87" s="10">
        <v>21</v>
      </c>
      <c r="N87" s="50">
        <f>IF(M87&gt;0,(M87*100/(L87-S87)),0)</f>
        <v>40.384615384615387</v>
      </c>
      <c r="O87" s="10">
        <v>12</v>
      </c>
      <c r="P87" s="10">
        <v>19</v>
      </c>
      <c r="Q87" s="10">
        <v>31</v>
      </c>
      <c r="R87" s="51">
        <f>IF(Q87&gt;0,(Q87*100/(L87-S87)),0)</f>
        <v>59.615384615384613</v>
      </c>
      <c r="S87" s="77">
        <v>0</v>
      </c>
      <c r="T87" s="52">
        <f>IF(S87&gt;0,(S87*100/(L87)),0)</f>
        <v>0</v>
      </c>
      <c r="V87" s="17"/>
    </row>
    <row r="88" spans="1:24" s="62" customFormat="1">
      <c r="A88" s="122" t="s">
        <v>15</v>
      </c>
      <c r="B88" s="122"/>
      <c r="C88" s="122"/>
      <c r="D88" s="122"/>
      <c r="E88" s="56">
        <f t="shared" ref="E88:T88" si="49">SUM(E87:E87)</f>
        <v>52</v>
      </c>
      <c r="F88" s="57">
        <f t="shared" si="49"/>
        <v>24</v>
      </c>
      <c r="G88" s="58">
        <f t="shared" si="49"/>
        <v>0</v>
      </c>
      <c r="H88" s="57">
        <f t="shared" si="49"/>
        <v>22</v>
      </c>
      <c r="I88" s="58">
        <f t="shared" si="49"/>
        <v>47.826086956521742</v>
      </c>
      <c r="J88" s="57">
        <f>SUM(J87:J87)</f>
        <v>6</v>
      </c>
      <c r="K88" s="59">
        <f t="shared" si="49"/>
        <v>52</v>
      </c>
      <c r="L88" s="56">
        <f t="shared" si="49"/>
        <v>52</v>
      </c>
      <c r="M88" s="57">
        <f t="shared" si="49"/>
        <v>21</v>
      </c>
      <c r="N88" s="58">
        <f t="shared" si="49"/>
        <v>40.384615384615387</v>
      </c>
      <c r="O88" s="57">
        <f t="shared" si="49"/>
        <v>12</v>
      </c>
      <c r="P88" s="57">
        <f t="shared" si="49"/>
        <v>19</v>
      </c>
      <c r="Q88" s="57">
        <f t="shared" si="49"/>
        <v>31</v>
      </c>
      <c r="R88" s="58">
        <f t="shared" si="49"/>
        <v>59.615384615384613</v>
      </c>
      <c r="S88" s="57">
        <f t="shared" si="49"/>
        <v>0</v>
      </c>
      <c r="T88" s="59">
        <f t="shared" si="49"/>
        <v>0</v>
      </c>
      <c r="U88" s="60"/>
      <c r="V88" s="61"/>
      <c r="W88" s="60"/>
      <c r="X88" s="60"/>
    </row>
    <row r="89" spans="1:24" s="69" customFormat="1" ht="15.75" thickBot="1">
      <c r="A89" s="108" t="s">
        <v>16</v>
      </c>
      <c r="B89" s="108"/>
      <c r="C89" s="108"/>
      <c r="D89" s="108"/>
      <c r="E89" s="63">
        <f>SUM(E88)</f>
        <v>52</v>
      </c>
      <c r="F89" s="64">
        <f>F88</f>
        <v>24</v>
      </c>
      <c r="G89" s="65">
        <f>IF(F89&gt;0,(F89*100/(E89-J89)),0)</f>
        <v>52.173913043478258</v>
      </c>
      <c r="H89" s="64">
        <f>H88</f>
        <v>22</v>
      </c>
      <c r="I89" s="66">
        <f>IF(H89&gt;0,(H89*100/(E89-J89)),0)</f>
        <v>47.826086956521742</v>
      </c>
      <c r="J89" s="67">
        <f>J88</f>
        <v>6</v>
      </c>
      <c r="K89" s="68">
        <f>IF(J89&gt;0,(J89*100/E89),0)</f>
        <v>11.538461538461538</v>
      </c>
      <c r="L89" s="63">
        <f>L88</f>
        <v>52</v>
      </c>
      <c r="M89" s="64">
        <f>M88</f>
        <v>21</v>
      </c>
      <c r="N89" s="65">
        <f>IF(M89&gt;0,(M89*100/(L89-S89)),0)</f>
        <v>40.384615384615387</v>
      </c>
      <c r="O89" s="64">
        <f>O88</f>
        <v>12</v>
      </c>
      <c r="P89" s="64">
        <f>P88</f>
        <v>19</v>
      </c>
      <c r="Q89" s="64">
        <f>Q88</f>
        <v>31</v>
      </c>
      <c r="R89" s="66">
        <f>IF(Q89&gt;0,(Q89*100/(L89-S89)),0)</f>
        <v>59.615384615384613</v>
      </c>
      <c r="S89" s="67">
        <f>S88</f>
        <v>0</v>
      </c>
      <c r="T89" s="68">
        <f>IF(S89&gt;0,(S89*100/L89),0)</f>
        <v>0</v>
      </c>
      <c r="V89" s="70"/>
    </row>
    <row r="90" spans="1:24">
      <c r="A90" s="148" t="s">
        <v>48</v>
      </c>
      <c r="B90" s="148"/>
      <c r="C90" s="148"/>
      <c r="D90" s="148"/>
      <c r="E90" s="42"/>
      <c r="F90" s="42"/>
      <c r="G90" s="43"/>
      <c r="H90" s="42"/>
      <c r="I90" s="43"/>
      <c r="J90" s="42"/>
      <c r="K90" s="43"/>
      <c r="L90" s="42"/>
      <c r="M90" s="42"/>
      <c r="N90" s="43"/>
      <c r="O90" s="42"/>
      <c r="P90" s="42"/>
      <c r="Q90" s="42"/>
      <c r="R90" s="43"/>
      <c r="S90" s="42"/>
      <c r="T90" s="43"/>
      <c r="U90" s="25"/>
      <c r="V90" s="26"/>
      <c r="W90" s="25"/>
      <c r="X90" s="25"/>
    </row>
    <row r="91" spans="1:24">
      <c r="A91" s="96"/>
      <c r="B91" s="96"/>
      <c r="C91" s="96"/>
      <c r="D91" s="96"/>
      <c r="E91" s="42"/>
      <c r="F91" s="42"/>
      <c r="G91" s="43"/>
      <c r="H91" s="42"/>
      <c r="I91" s="43"/>
      <c r="J91" s="42"/>
      <c r="K91" s="43"/>
      <c r="L91" s="42"/>
      <c r="M91" s="42"/>
      <c r="N91" s="43"/>
      <c r="O91" s="42"/>
      <c r="P91" s="42"/>
      <c r="Q91" s="42"/>
      <c r="R91" s="43"/>
      <c r="S91" s="42"/>
      <c r="T91" s="43"/>
      <c r="U91" s="25"/>
      <c r="V91" s="26"/>
      <c r="W91" s="25"/>
      <c r="X91" s="25"/>
    </row>
    <row r="92" spans="1:24">
      <c r="A92" s="96"/>
      <c r="B92" s="96"/>
      <c r="C92" s="96"/>
      <c r="D92" s="96"/>
      <c r="E92" s="42"/>
      <c r="F92" s="42"/>
      <c r="G92" s="43"/>
      <c r="H92" s="42"/>
      <c r="I92" s="43"/>
      <c r="J92" s="42"/>
      <c r="K92" s="43"/>
      <c r="L92" s="42"/>
      <c r="M92" s="42"/>
      <c r="N92" s="43"/>
      <c r="O92" s="42"/>
      <c r="P92" s="42"/>
      <c r="Q92" s="42"/>
      <c r="R92" s="43"/>
      <c r="S92" s="42"/>
      <c r="T92" s="43"/>
      <c r="U92" s="25"/>
      <c r="V92" s="26"/>
      <c r="W92" s="25"/>
      <c r="X92" s="25"/>
    </row>
    <row r="93" spans="1:24">
      <c r="A93" s="78"/>
      <c r="B93" s="78"/>
      <c r="C93" s="78"/>
      <c r="D93" s="78"/>
      <c r="E93" s="42"/>
      <c r="F93" s="42"/>
      <c r="G93" s="43"/>
      <c r="H93" s="42"/>
      <c r="I93" s="43"/>
      <c r="J93" s="42"/>
      <c r="K93" s="43"/>
      <c r="L93" s="42"/>
      <c r="M93" s="42"/>
      <c r="N93" s="43"/>
      <c r="O93" s="42"/>
      <c r="P93" s="42"/>
      <c r="Q93" s="42"/>
      <c r="R93" s="43"/>
      <c r="S93" s="42"/>
      <c r="T93" s="43"/>
      <c r="U93" s="25"/>
      <c r="V93" s="26"/>
      <c r="W93" s="25"/>
      <c r="X93" s="25"/>
    </row>
    <row r="94" spans="1:24" s="1" customFormat="1" ht="18.75">
      <c r="A94" s="123" t="s">
        <v>0</v>
      </c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V94" s="2"/>
    </row>
    <row r="95" spans="1:24" s="1" customFormat="1" ht="19.5" thickBot="1">
      <c r="A95" s="123" t="s">
        <v>33</v>
      </c>
      <c r="B95" s="123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V95" s="2"/>
    </row>
    <row r="96" spans="1:24">
      <c r="A96" s="119" t="s">
        <v>1</v>
      </c>
      <c r="B96" s="119"/>
      <c r="C96" s="156" t="s">
        <v>2</v>
      </c>
      <c r="D96" s="126"/>
      <c r="E96" s="134" t="s">
        <v>3</v>
      </c>
      <c r="F96" s="135"/>
      <c r="G96" s="135"/>
      <c r="H96" s="135"/>
      <c r="I96" s="135"/>
      <c r="J96" s="135"/>
      <c r="K96" s="136"/>
      <c r="L96" s="134" t="s">
        <v>4</v>
      </c>
      <c r="M96" s="135"/>
      <c r="N96" s="135"/>
      <c r="O96" s="135"/>
      <c r="P96" s="135"/>
      <c r="Q96" s="135"/>
      <c r="R96" s="135"/>
      <c r="S96" s="135"/>
      <c r="T96" s="136"/>
    </row>
    <row r="97" spans="1:24">
      <c r="A97" s="189"/>
      <c r="B97" s="137"/>
      <c r="C97" s="127"/>
      <c r="D97" s="128"/>
      <c r="E97" s="138" t="s">
        <v>7</v>
      </c>
      <c r="F97" s="140" t="s">
        <v>8</v>
      </c>
      <c r="G97" s="140"/>
      <c r="H97" s="141" t="s">
        <v>9</v>
      </c>
      <c r="I97" s="141"/>
      <c r="J97" s="183" t="s">
        <v>10</v>
      </c>
      <c r="K97" s="184"/>
      <c r="L97" s="138" t="s">
        <v>7</v>
      </c>
      <c r="M97" s="144" t="s">
        <v>8</v>
      </c>
      <c r="N97" s="145"/>
      <c r="O97" s="141" t="s">
        <v>9</v>
      </c>
      <c r="P97" s="141"/>
      <c r="Q97" s="141"/>
      <c r="R97" s="141"/>
      <c r="S97" s="146" t="s">
        <v>10</v>
      </c>
      <c r="T97" s="147"/>
    </row>
    <row r="98" spans="1:24">
      <c r="A98" s="137"/>
      <c r="B98" s="137"/>
      <c r="C98" s="127"/>
      <c r="D98" s="128"/>
      <c r="E98" s="138"/>
      <c r="F98" s="115" t="s">
        <v>11</v>
      </c>
      <c r="G98" s="117" t="s">
        <v>12</v>
      </c>
      <c r="H98" s="115" t="s">
        <v>11</v>
      </c>
      <c r="I98" s="109" t="s">
        <v>12</v>
      </c>
      <c r="J98" s="111" t="s">
        <v>7</v>
      </c>
      <c r="K98" s="113" t="s">
        <v>12</v>
      </c>
      <c r="L98" s="138"/>
      <c r="M98" s="115" t="s">
        <v>11</v>
      </c>
      <c r="N98" s="117" t="s">
        <v>12</v>
      </c>
      <c r="O98" s="119" t="s">
        <v>11</v>
      </c>
      <c r="P98" s="119"/>
      <c r="Q98" s="119"/>
      <c r="R98" s="109" t="s">
        <v>12</v>
      </c>
      <c r="S98" s="111" t="s">
        <v>7</v>
      </c>
      <c r="T98" s="120" t="s">
        <v>12</v>
      </c>
    </row>
    <row r="99" spans="1:24" ht="15.75" thickBot="1">
      <c r="A99" s="137"/>
      <c r="B99" s="137"/>
      <c r="C99" s="129"/>
      <c r="D99" s="130"/>
      <c r="E99" s="139"/>
      <c r="F99" s="116"/>
      <c r="G99" s="118"/>
      <c r="H99" s="116"/>
      <c r="I99" s="110"/>
      <c r="J99" s="112"/>
      <c r="K99" s="114"/>
      <c r="L99" s="139"/>
      <c r="M99" s="116"/>
      <c r="N99" s="118"/>
      <c r="O99" s="5" t="s">
        <v>13</v>
      </c>
      <c r="P99" s="6" t="s">
        <v>14</v>
      </c>
      <c r="Q99" s="6" t="s">
        <v>15</v>
      </c>
      <c r="R99" s="110"/>
      <c r="S99" s="112"/>
      <c r="T99" s="121"/>
    </row>
    <row r="100" spans="1:24" ht="15.75" thickBot="1">
      <c r="A100" s="119"/>
      <c r="B100" s="119"/>
      <c r="C100" s="119"/>
      <c r="D100" s="119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</row>
    <row r="101" spans="1:24" s="16" customFormat="1" ht="14.25" customHeight="1" thickBot="1">
      <c r="A101" s="7">
        <v>44197</v>
      </c>
      <c r="B101" s="7">
        <v>44561</v>
      </c>
      <c r="C101" s="7" t="s">
        <v>18</v>
      </c>
      <c r="D101" s="8" t="s">
        <v>19</v>
      </c>
      <c r="E101" s="9">
        <v>0</v>
      </c>
      <c r="F101" s="10">
        <v>0</v>
      </c>
      <c r="G101" s="50">
        <f>IF(F101&gt;0,(F101*100/(E101-J101)),0)</f>
        <v>0</v>
      </c>
      <c r="H101" s="10">
        <v>0</v>
      </c>
      <c r="I101" s="51">
        <f>IF(H101&gt;0,(H101*100/(E101-J101)),0)</f>
        <v>0</v>
      </c>
      <c r="J101" s="13">
        <v>0</v>
      </c>
      <c r="K101" s="52">
        <f>IF(J101&gt;0,(J101*100/(E101)),0)</f>
        <v>0</v>
      </c>
      <c r="L101" s="9">
        <v>37</v>
      </c>
      <c r="M101" s="10">
        <v>21</v>
      </c>
      <c r="N101" s="50">
        <f>IF(M101&gt;0,(M101*100/(L101-S101)),0)</f>
        <v>63.636363636363633</v>
      </c>
      <c r="O101" s="10">
        <v>11</v>
      </c>
      <c r="P101" s="10">
        <v>1</v>
      </c>
      <c r="Q101" s="10">
        <v>12</v>
      </c>
      <c r="R101" s="51">
        <f>IF(Q101&gt;0,(Q101*100/(L101-S101)),0)</f>
        <v>36.363636363636367</v>
      </c>
      <c r="S101" s="99">
        <v>4</v>
      </c>
      <c r="T101" s="52">
        <f>IF(S101&gt;0,(S101*100/(L101)),0)</f>
        <v>10.810810810810811</v>
      </c>
      <c r="V101" s="17"/>
    </row>
    <row r="102" spans="1:24" s="16" customFormat="1" ht="14.25" customHeight="1">
      <c r="A102" s="7">
        <v>44197</v>
      </c>
      <c r="B102" s="7">
        <v>44561</v>
      </c>
      <c r="C102" s="7" t="s">
        <v>18</v>
      </c>
      <c r="D102" s="8" t="s">
        <v>24</v>
      </c>
      <c r="E102" s="9">
        <v>2</v>
      </c>
      <c r="F102" s="10">
        <v>1</v>
      </c>
      <c r="G102" s="50">
        <f>IF(F102&gt;0,(F102*100/(E102-J102)),0)</f>
        <v>100</v>
      </c>
      <c r="H102" s="10">
        <v>0</v>
      </c>
      <c r="I102" s="51">
        <f>IF(H102&gt;0,(H102*100/(E102-J102)),0)</f>
        <v>0</v>
      </c>
      <c r="J102" s="13">
        <v>1</v>
      </c>
      <c r="K102" s="52">
        <f>IF(J102&gt;0,(J102*100/(E102)),0)</f>
        <v>50</v>
      </c>
      <c r="L102" s="9">
        <v>6</v>
      </c>
      <c r="M102" s="10">
        <v>1</v>
      </c>
      <c r="N102" s="50">
        <f>IF(M102&gt;0,(M102*100/(L102-S102)),0)</f>
        <v>25</v>
      </c>
      <c r="O102" s="10">
        <v>2</v>
      </c>
      <c r="P102" s="10">
        <v>1</v>
      </c>
      <c r="Q102" s="10">
        <v>3</v>
      </c>
      <c r="R102" s="51">
        <f>IF(Q102&gt;0,(Q102*100/(L102-S102)),0)</f>
        <v>75</v>
      </c>
      <c r="S102" s="72">
        <v>2</v>
      </c>
      <c r="T102" s="52">
        <f>IF(S102&gt;0,(S102*100/(L102)),0)</f>
        <v>33.333333333333336</v>
      </c>
      <c r="V102" s="17"/>
    </row>
    <row r="103" spans="1:24" s="16" customFormat="1" ht="14.25" customHeight="1">
      <c r="A103" s="7">
        <v>44197</v>
      </c>
      <c r="B103" s="7">
        <v>44561</v>
      </c>
      <c r="C103" s="7" t="s">
        <v>18</v>
      </c>
      <c r="D103" s="8" t="s">
        <v>25</v>
      </c>
      <c r="E103" s="18">
        <v>2</v>
      </c>
      <c r="F103" s="19">
        <v>1</v>
      </c>
      <c r="G103" s="53">
        <f>IF(F103&gt;0,(F103*100/(E103-J103)),0)</f>
        <v>50</v>
      </c>
      <c r="H103" s="19">
        <v>1</v>
      </c>
      <c r="I103" s="54">
        <f>IF(H103&gt;0,(H103*100/(E103-J103)),0)</f>
        <v>50</v>
      </c>
      <c r="J103" s="22">
        <v>0</v>
      </c>
      <c r="K103" s="55">
        <f>IF(J103&gt;0,(J103*100/(E103)),0)</f>
        <v>0</v>
      </c>
      <c r="L103" s="18">
        <v>4</v>
      </c>
      <c r="M103" s="19">
        <v>1</v>
      </c>
      <c r="N103" s="53">
        <f t="shared" ref="N103:N105" si="50">IF(M103&gt;0,(M103*100/(L103-S103)),0)</f>
        <v>33.333333333333336</v>
      </c>
      <c r="O103" s="19">
        <v>2</v>
      </c>
      <c r="P103" s="19">
        <v>0</v>
      </c>
      <c r="Q103" s="19">
        <v>2</v>
      </c>
      <c r="R103" s="54">
        <f t="shared" ref="R103:R105" si="51">IF(Q103&gt;0,(Q103*100/(L103-S103)),0)</f>
        <v>66.666666666666671</v>
      </c>
      <c r="S103" s="71">
        <v>1</v>
      </c>
      <c r="T103" s="55">
        <f t="shared" ref="T103:T105" si="52">IF(S103&gt;0,(S103*100/(L103)),0)</f>
        <v>25</v>
      </c>
      <c r="V103" s="17"/>
    </row>
    <row r="104" spans="1:24" s="16" customFormat="1" ht="14.25" customHeight="1">
      <c r="A104" s="7">
        <v>44197</v>
      </c>
      <c r="B104" s="7">
        <v>44561</v>
      </c>
      <c r="C104" s="7" t="s">
        <v>18</v>
      </c>
      <c r="D104" s="8" t="s">
        <v>17</v>
      </c>
      <c r="E104" s="18">
        <v>177</v>
      </c>
      <c r="F104" s="19">
        <v>108</v>
      </c>
      <c r="G104" s="53">
        <f>IF(F104&gt;0,(F104*100/(E104-J104)),0)</f>
        <v>64.285714285714292</v>
      </c>
      <c r="H104" s="19">
        <v>60</v>
      </c>
      <c r="I104" s="54">
        <f>IF(H104&gt;0,(H104*100/(E104-J104)),0)</f>
        <v>35.714285714285715</v>
      </c>
      <c r="J104" s="22">
        <v>9</v>
      </c>
      <c r="K104" s="55">
        <f>IF(J104&gt;0,(J104*100/(E104)),0)</f>
        <v>5.0847457627118642</v>
      </c>
      <c r="L104" s="18">
        <v>321</v>
      </c>
      <c r="M104" s="19">
        <v>116</v>
      </c>
      <c r="N104" s="53">
        <f t="shared" si="50"/>
        <v>37.29903536977492</v>
      </c>
      <c r="O104" s="19">
        <v>106</v>
      </c>
      <c r="P104" s="19">
        <v>89</v>
      </c>
      <c r="Q104" s="19">
        <v>195</v>
      </c>
      <c r="R104" s="54">
        <f t="shared" si="51"/>
        <v>62.70096463022508</v>
      </c>
      <c r="S104" s="85">
        <v>10</v>
      </c>
      <c r="T104" s="55">
        <f t="shared" si="52"/>
        <v>3.1152647975077881</v>
      </c>
      <c r="V104" s="17"/>
    </row>
    <row r="105" spans="1:24" s="16" customFormat="1" ht="14.25" customHeight="1">
      <c r="A105" s="7">
        <v>44197</v>
      </c>
      <c r="B105" s="7">
        <v>44561</v>
      </c>
      <c r="C105" s="7" t="s">
        <v>18</v>
      </c>
      <c r="D105" s="8" t="s">
        <v>26</v>
      </c>
      <c r="E105" s="18">
        <v>1</v>
      </c>
      <c r="F105" s="19">
        <v>1</v>
      </c>
      <c r="G105" s="53">
        <f>IF(F105&gt;0,(F105*100/(E105-J105)),0)</f>
        <v>100</v>
      </c>
      <c r="H105" s="19">
        <v>0</v>
      </c>
      <c r="I105" s="54">
        <f>IF(H105&gt;0,(H105*100/(E105-J105)),0)</f>
        <v>0</v>
      </c>
      <c r="J105" s="22">
        <v>0</v>
      </c>
      <c r="K105" s="55">
        <f>IF(J105&gt;0,(J105*100/(E105)),0)</f>
        <v>0</v>
      </c>
      <c r="L105" s="18">
        <v>3</v>
      </c>
      <c r="M105" s="19">
        <v>2</v>
      </c>
      <c r="N105" s="53">
        <f t="shared" si="50"/>
        <v>100</v>
      </c>
      <c r="O105" s="19">
        <v>0</v>
      </c>
      <c r="P105" s="19">
        <v>0</v>
      </c>
      <c r="Q105" s="19">
        <v>0</v>
      </c>
      <c r="R105" s="54">
        <f t="shared" si="51"/>
        <v>0</v>
      </c>
      <c r="S105" s="90">
        <v>1</v>
      </c>
      <c r="T105" s="55">
        <f t="shared" si="52"/>
        <v>33.333333333333336</v>
      </c>
      <c r="V105" s="17"/>
    </row>
    <row r="106" spans="1:24" s="62" customFormat="1">
      <c r="A106" s="122" t="s">
        <v>15</v>
      </c>
      <c r="B106" s="122"/>
      <c r="C106" s="122"/>
      <c r="D106" s="122"/>
      <c r="E106" s="56">
        <f>SUM(E102:E105)</f>
        <v>182</v>
      </c>
      <c r="F106" s="57">
        <f t="shared" ref="F106:T106" si="53">SUM(F102:F105)</f>
        <v>111</v>
      </c>
      <c r="G106" s="58">
        <f t="shared" si="53"/>
        <v>314.28571428571428</v>
      </c>
      <c r="H106" s="57">
        <f t="shared" si="53"/>
        <v>61</v>
      </c>
      <c r="I106" s="58">
        <f t="shared" si="53"/>
        <v>85.714285714285722</v>
      </c>
      <c r="J106" s="57">
        <f t="shared" si="53"/>
        <v>10</v>
      </c>
      <c r="K106" s="59">
        <f t="shared" si="53"/>
        <v>55.084745762711862</v>
      </c>
      <c r="L106" s="56">
        <f t="shared" si="53"/>
        <v>334</v>
      </c>
      <c r="M106" s="57">
        <f t="shared" si="53"/>
        <v>120</v>
      </c>
      <c r="N106" s="58">
        <f t="shared" si="53"/>
        <v>195.63236870310826</v>
      </c>
      <c r="O106" s="57">
        <f t="shared" si="53"/>
        <v>110</v>
      </c>
      <c r="P106" s="57">
        <f t="shared" si="53"/>
        <v>90</v>
      </c>
      <c r="Q106" s="57">
        <f t="shared" si="53"/>
        <v>200</v>
      </c>
      <c r="R106" s="58">
        <f t="shared" si="53"/>
        <v>204.36763129689177</v>
      </c>
      <c r="S106" s="57">
        <f t="shared" si="53"/>
        <v>14</v>
      </c>
      <c r="T106" s="59">
        <f t="shared" si="53"/>
        <v>94.781931464174463</v>
      </c>
      <c r="U106" s="60"/>
      <c r="V106" s="61"/>
      <c r="W106" s="60"/>
      <c r="X106" s="60"/>
    </row>
    <row r="107" spans="1:24" s="69" customFormat="1" ht="15.75" thickBot="1">
      <c r="A107" s="108" t="s">
        <v>16</v>
      </c>
      <c r="B107" s="108"/>
      <c r="C107" s="108"/>
      <c r="D107" s="108"/>
      <c r="E107" s="63">
        <f>SUM(E106)</f>
        <v>182</v>
      </c>
      <c r="F107" s="64">
        <f>F106</f>
        <v>111</v>
      </c>
      <c r="G107" s="65">
        <f>IF(F107&gt;0,(F107*100/(E107-J107)),0)</f>
        <v>64.534883720930239</v>
      </c>
      <c r="H107" s="64">
        <f>H106</f>
        <v>61</v>
      </c>
      <c r="I107" s="66">
        <f>IF(H107&gt;0,(H107*100/(E107-J107)),0)</f>
        <v>35.465116279069768</v>
      </c>
      <c r="J107" s="67">
        <f>J106</f>
        <v>10</v>
      </c>
      <c r="K107" s="68">
        <f>IF(J107&gt;0,(J107*100/E107),0)</f>
        <v>5.4945054945054945</v>
      </c>
      <c r="L107" s="63">
        <f>L106</f>
        <v>334</v>
      </c>
      <c r="M107" s="64">
        <f>M106</f>
        <v>120</v>
      </c>
      <c r="N107" s="65">
        <f>IF(M107&gt;0,(M107*100/(L107-S107)),0)</f>
        <v>37.5</v>
      </c>
      <c r="O107" s="64">
        <f>O106</f>
        <v>110</v>
      </c>
      <c r="P107" s="64">
        <f>P106</f>
        <v>90</v>
      </c>
      <c r="Q107" s="64">
        <f>Q106</f>
        <v>200</v>
      </c>
      <c r="R107" s="66">
        <f>IF(Q107&gt;0,(Q107*100/(L107-S107)),0)</f>
        <v>62.5</v>
      </c>
      <c r="S107" s="67">
        <f>S106</f>
        <v>14</v>
      </c>
      <c r="T107" s="68">
        <f>IF(S107&gt;0,(S107*100/L107),0)</f>
        <v>4.1916167664670656</v>
      </c>
      <c r="V107" s="70"/>
    </row>
    <row r="108" spans="1:24">
      <c r="A108" s="148" t="s">
        <v>48</v>
      </c>
      <c r="B108" s="148"/>
      <c r="C108" s="148"/>
      <c r="D108" s="148"/>
      <c r="E108" s="42"/>
      <c r="F108" s="42"/>
      <c r="G108" s="43"/>
      <c r="H108" s="42"/>
      <c r="I108" s="43"/>
      <c r="J108" s="42"/>
      <c r="K108" s="43"/>
      <c r="L108" s="42"/>
      <c r="M108" s="42"/>
      <c r="N108" s="43"/>
      <c r="O108" s="42"/>
      <c r="P108" s="42"/>
      <c r="Q108" s="42"/>
      <c r="R108" s="43"/>
      <c r="S108" s="42"/>
      <c r="T108" s="43"/>
      <c r="U108" s="25"/>
      <c r="V108" s="26"/>
      <c r="W108" s="25"/>
      <c r="X108" s="25"/>
    </row>
    <row r="109" spans="1:24">
      <c r="A109" s="96"/>
      <c r="B109" s="96"/>
      <c r="C109" s="96"/>
      <c r="D109" s="96"/>
      <c r="E109" s="42"/>
      <c r="F109" s="42"/>
      <c r="G109" s="43"/>
      <c r="H109" s="42"/>
      <c r="I109" s="43"/>
      <c r="J109" s="42"/>
      <c r="K109" s="43"/>
      <c r="L109" s="42"/>
      <c r="M109" s="42"/>
      <c r="N109" s="43"/>
      <c r="O109" s="42"/>
      <c r="P109" s="42"/>
      <c r="Q109" s="42"/>
      <c r="R109" s="43"/>
      <c r="S109" s="42"/>
      <c r="T109" s="43"/>
      <c r="U109" s="25"/>
      <c r="V109" s="26"/>
      <c r="W109" s="25"/>
      <c r="X109" s="25"/>
    </row>
    <row r="110" spans="1:24">
      <c r="A110" s="96"/>
      <c r="B110" s="96"/>
      <c r="C110" s="96"/>
      <c r="D110" s="96"/>
      <c r="E110" s="42"/>
      <c r="F110" s="42"/>
      <c r="G110" s="43"/>
      <c r="H110" s="42"/>
      <c r="I110" s="43"/>
      <c r="J110" s="42"/>
      <c r="K110" s="43"/>
      <c r="L110" s="42"/>
      <c r="M110" s="42"/>
      <c r="N110" s="43"/>
      <c r="O110" s="42"/>
      <c r="P110" s="42"/>
      <c r="Q110" s="42"/>
      <c r="R110" s="43"/>
      <c r="S110" s="42"/>
      <c r="T110" s="43"/>
      <c r="U110" s="25"/>
      <c r="V110" s="26"/>
      <c r="W110" s="25"/>
      <c r="X110" s="25"/>
    </row>
    <row r="111" spans="1:24">
      <c r="A111" s="96"/>
      <c r="B111" s="96"/>
      <c r="C111" s="96"/>
      <c r="D111" s="96"/>
      <c r="E111" s="42"/>
      <c r="F111" s="42"/>
      <c r="G111" s="43"/>
      <c r="H111" s="42"/>
      <c r="I111" s="43"/>
      <c r="J111" s="42"/>
      <c r="K111" s="43"/>
      <c r="L111" s="42"/>
      <c r="M111" s="42"/>
      <c r="N111" s="43"/>
      <c r="O111" s="42"/>
      <c r="P111" s="42"/>
      <c r="Q111" s="42"/>
      <c r="R111" s="43"/>
      <c r="S111" s="42"/>
      <c r="T111" s="43"/>
      <c r="U111" s="25"/>
      <c r="V111" s="26"/>
      <c r="W111" s="25"/>
      <c r="X111" s="25"/>
    </row>
    <row r="112" spans="1:24">
      <c r="A112" s="74"/>
      <c r="B112" s="74"/>
      <c r="C112" s="74"/>
      <c r="D112" s="74"/>
      <c r="E112" s="42"/>
      <c r="F112" s="42"/>
      <c r="G112" s="43"/>
      <c r="H112" s="42"/>
      <c r="I112" s="43"/>
      <c r="J112" s="42"/>
      <c r="K112" s="43"/>
      <c r="L112" s="42"/>
      <c r="M112" s="42"/>
      <c r="N112" s="43"/>
      <c r="O112" s="42"/>
      <c r="P112" s="42"/>
      <c r="Q112" s="42"/>
      <c r="R112" s="43"/>
      <c r="S112" s="42"/>
      <c r="T112" s="43"/>
      <c r="U112" s="25"/>
      <c r="V112" s="26"/>
      <c r="W112" s="25"/>
      <c r="X112" s="25"/>
    </row>
    <row r="113" spans="1:24" s="1" customFormat="1" ht="18.75">
      <c r="A113" s="123" t="s">
        <v>0</v>
      </c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V113" s="2"/>
    </row>
    <row r="114" spans="1:24" s="1" customFormat="1" ht="19.5" thickBot="1">
      <c r="A114" s="123" t="s">
        <v>34</v>
      </c>
      <c r="B114" s="123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V114" s="2"/>
    </row>
    <row r="115" spans="1:24">
      <c r="A115" s="119" t="s">
        <v>1</v>
      </c>
      <c r="B115" s="119"/>
      <c r="C115" s="156" t="s">
        <v>2</v>
      </c>
      <c r="D115" s="126"/>
      <c r="E115" s="134" t="s">
        <v>3</v>
      </c>
      <c r="F115" s="135"/>
      <c r="G115" s="135"/>
      <c r="H115" s="135"/>
      <c r="I115" s="135"/>
      <c r="J115" s="135"/>
      <c r="K115" s="136"/>
      <c r="L115" s="134" t="s">
        <v>4</v>
      </c>
      <c r="M115" s="135"/>
      <c r="N115" s="135"/>
      <c r="O115" s="135"/>
      <c r="P115" s="135"/>
      <c r="Q115" s="135"/>
      <c r="R115" s="135"/>
      <c r="S115" s="135"/>
      <c r="T115" s="136"/>
    </row>
    <row r="116" spans="1:24">
      <c r="A116" s="137" t="s">
        <v>5</v>
      </c>
      <c r="B116" s="137" t="s">
        <v>6</v>
      </c>
      <c r="C116" s="127"/>
      <c r="D116" s="128"/>
      <c r="E116" s="138" t="s">
        <v>7</v>
      </c>
      <c r="F116" s="140" t="s">
        <v>8</v>
      </c>
      <c r="G116" s="140"/>
      <c r="H116" s="141" t="s">
        <v>9</v>
      </c>
      <c r="I116" s="141"/>
      <c r="J116" s="183" t="s">
        <v>10</v>
      </c>
      <c r="K116" s="184"/>
      <c r="L116" s="138" t="s">
        <v>7</v>
      </c>
      <c r="M116" s="144" t="s">
        <v>8</v>
      </c>
      <c r="N116" s="145"/>
      <c r="O116" s="141" t="s">
        <v>9</v>
      </c>
      <c r="P116" s="141"/>
      <c r="Q116" s="141"/>
      <c r="R116" s="141"/>
      <c r="S116" s="146" t="s">
        <v>10</v>
      </c>
      <c r="T116" s="147"/>
    </row>
    <row r="117" spans="1:24">
      <c r="A117" s="137"/>
      <c r="B117" s="137"/>
      <c r="C117" s="127"/>
      <c r="D117" s="128"/>
      <c r="E117" s="138"/>
      <c r="F117" s="115" t="s">
        <v>11</v>
      </c>
      <c r="G117" s="117" t="s">
        <v>12</v>
      </c>
      <c r="H117" s="115" t="s">
        <v>11</v>
      </c>
      <c r="I117" s="109" t="s">
        <v>12</v>
      </c>
      <c r="J117" s="111" t="s">
        <v>7</v>
      </c>
      <c r="K117" s="113" t="s">
        <v>12</v>
      </c>
      <c r="L117" s="138"/>
      <c r="M117" s="115" t="s">
        <v>11</v>
      </c>
      <c r="N117" s="117" t="s">
        <v>12</v>
      </c>
      <c r="O117" s="119" t="s">
        <v>11</v>
      </c>
      <c r="P117" s="119"/>
      <c r="Q117" s="119"/>
      <c r="R117" s="109" t="s">
        <v>12</v>
      </c>
      <c r="S117" s="111" t="s">
        <v>7</v>
      </c>
      <c r="T117" s="120" t="s">
        <v>12</v>
      </c>
    </row>
    <row r="118" spans="1:24" ht="15.75" thickBot="1">
      <c r="A118" s="137"/>
      <c r="B118" s="137"/>
      <c r="C118" s="129"/>
      <c r="D118" s="130"/>
      <c r="E118" s="139"/>
      <c r="F118" s="116"/>
      <c r="G118" s="118"/>
      <c r="H118" s="116"/>
      <c r="I118" s="110"/>
      <c r="J118" s="112"/>
      <c r="K118" s="114"/>
      <c r="L118" s="139"/>
      <c r="M118" s="116"/>
      <c r="N118" s="118"/>
      <c r="O118" s="5" t="s">
        <v>13</v>
      </c>
      <c r="P118" s="6" t="s">
        <v>14</v>
      </c>
      <c r="Q118" s="6" t="s">
        <v>15</v>
      </c>
      <c r="R118" s="110"/>
      <c r="S118" s="112"/>
      <c r="T118" s="121"/>
    </row>
    <row r="119" spans="1:24" ht="15.75" thickBot="1">
      <c r="A119" s="119"/>
      <c r="B119" s="119"/>
      <c r="C119" s="119"/>
      <c r="D119" s="119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</row>
    <row r="120" spans="1:24" s="16" customFormat="1" ht="14.25" customHeight="1">
      <c r="A120" s="7">
        <v>44197</v>
      </c>
      <c r="B120" s="7">
        <v>44561</v>
      </c>
      <c r="C120" s="7" t="s">
        <v>18</v>
      </c>
      <c r="D120" s="8" t="s">
        <v>19</v>
      </c>
      <c r="E120" s="9">
        <v>0</v>
      </c>
      <c r="F120" s="10">
        <v>0</v>
      </c>
      <c r="G120" s="50">
        <f t="shared" ref="G120:G128" si="54">IF(F120&gt;0,(F120*100/(E120-J120)),0)</f>
        <v>0</v>
      </c>
      <c r="H120" s="10">
        <v>0</v>
      </c>
      <c r="I120" s="51">
        <f t="shared" ref="I120:I127" si="55">IF(H120&gt;0,(H120*100/(E120-J120)),0)</f>
        <v>0</v>
      </c>
      <c r="J120" s="13">
        <v>0</v>
      </c>
      <c r="K120" s="52">
        <f t="shared" ref="K120:K128" si="56">IF(J120&gt;0,(J120*100/(E120)),0)</f>
        <v>0</v>
      </c>
      <c r="L120" s="9">
        <v>4</v>
      </c>
      <c r="M120" s="10">
        <v>2</v>
      </c>
      <c r="N120" s="50">
        <f>IF(M120&gt;0,(M120*100/(L120-S120)),0)</f>
        <v>100</v>
      </c>
      <c r="O120" s="10">
        <v>0</v>
      </c>
      <c r="P120" s="10">
        <v>0</v>
      </c>
      <c r="Q120" s="10">
        <v>0</v>
      </c>
      <c r="R120" s="51">
        <f>IF(Q120&gt;0,(Q120*100/(L120-S120)),0)</f>
        <v>0</v>
      </c>
      <c r="S120" s="49">
        <v>2</v>
      </c>
      <c r="T120" s="52">
        <f>IF(S120&gt;0,(S120*100/(L120)),0)</f>
        <v>50</v>
      </c>
      <c r="V120" s="17"/>
    </row>
    <row r="121" spans="1:24" s="16" customFormat="1" ht="14.25" customHeight="1">
      <c r="A121" s="7">
        <v>44197</v>
      </c>
      <c r="B121" s="7">
        <v>44561</v>
      </c>
      <c r="C121" s="7" t="s">
        <v>18</v>
      </c>
      <c r="D121" s="8" t="s">
        <v>24</v>
      </c>
      <c r="E121" s="18">
        <v>0</v>
      </c>
      <c r="F121" s="19">
        <v>0</v>
      </c>
      <c r="G121" s="53">
        <f t="shared" si="54"/>
        <v>0</v>
      </c>
      <c r="H121" s="19">
        <v>0</v>
      </c>
      <c r="I121" s="54">
        <f t="shared" si="55"/>
        <v>0</v>
      </c>
      <c r="J121" s="22">
        <v>0</v>
      </c>
      <c r="K121" s="55">
        <f t="shared" si="56"/>
        <v>0</v>
      </c>
      <c r="L121" s="18">
        <v>0</v>
      </c>
      <c r="M121" s="19">
        <v>0</v>
      </c>
      <c r="N121" s="53">
        <f t="shared" ref="N121:N128" si="57">IF(M121&gt;0,(M121*100/(L121-S121)),0)</f>
        <v>0</v>
      </c>
      <c r="O121" s="19">
        <v>0</v>
      </c>
      <c r="P121" s="19">
        <v>0</v>
      </c>
      <c r="Q121" s="19">
        <v>0</v>
      </c>
      <c r="R121" s="54">
        <f t="shared" ref="R121:R128" si="58">IF(Q121&gt;0,(Q121*100/(L121-S121)),0)</f>
        <v>0</v>
      </c>
      <c r="S121" s="48">
        <v>0</v>
      </c>
      <c r="T121" s="55">
        <f t="shared" ref="T121:T128" si="59">IF(S121&gt;0,(S121*100/(L121)),0)</f>
        <v>0</v>
      </c>
      <c r="V121" s="17"/>
    </row>
    <row r="122" spans="1:24" s="16" customFormat="1" ht="14.25" customHeight="1">
      <c r="A122" s="7">
        <v>44197</v>
      </c>
      <c r="B122" s="7">
        <v>44561</v>
      </c>
      <c r="C122" s="7" t="s">
        <v>18</v>
      </c>
      <c r="D122" s="8" t="s">
        <v>25</v>
      </c>
      <c r="E122" s="18">
        <v>0</v>
      </c>
      <c r="F122" s="19">
        <v>0</v>
      </c>
      <c r="G122" s="53">
        <f t="shared" si="54"/>
        <v>0</v>
      </c>
      <c r="H122" s="19">
        <v>0</v>
      </c>
      <c r="I122" s="54">
        <f t="shared" si="55"/>
        <v>0</v>
      </c>
      <c r="J122" s="22">
        <v>0</v>
      </c>
      <c r="K122" s="55">
        <f t="shared" si="56"/>
        <v>0</v>
      </c>
      <c r="L122" s="18">
        <v>0</v>
      </c>
      <c r="M122" s="19">
        <v>0</v>
      </c>
      <c r="N122" s="53">
        <f t="shared" si="57"/>
        <v>0</v>
      </c>
      <c r="O122" s="19">
        <v>0</v>
      </c>
      <c r="P122" s="19">
        <v>0</v>
      </c>
      <c r="Q122" s="19">
        <v>0</v>
      </c>
      <c r="R122" s="54">
        <f t="shared" si="58"/>
        <v>0</v>
      </c>
      <c r="S122" s="48">
        <v>0</v>
      </c>
      <c r="T122" s="55">
        <f t="shared" si="59"/>
        <v>0</v>
      </c>
      <c r="V122" s="17"/>
    </row>
    <row r="123" spans="1:24">
      <c r="A123" s="7">
        <v>44197</v>
      </c>
      <c r="B123" s="7">
        <v>44561</v>
      </c>
      <c r="C123" s="7" t="s">
        <v>18</v>
      </c>
      <c r="D123" s="8" t="s">
        <v>26</v>
      </c>
      <c r="E123" s="18">
        <v>0</v>
      </c>
      <c r="F123" s="19">
        <v>0</v>
      </c>
      <c r="G123" s="53">
        <f t="shared" si="54"/>
        <v>0</v>
      </c>
      <c r="H123" s="19">
        <v>0</v>
      </c>
      <c r="I123" s="54">
        <f t="shared" si="55"/>
        <v>0</v>
      </c>
      <c r="J123" s="22">
        <v>0</v>
      </c>
      <c r="K123" s="55">
        <f t="shared" si="56"/>
        <v>0</v>
      </c>
      <c r="L123" s="18">
        <v>0</v>
      </c>
      <c r="M123" s="19">
        <v>0</v>
      </c>
      <c r="N123" s="53">
        <f t="shared" si="57"/>
        <v>0</v>
      </c>
      <c r="O123" s="19">
        <v>0</v>
      </c>
      <c r="P123" s="19">
        <v>0</v>
      </c>
      <c r="Q123" s="19">
        <v>0</v>
      </c>
      <c r="R123" s="54">
        <f t="shared" si="58"/>
        <v>0</v>
      </c>
      <c r="S123" s="48">
        <v>0</v>
      </c>
      <c r="T123" s="55">
        <f t="shared" si="59"/>
        <v>0</v>
      </c>
      <c r="U123" s="25"/>
      <c r="V123" s="26"/>
      <c r="W123" s="25"/>
      <c r="X123" s="25"/>
    </row>
    <row r="124" spans="1:24">
      <c r="A124" s="7">
        <v>44197</v>
      </c>
      <c r="B124" s="7">
        <v>44561</v>
      </c>
      <c r="C124" s="7" t="s">
        <v>18</v>
      </c>
      <c r="D124" s="8" t="s">
        <v>17</v>
      </c>
      <c r="E124" s="18">
        <v>283</v>
      </c>
      <c r="F124" s="19">
        <v>182</v>
      </c>
      <c r="G124" s="53">
        <f t="shared" si="54"/>
        <v>66.181818181818187</v>
      </c>
      <c r="H124" s="19">
        <v>93</v>
      </c>
      <c r="I124" s="54">
        <f t="shared" si="55"/>
        <v>33.81818181818182</v>
      </c>
      <c r="J124" s="22">
        <v>8</v>
      </c>
      <c r="K124" s="55">
        <f t="shared" si="56"/>
        <v>2.8268551236749118</v>
      </c>
      <c r="L124" s="18">
        <v>463</v>
      </c>
      <c r="M124" s="19">
        <v>176</v>
      </c>
      <c r="N124" s="53">
        <f t="shared" si="57"/>
        <v>38.852097130242825</v>
      </c>
      <c r="O124" s="19">
        <v>107</v>
      </c>
      <c r="P124" s="19">
        <v>170</v>
      </c>
      <c r="Q124" s="19">
        <v>277</v>
      </c>
      <c r="R124" s="54">
        <f t="shared" si="58"/>
        <v>61.147902869757175</v>
      </c>
      <c r="S124" s="48">
        <v>10</v>
      </c>
      <c r="T124" s="55">
        <f t="shared" si="59"/>
        <v>2.159827213822894</v>
      </c>
      <c r="U124" s="25"/>
      <c r="V124" s="26"/>
      <c r="W124" s="25"/>
      <c r="X124" s="25"/>
    </row>
    <row r="125" spans="1:24">
      <c r="A125" s="7">
        <v>44197</v>
      </c>
      <c r="B125" s="7">
        <v>44561</v>
      </c>
      <c r="C125" s="7" t="s">
        <v>18</v>
      </c>
      <c r="D125" s="8" t="s">
        <v>23</v>
      </c>
      <c r="E125" s="18">
        <v>0</v>
      </c>
      <c r="F125" s="19">
        <v>0</v>
      </c>
      <c r="G125" s="53">
        <f t="shared" si="54"/>
        <v>0</v>
      </c>
      <c r="H125" s="19">
        <v>0</v>
      </c>
      <c r="I125" s="54">
        <f t="shared" si="55"/>
        <v>0</v>
      </c>
      <c r="J125" s="22">
        <v>0</v>
      </c>
      <c r="K125" s="55">
        <f t="shared" si="56"/>
        <v>0</v>
      </c>
      <c r="L125" s="18">
        <v>1</v>
      </c>
      <c r="M125" s="19">
        <v>1</v>
      </c>
      <c r="N125" s="53">
        <f t="shared" ref="N125" si="60">IF(M125&gt;0,(M125*100/(L125-S125)),0)</f>
        <v>100</v>
      </c>
      <c r="O125" s="19">
        <v>0</v>
      </c>
      <c r="P125" s="19">
        <v>0</v>
      </c>
      <c r="Q125" s="19">
        <v>0</v>
      </c>
      <c r="R125" s="54">
        <f t="shared" ref="R125" si="61">IF(Q125&gt;0,(Q125*100/(L125-S125)),0)</f>
        <v>0</v>
      </c>
      <c r="S125" s="85">
        <v>0</v>
      </c>
      <c r="T125" s="55">
        <f t="shared" ref="T125" si="62">IF(S125&gt;0,(S125*100/(L125)),0)</f>
        <v>0</v>
      </c>
      <c r="U125" s="25"/>
      <c r="V125" s="26"/>
      <c r="W125" s="25"/>
      <c r="X125" s="25"/>
    </row>
    <row r="126" spans="1:24">
      <c r="A126" s="7">
        <v>44197</v>
      </c>
      <c r="B126" s="7">
        <v>44561</v>
      </c>
      <c r="C126" s="7" t="s">
        <v>18</v>
      </c>
      <c r="D126" s="8" t="s">
        <v>20</v>
      </c>
      <c r="E126" s="18">
        <v>13</v>
      </c>
      <c r="F126" s="19">
        <v>8</v>
      </c>
      <c r="G126" s="53">
        <f t="shared" si="54"/>
        <v>61.53846153846154</v>
      </c>
      <c r="H126" s="19">
        <v>4</v>
      </c>
      <c r="I126" s="54">
        <f t="shared" si="55"/>
        <v>30.76923076923077</v>
      </c>
      <c r="J126" s="22">
        <v>0</v>
      </c>
      <c r="K126" s="55">
        <f t="shared" si="56"/>
        <v>0</v>
      </c>
      <c r="L126" s="18">
        <v>17</v>
      </c>
      <c r="M126" s="19">
        <v>14</v>
      </c>
      <c r="N126" s="53">
        <f t="shared" si="57"/>
        <v>82.352941176470594</v>
      </c>
      <c r="O126" s="19">
        <v>2</v>
      </c>
      <c r="P126" s="19">
        <v>1</v>
      </c>
      <c r="Q126" s="19">
        <v>3</v>
      </c>
      <c r="R126" s="54">
        <f t="shared" si="58"/>
        <v>17.647058823529413</v>
      </c>
      <c r="S126" s="48">
        <v>0</v>
      </c>
      <c r="T126" s="55">
        <f t="shared" si="59"/>
        <v>0</v>
      </c>
      <c r="U126" s="25"/>
      <c r="V126" s="26"/>
      <c r="W126" s="25"/>
      <c r="X126" s="25"/>
    </row>
    <row r="127" spans="1:24">
      <c r="A127" s="7">
        <v>44197</v>
      </c>
      <c r="B127" s="7">
        <v>44561</v>
      </c>
      <c r="C127" s="7" t="s">
        <v>18</v>
      </c>
      <c r="D127" s="8" t="s">
        <v>22</v>
      </c>
      <c r="E127" s="18">
        <v>0</v>
      </c>
      <c r="F127" s="19">
        <v>0</v>
      </c>
      <c r="G127" s="53">
        <f t="shared" si="54"/>
        <v>0</v>
      </c>
      <c r="H127" s="19">
        <v>0</v>
      </c>
      <c r="I127" s="54">
        <f t="shared" si="55"/>
        <v>0</v>
      </c>
      <c r="J127" s="22">
        <v>0</v>
      </c>
      <c r="K127" s="55">
        <f t="shared" si="56"/>
        <v>0</v>
      </c>
      <c r="L127" s="18">
        <v>34</v>
      </c>
      <c r="M127" s="19">
        <v>19</v>
      </c>
      <c r="N127" s="53">
        <f t="shared" si="57"/>
        <v>55.882352941176471</v>
      </c>
      <c r="O127" s="19">
        <v>9</v>
      </c>
      <c r="P127" s="19">
        <v>5</v>
      </c>
      <c r="Q127" s="19">
        <v>14</v>
      </c>
      <c r="R127" s="54">
        <f t="shared" si="58"/>
        <v>41.176470588235297</v>
      </c>
      <c r="S127" s="90">
        <v>0</v>
      </c>
      <c r="T127" s="55">
        <f t="shared" si="59"/>
        <v>0</v>
      </c>
      <c r="U127" s="25"/>
      <c r="V127" s="26"/>
      <c r="W127" s="25"/>
      <c r="X127" s="25"/>
    </row>
    <row r="128" spans="1:24">
      <c r="A128" s="7">
        <v>44197</v>
      </c>
      <c r="B128" s="7">
        <v>44561</v>
      </c>
      <c r="C128" s="7" t="s">
        <v>47</v>
      </c>
      <c r="D128" s="8" t="s">
        <v>17</v>
      </c>
      <c r="E128" s="18">
        <v>0</v>
      </c>
      <c r="F128" s="19">
        <v>0</v>
      </c>
      <c r="G128" s="53">
        <f t="shared" si="54"/>
        <v>0</v>
      </c>
      <c r="H128" s="19">
        <v>0</v>
      </c>
      <c r="I128" s="54">
        <f>IF(H128&gt;0,(H128*100/(E128-J128)),0)</f>
        <v>0</v>
      </c>
      <c r="J128" s="22">
        <v>0</v>
      </c>
      <c r="K128" s="55">
        <f t="shared" si="56"/>
        <v>0</v>
      </c>
      <c r="L128" s="18">
        <v>0</v>
      </c>
      <c r="M128" s="19">
        <v>0</v>
      </c>
      <c r="N128" s="53">
        <f t="shared" si="57"/>
        <v>0</v>
      </c>
      <c r="O128" s="19">
        <v>0</v>
      </c>
      <c r="P128" s="19">
        <v>0</v>
      </c>
      <c r="Q128" s="19">
        <v>0</v>
      </c>
      <c r="R128" s="54">
        <f t="shared" si="58"/>
        <v>0</v>
      </c>
      <c r="S128" s="93">
        <v>0</v>
      </c>
      <c r="T128" s="55">
        <f t="shared" si="59"/>
        <v>0</v>
      </c>
      <c r="U128" s="25"/>
      <c r="V128" s="26"/>
      <c r="W128" s="25"/>
      <c r="X128" s="25"/>
    </row>
    <row r="129" spans="1:24">
      <c r="A129" s="122" t="s">
        <v>15</v>
      </c>
      <c r="B129" s="122"/>
      <c r="C129" s="122"/>
      <c r="D129" s="122"/>
      <c r="E129" s="56">
        <f t="shared" ref="E129:T129" si="63">SUM(E120:E128)</f>
        <v>296</v>
      </c>
      <c r="F129" s="57">
        <f t="shared" si="63"/>
        <v>190</v>
      </c>
      <c r="G129" s="58">
        <f t="shared" si="63"/>
        <v>127.72027972027973</v>
      </c>
      <c r="H129" s="57">
        <f t="shared" si="63"/>
        <v>97</v>
      </c>
      <c r="I129" s="58">
        <f t="shared" si="63"/>
        <v>64.587412587412587</v>
      </c>
      <c r="J129" s="57">
        <f t="shared" si="63"/>
        <v>8</v>
      </c>
      <c r="K129" s="59">
        <f t="shared" si="63"/>
        <v>2.8268551236749118</v>
      </c>
      <c r="L129" s="56">
        <f t="shared" si="63"/>
        <v>519</v>
      </c>
      <c r="M129" s="57">
        <f t="shared" si="63"/>
        <v>212</v>
      </c>
      <c r="N129" s="58">
        <f t="shared" si="63"/>
        <v>377.08739124788991</v>
      </c>
      <c r="O129" s="57">
        <f t="shared" si="63"/>
        <v>118</v>
      </c>
      <c r="P129" s="57">
        <f t="shared" si="63"/>
        <v>176</v>
      </c>
      <c r="Q129" s="57">
        <f t="shared" si="63"/>
        <v>294</v>
      </c>
      <c r="R129" s="58">
        <f t="shared" si="63"/>
        <v>119.97143228152188</v>
      </c>
      <c r="S129" s="57">
        <f t="shared" si="63"/>
        <v>12</v>
      </c>
      <c r="T129" s="59">
        <f t="shared" si="63"/>
        <v>52.159827213822894</v>
      </c>
      <c r="U129" s="25"/>
      <c r="V129" s="26"/>
      <c r="W129" s="25"/>
      <c r="X129" s="25"/>
    </row>
    <row r="130" spans="1:24" ht="15.75" thickBot="1">
      <c r="A130" s="108" t="s">
        <v>16</v>
      </c>
      <c r="B130" s="108"/>
      <c r="C130" s="108"/>
      <c r="D130" s="108"/>
      <c r="E130" s="63">
        <f>SUM(E129)</f>
        <v>296</v>
      </c>
      <c r="F130" s="64">
        <f>F129</f>
        <v>190</v>
      </c>
      <c r="G130" s="65">
        <f>IF(F130&gt;0,(F130*100/(E130-J130)),0)</f>
        <v>65.972222222222229</v>
      </c>
      <c r="H130" s="64">
        <f>H129</f>
        <v>97</v>
      </c>
      <c r="I130" s="66">
        <f>IF(H130&gt;0,(H130*100/(E130-J130)),0)</f>
        <v>33.680555555555557</v>
      </c>
      <c r="J130" s="67">
        <f>J129</f>
        <v>8</v>
      </c>
      <c r="K130" s="68">
        <f>IF(J130&gt;0,(J130*100/E130),0)</f>
        <v>2.7027027027027026</v>
      </c>
      <c r="L130" s="63">
        <f>L129</f>
        <v>519</v>
      </c>
      <c r="M130" s="64">
        <f>M129</f>
        <v>212</v>
      </c>
      <c r="N130" s="65">
        <f>IF(M130&gt;0,(M130*100/(L130-S130)),0)</f>
        <v>41.814595660749504</v>
      </c>
      <c r="O130" s="64">
        <f>O129</f>
        <v>118</v>
      </c>
      <c r="P130" s="64">
        <f>P129</f>
        <v>176</v>
      </c>
      <c r="Q130" s="64">
        <f>Q129</f>
        <v>294</v>
      </c>
      <c r="R130" s="66">
        <f>IF(Q130&gt;0,(Q130*100/(L130-S130)),0)</f>
        <v>57.988165680473372</v>
      </c>
      <c r="S130" s="67">
        <f>S129</f>
        <v>12</v>
      </c>
      <c r="T130" s="68">
        <f>IF(S130&gt;0,(S130*100/L130),0)</f>
        <v>2.3121387283236996</v>
      </c>
      <c r="U130" s="25"/>
      <c r="V130" s="26"/>
      <c r="W130" s="25"/>
      <c r="X130" s="25"/>
    </row>
    <row r="131" spans="1:24">
      <c r="A131" s="148" t="s">
        <v>48</v>
      </c>
      <c r="B131" s="148"/>
      <c r="C131" s="148"/>
      <c r="D131" s="148"/>
      <c r="E131" s="42"/>
      <c r="F131" s="42"/>
      <c r="G131" s="43"/>
      <c r="H131" s="42"/>
      <c r="I131" s="43"/>
      <c r="J131" s="42"/>
      <c r="K131" s="43"/>
      <c r="L131" s="42"/>
      <c r="M131" s="42"/>
      <c r="N131" s="43"/>
      <c r="O131" s="42"/>
      <c r="P131" s="42"/>
      <c r="Q131" s="42"/>
      <c r="R131" s="43"/>
      <c r="S131" s="42"/>
      <c r="T131" s="43"/>
      <c r="U131" s="25"/>
      <c r="V131" s="26"/>
      <c r="W131" s="25"/>
      <c r="X131" s="25"/>
    </row>
    <row r="132" spans="1:24">
      <c r="A132" s="100"/>
      <c r="B132" s="100"/>
      <c r="C132" s="100"/>
      <c r="D132" s="100"/>
      <c r="E132" s="42"/>
      <c r="F132" s="42"/>
      <c r="G132" s="43"/>
      <c r="H132" s="42"/>
      <c r="I132" s="43"/>
      <c r="J132" s="42"/>
      <c r="K132" s="43"/>
      <c r="L132" s="42"/>
      <c r="M132" s="42"/>
      <c r="N132" s="43"/>
      <c r="O132" s="42"/>
      <c r="P132" s="42"/>
      <c r="Q132" s="42"/>
      <c r="R132" s="43"/>
      <c r="S132" s="42"/>
      <c r="T132" s="43"/>
      <c r="U132" s="25"/>
      <c r="V132" s="26"/>
      <c r="W132" s="25"/>
      <c r="X132" s="25"/>
    </row>
    <row r="133" spans="1:24">
      <c r="A133" s="101"/>
      <c r="B133" s="101"/>
      <c r="C133" s="101"/>
      <c r="D133" s="101"/>
      <c r="E133" s="42"/>
      <c r="F133" s="42"/>
      <c r="G133" s="43"/>
      <c r="H133" s="42"/>
      <c r="I133" s="43"/>
      <c r="J133" s="42"/>
      <c r="K133" s="43"/>
      <c r="L133" s="42"/>
      <c r="M133" s="42"/>
      <c r="N133" s="43"/>
      <c r="O133" s="42"/>
      <c r="P133" s="42"/>
      <c r="Q133" s="42"/>
      <c r="R133" s="43"/>
      <c r="S133" s="42"/>
      <c r="T133" s="43"/>
      <c r="U133" s="25"/>
      <c r="V133" s="26"/>
      <c r="W133" s="25"/>
      <c r="X133" s="25"/>
    </row>
    <row r="134" spans="1:24">
      <c r="A134" s="101"/>
      <c r="B134" s="101"/>
      <c r="C134" s="101"/>
      <c r="D134" s="101"/>
      <c r="E134" s="42"/>
      <c r="F134" s="42"/>
      <c r="G134" s="43"/>
      <c r="H134" s="42"/>
      <c r="I134" s="43"/>
      <c r="J134" s="42"/>
      <c r="K134" s="43"/>
      <c r="L134" s="42"/>
      <c r="M134" s="42"/>
      <c r="N134" s="43"/>
      <c r="O134" s="42"/>
      <c r="P134" s="42"/>
      <c r="Q134" s="42"/>
      <c r="R134" s="43"/>
      <c r="S134" s="42"/>
      <c r="T134" s="43"/>
      <c r="U134" s="25"/>
      <c r="V134" s="26"/>
      <c r="W134" s="25"/>
      <c r="X134" s="25"/>
    </row>
    <row r="135" spans="1:24">
      <c r="A135" s="101"/>
      <c r="B135" s="101"/>
      <c r="C135" s="101"/>
      <c r="D135" s="101"/>
      <c r="E135" s="42"/>
      <c r="F135" s="42"/>
      <c r="G135" s="43"/>
      <c r="H135" s="42"/>
      <c r="I135" s="43"/>
      <c r="J135" s="42"/>
      <c r="K135" s="43"/>
      <c r="L135" s="42"/>
      <c r="M135" s="42"/>
      <c r="N135" s="43"/>
      <c r="O135" s="42"/>
      <c r="P135" s="42"/>
      <c r="Q135" s="42"/>
      <c r="R135" s="43"/>
      <c r="S135" s="42"/>
      <c r="T135" s="43"/>
      <c r="U135" s="25"/>
      <c r="V135" s="26"/>
      <c r="W135" s="25"/>
      <c r="X135" s="25"/>
    </row>
    <row r="136" spans="1:24">
      <c r="A136" s="101"/>
      <c r="B136" s="101"/>
      <c r="C136" s="101"/>
      <c r="D136" s="101"/>
      <c r="E136" s="42"/>
      <c r="F136" s="42"/>
      <c r="G136" s="43"/>
      <c r="H136" s="42"/>
      <c r="I136" s="43"/>
      <c r="J136" s="42"/>
      <c r="K136" s="43"/>
      <c r="L136" s="42"/>
      <c r="M136" s="42"/>
      <c r="N136" s="43"/>
      <c r="O136" s="42"/>
      <c r="P136" s="42"/>
      <c r="Q136" s="42"/>
      <c r="R136" s="43"/>
      <c r="S136" s="42"/>
      <c r="T136" s="43"/>
      <c r="U136" s="25"/>
      <c r="V136" s="26"/>
      <c r="W136" s="25"/>
      <c r="X136" s="25"/>
    </row>
    <row r="137" spans="1:24" s="62" customFormat="1">
      <c r="A137" s="100"/>
      <c r="B137" s="100"/>
      <c r="C137" s="100"/>
      <c r="D137" s="100"/>
      <c r="E137" s="42"/>
      <c r="F137" s="42"/>
      <c r="G137" s="43"/>
      <c r="H137" s="42"/>
      <c r="I137" s="43"/>
      <c r="J137" s="42"/>
      <c r="K137" s="43"/>
      <c r="L137" s="42"/>
      <c r="M137" s="42"/>
      <c r="N137" s="43"/>
      <c r="O137" s="42"/>
      <c r="P137" s="42"/>
      <c r="Q137" s="42"/>
      <c r="R137" s="43"/>
      <c r="S137" s="42"/>
      <c r="T137" s="43"/>
      <c r="U137" s="60"/>
      <c r="V137" s="61"/>
      <c r="W137" s="60"/>
      <c r="X137" s="60"/>
    </row>
    <row r="138" spans="1:24" s="69" customFormat="1">
      <c r="A138" s="91"/>
      <c r="B138" s="91"/>
      <c r="C138" s="91"/>
      <c r="D138" s="91"/>
      <c r="E138" s="42"/>
      <c r="F138" s="42"/>
      <c r="G138" s="43"/>
      <c r="H138" s="42"/>
      <c r="I138" s="43"/>
      <c r="J138" s="42"/>
      <c r="K138" s="43"/>
      <c r="L138" s="42"/>
      <c r="M138" s="42"/>
      <c r="N138" s="43"/>
      <c r="O138" s="42"/>
      <c r="P138" s="42"/>
      <c r="Q138" s="42"/>
      <c r="R138" s="43"/>
      <c r="S138" s="42"/>
      <c r="T138" s="43"/>
      <c r="V138" s="70"/>
    </row>
    <row r="139" spans="1:24" ht="18.75">
      <c r="A139" s="123" t="s">
        <v>0</v>
      </c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25"/>
      <c r="V139" s="26"/>
      <c r="W139" s="25"/>
      <c r="X139" s="25"/>
    </row>
    <row r="140" spans="1:24" ht="18.75">
      <c r="A140" s="182" t="s">
        <v>44</v>
      </c>
      <c r="B140" s="182"/>
      <c r="C140" s="182"/>
      <c r="D140" s="182"/>
      <c r="E140" s="182"/>
      <c r="F140" s="182"/>
      <c r="G140" s="182"/>
      <c r="H140" s="182"/>
      <c r="I140" s="182"/>
      <c r="J140" s="182"/>
      <c r="K140" s="182"/>
      <c r="L140" s="182"/>
      <c r="M140" s="182"/>
      <c r="N140" s="182"/>
      <c r="O140" s="182"/>
      <c r="P140" s="182"/>
      <c r="Q140" s="182"/>
      <c r="R140" s="182"/>
      <c r="S140" s="182"/>
      <c r="T140" s="182"/>
      <c r="U140" s="25"/>
      <c r="V140" s="26"/>
      <c r="W140" s="25"/>
      <c r="X140" s="25"/>
    </row>
    <row r="141" spans="1:24">
      <c r="A141" s="137" t="s">
        <v>5</v>
      </c>
      <c r="B141" s="137" t="s">
        <v>6</v>
      </c>
      <c r="C141" s="190" t="s">
        <v>2</v>
      </c>
      <c r="D141" s="166"/>
      <c r="E141" s="138" t="s">
        <v>7</v>
      </c>
      <c r="F141" s="140" t="s">
        <v>8</v>
      </c>
      <c r="G141" s="140"/>
      <c r="H141" s="141" t="s">
        <v>9</v>
      </c>
      <c r="I141" s="141"/>
      <c r="J141" s="142" t="s">
        <v>10</v>
      </c>
      <c r="K141" s="143"/>
      <c r="L141" s="138" t="s">
        <v>7</v>
      </c>
      <c r="M141" s="144" t="s">
        <v>8</v>
      </c>
      <c r="N141" s="145"/>
      <c r="O141" s="141" t="s">
        <v>9</v>
      </c>
      <c r="P141" s="141"/>
      <c r="Q141" s="141"/>
      <c r="R141" s="141"/>
      <c r="S141" s="146" t="s">
        <v>10</v>
      </c>
      <c r="T141" s="147"/>
      <c r="U141" s="25"/>
      <c r="V141" s="26"/>
      <c r="W141" s="25"/>
      <c r="X141" s="25"/>
    </row>
    <row r="142" spans="1:24">
      <c r="A142" s="137"/>
      <c r="B142" s="137"/>
      <c r="C142" s="127"/>
      <c r="D142" s="167"/>
      <c r="E142" s="138"/>
      <c r="F142" s="115" t="s">
        <v>11</v>
      </c>
      <c r="G142" s="117" t="s">
        <v>12</v>
      </c>
      <c r="H142" s="115" t="s">
        <v>11</v>
      </c>
      <c r="I142" s="109" t="s">
        <v>12</v>
      </c>
      <c r="J142" s="111" t="s">
        <v>7</v>
      </c>
      <c r="K142" s="113" t="s">
        <v>12</v>
      </c>
      <c r="L142" s="138"/>
      <c r="M142" s="115" t="s">
        <v>11</v>
      </c>
      <c r="N142" s="117" t="s">
        <v>12</v>
      </c>
      <c r="O142" s="119" t="s">
        <v>11</v>
      </c>
      <c r="P142" s="119"/>
      <c r="Q142" s="119"/>
      <c r="R142" s="109" t="s">
        <v>12</v>
      </c>
      <c r="S142" s="111" t="s">
        <v>7</v>
      </c>
      <c r="T142" s="120" t="s">
        <v>12</v>
      </c>
      <c r="U142" s="25"/>
      <c r="V142" s="26"/>
      <c r="W142" s="25"/>
      <c r="X142" s="25"/>
    </row>
    <row r="143" spans="1:24" s="1" customFormat="1" ht="19.5" thickBot="1">
      <c r="A143" s="137"/>
      <c r="B143" s="137"/>
      <c r="C143" s="129"/>
      <c r="D143" s="168"/>
      <c r="E143" s="139"/>
      <c r="F143" s="116"/>
      <c r="G143" s="118"/>
      <c r="H143" s="116"/>
      <c r="I143" s="110"/>
      <c r="J143" s="112"/>
      <c r="K143" s="114"/>
      <c r="L143" s="139"/>
      <c r="M143" s="116"/>
      <c r="N143" s="118"/>
      <c r="O143" s="5" t="s">
        <v>13</v>
      </c>
      <c r="P143" s="6" t="s">
        <v>14</v>
      </c>
      <c r="Q143" s="6" t="s">
        <v>15</v>
      </c>
      <c r="R143" s="110"/>
      <c r="S143" s="112"/>
      <c r="T143" s="121"/>
      <c r="V143" s="2"/>
    </row>
    <row r="144" spans="1:24" s="1" customFormat="1" ht="19.5" thickBot="1">
      <c r="A144" s="105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7"/>
      <c r="V144" s="2"/>
    </row>
    <row r="145" spans="1:24">
      <c r="A145" s="7">
        <v>44197</v>
      </c>
      <c r="B145" s="7">
        <v>44561</v>
      </c>
      <c r="C145" s="7" t="s">
        <v>18</v>
      </c>
      <c r="D145" s="8" t="s">
        <v>17</v>
      </c>
      <c r="E145" s="9">
        <v>1</v>
      </c>
      <c r="F145" s="10">
        <v>1</v>
      </c>
      <c r="G145" s="50">
        <f>IF(F145&gt;0,(F145*100/(E145-J145)),0)</f>
        <v>100</v>
      </c>
      <c r="H145" s="10">
        <v>0</v>
      </c>
      <c r="I145" s="51">
        <f>IF(H145&gt;0,(H145*100/(E145-J145)),0)</f>
        <v>0</v>
      </c>
      <c r="J145" s="13">
        <v>0</v>
      </c>
      <c r="K145" s="52">
        <f>IF(J145&gt;0,(J145*100/(E145)),0)</f>
        <v>0</v>
      </c>
      <c r="L145" s="9">
        <v>8</v>
      </c>
      <c r="M145" s="10">
        <v>1</v>
      </c>
      <c r="N145" s="50">
        <f>IF(M145&gt;0,(M145*100/(L145-S145)),0)</f>
        <v>12.5</v>
      </c>
      <c r="O145" s="10">
        <v>4</v>
      </c>
      <c r="P145" s="10">
        <v>3</v>
      </c>
      <c r="Q145" s="10">
        <v>7</v>
      </c>
      <c r="R145" s="51">
        <f>IF(Q145&gt;0,(Q145*100/(L145-S145)),0)</f>
        <v>87.5</v>
      </c>
      <c r="S145" s="92">
        <v>0</v>
      </c>
      <c r="T145" s="52">
        <f>IF(S145&gt;0,(S145*100/(L145)),0)</f>
        <v>0</v>
      </c>
    </row>
    <row r="146" spans="1:24">
      <c r="A146" s="122" t="s">
        <v>15</v>
      </c>
      <c r="B146" s="122"/>
      <c r="C146" s="122"/>
      <c r="D146" s="122"/>
      <c r="E146" s="56">
        <f t="shared" ref="E146:T146" si="64">SUM(E145:E145)</f>
        <v>1</v>
      </c>
      <c r="F146" s="57">
        <f t="shared" si="64"/>
        <v>1</v>
      </c>
      <c r="G146" s="58">
        <f t="shared" si="64"/>
        <v>100</v>
      </c>
      <c r="H146" s="57">
        <f t="shared" si="64"/>
        <v>0</v>
      </c>
      <c r="I146" s="58">
        <f t="shared" si="64"/>
        <v>0</v>
      </c>
      <c r="J146" s="57">
        <f t="shared" si="64"/>
        <v>0</v>
      </c>
      <c r="K146" s="59">
        <f t="shared" si="64"/>
        <v>0</v>
      </c>
      <c r="L146" s="56">
        <f t="shared" si="64"/>
        <v>8</v>
      </c>
      <c r="M146" s="57">
        <f t="shared" si="64"/>
        <v>1</v>
      </c>
      <c r="N146" s="58">
        <f t="shared" si="64"/>
        <v>12.5</v>
      </c>
      <c r="O146" s="57">
        <f t="shared" si="64"/>
        <v>4</v>
      </c>
      <c r="P146" s="57">
        <f t="shared" si="64"/>
        <v>3</v>
      </c>
      <c r="Q146" s="57">
        <f t="shared" si="64"/>
        <v>7</v>
      </c>
      <c r="R146" s="58">
        <f t="shared" si="64"/>
        <v>87.5</v>
      </c>
      <c r="S146" s="57">
        <f t="shared" si="64"/>
        <v>0</v>
      </c>
      <c r="T146" s="59">
        <f t="shared" si="64"/>
        <v>0</v>
      </c>
    </row>
    <row r="147" spans="1:24" ht="15.75" thickBot="1">
      <c r="A147" s="108" t="s">
        <v>16</v>
      </c>
      <c r="B147" s="108"/>
      <c r="C147" s="108"/>
      <c r="D147" s="108"/>
      <c r="E147" s="63">
        <f>SUM(E146)</f>
        <v>1</v>
      </c>
      <c r="F147" s="64">
        <f>F146</f>
        <v>1</v>
      </c>
      <c r="G147" s="65">
        <f>IF(F147&gt;0,(F147*100/(E147-J147)),0)</f>
        <v>100</v>
      </c>
      <c r="H147" s="64">
        <f>H146</f>
        <v>0</v>
      </c>
      <c r="I147" s="66">
        <f>IF(H147&gt;0,(H147*100/(E147-J147)),0)</f>
        <v>0</v>
      </c>
      <c r="J147" s="67">
        <f>J146</f>
        <v>0</v>
      </c>
      <c r="K147" s="68">
        <f>IF(J147&gt;0,(J147*100/E147),0)</f>
        <v>0</v>
      </c>
      <c r="L147" s="63">
        <f>L146</f>
        <v>8</v>
      </c>
      <c r="M147" s="64">
        <f>M146</f>
        <v>1</v>
      </c>
      <c r="N147" s="65">
        <f>IF(M147&gt;0,(M147*100/(L147-S147)),0)</f>
        <v>12.5</v>
      </c>
      <c r="O147" s="64">
        <v>4</v>
      </c>
      <c r="P147" s="64">
        <f>P146</f>
        <v>3</v>
      </c>
      <c r="Q147" s="64">
        <f>Q146</f>
        <v>7</v>
      </c>
      <c r="R147" s="66">
        <f>IF(Q147&gt;0,(Q147*100/(L147-S147)),0)</f>
        <v>87.5</v>
      </c>
      <c r="S147" s="67">
        <f>S146</f>
        <v>0</v>
      </c>
      <c r="T147" s="68">
        <f>IF(S147&gt;0,(S147*100/L147),0)</f>
        <v>0</v>
      </c>
    </row>
    <row r="148" spans="1:24">
      <c r="A148" s="148" t="s">
        <v>48</v>
      </c>
      <c r="B148" s="148"/>
      <c r="C148" s="148"/>
      <c r="D148" s="148"/>
      <c r="E148" s="42"/>
      <c r="F148" s="42"/>
      <c r="G148" s="43"/>
      <c r="H148" s="42"/>
      <c r="I148" s="43"/>
      <c r="J148" s="42"/>
      <c r="K148" s="43"/>
      <c r="L148" s="42"/>
      <c r="M148" s="42"/>
      <c r="N148" s="43"/>
      <c r="O148" s="42"/>
      <c r="P148" s="42"/>
      <c r="Q148" s="42"/>
      <c r="R148" s="43"/>
      <c r="S148" s="42"/>
      <c r="T148" s="43"/>
    </row>
    <row r="149" spans="1:24" s="16" customFormat="1" ht="14.25" customHeight="1">
      <c r="A149" s="75"/>
      <c r="B149" s="75"/>
      <c r="C149" s="75"/>
      <c r="D149" s="75"/>
      <c r="E149" s="42"/>
      <c r="F149" s="42"/>
      <c r="G149" s="43"/>
      <c r="H149" s="42"/>
      <c r="I149" s="43"/>
      <c r="J149" s="42"/>
      <c r="K149" s="43"/>
      <c r="L149" s="42"/>
      <c r="M149" s="42"/>
      <c r="N149" s="43"/>
      <c r="O149" s="42"/>
      <c r="P149" s="42"/>
      <c r="Q149" s="42"/>
      <c r="R149" s="43"/>
      <c r="S149" s="42"/>
      <c r="T149" s="43"/>
      <c r="V149" s="17"/>
    </row>
    <row r="150" spans="1:24" s="62" customFormat="1" ht="18.75">
      <c r="A150" s="123" t="s">
        <v>0</v>
      </c>
      <c r="B150" s="123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60"/>
      <c r="V150" s="61"/>
      <c r="W150" s="60"/>
      <c r="X150" s="60"/>
    </row>
    <row r="151" spans="1:24" s="69" customFormat="1" ht="18.75">
      <c r="A151" s="182" t="s">
        <v>35</v>
      </c>
      <c r="B151" s="182"/>
      <c r="C151" s="182"/>
      <c r="D151" s="182"/>
      <c r="E151" s="182"/>
      <c r="F151" s="182"/>
      <c r="G151" s="182"/>
      <c r="H151" s="182"/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182"/>
      <c r="T151" s="182"/>
      <c r="V151" s="70"/>
    </row>
    <row r="152" spans="1:24">
      <c r="A152" s="137" t="s">
        <v>5</v>
      </c>
      <c r="B152" s="137" t="s">
        <v>6</v>
      </c>
      <c r="C152" s="190" t="s">
        <v>2</v>
      </c>
      <c r="D152" s="166"/>
      <c r="E152" s="138" t="s">
        <v>7</v>
      </c>
      <c r="F152" s="140" t="s">
        <v>8</v>
      </c>
      <c r="G152" s="140"/>
      <c r="H152" s="141" t="s">
        <v>9</v>
      </c>
      <c r="I152" s="141"/>
      <c r="J152" s="142" t="s">
        <v>10</v>
      </c>
      <c r="K152" s="143"/>
      <c r="L152" s="138" t="s">
        <v>7</v>
      </c>
      <c r="M152" s="144" t="s">
        <v>8</v>
      </c>
      <c r="N152" s="145"/>
      <c r="O152" s="141" t="s">
        <v>9</v>
      </c>
      <c r="P152" s="141"/>
      <c r="Q152" s="141"/>
      <c r="R152" s="141"/>
      <c r="S152" s="146" t="s">
        <v>10</v>
      </c>
      <c r="T152" s="147"/>
      <c r="U152" s="25"/>
      <c r="V152" s="26"/>
      <c r="W152" s="25"/>
      <c r="X152" s="25"/>
    </row>
    <row r="153" spans="1:24">
      <c r="A153" s="137"/>
      <c r="B153" s="137"/>
      <c r="C153" s="127"/>
      <c r="D153" s="167"/>
      <c r="E153" s="138"/>
      <c r="F153" s="115" t="s">
        <v>11</v>
      </c>
      <c r="G153" s="117" t="s">
        <v>12</v>
      </c>
      <c r="H153" s="115" t="s">
        <v>11</v>
      </c>
      <c r="I153" s="109" t="s">
        <v>12</v>
      </c>
      <c r="J153" s="111" t="s">
        <v>7</v>
      </c>
      <c r="K153" s="113" t="s">
        <v>12</v>
      </c>
      <c r="L153" s="138"/>
      <c r="M153" s="115" t="s">
        <v>11</v>
      </c>
      <c r="N153" s="117" t="s">
        <v>12</v>
      </c>
      <c r="O153" s="119" t="s">
        <v>11</v>
      </c>
      <c r="P153" s="119"/>
      <c r="Q153" s="119"/>
      <c r="R153" s="109" t="s">
        <v>12</v>
      </c>
      <c r="S153" s="111" t="s">
        <v>7</v>
      </c>
      <c r="T153" s="120" t="s">
        <v>12</v>
      </c>
      <c r="U153" s="25"/>
      <c r="V153" s="26"/>
      <c r="W153" s="25"/>
      <c r="X153" s="25"/>
    </row>
    <row r="154" spans="1:24" s="1" customFormat="1" ht="19.5" thickBot="1">
      <c r="A154" s="137"/>
      <c r="B154" s="137"/>
      <c r="C154" s="129"/>
      <c r="D154" s="168"/>
      <c r="E154" s="139"/>
      <c r="F154" s="116"/>
      <c r="G154" s="118"/>
      <c r="H154" s="116"/>
      <c r="I154" s="110"/>
      <c r="J154" s="112"/>
      <c r="K154" s="114"/>
      <c r="L154" s="139"/>
      <c r="M154" s="116"/>
      <c r="N154" s="118"/>
      <c r="O154" s="5" t="s">
        <v>13</v>
      </c>
      <c r="P154" s="6" t="s">
        <v>14</v>
      </c>
      <c r="Q154" s="6" t="s">
        <v>15</v>
      </c>
      <c r="R154" s="110"/>
      <c r="S154" s="112"/>
      <c r="T154" s="121"/>
      <c r="V154" s="2"/>
    </row>
    <row r="155" spans="1:24" s="1" customFormat="1" ht="19.5" thickBot="1">
      <c r="A155" s="105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7"/>
      <c r="V155" s="2"/>
    </row>
    <row r="156" spans="1:24">
      <c r="A156" s="7">
        <v>44197</v>
      </c>
      <c r="B156" s="7">
        <v>44561</v>
      </c>
      <c r="C156" s="7" t="s">
        <v>18</v>
      </c>
      <c r="D156" s="8" t="s">
        <v>17</v>
      </c>
      <c r="E156" s="9">
        <v>210</v>
      </c>
      <c r="F156" s="10">
        <v>120</v>
      </c>
      <c r="G156" s="50">
        <f>IF(F156&gt;0,(F156*100/(E156-J156)),0)</f>
        <v>60.606060606060609</v>
      </c>
      <c r="H156" s="10">
        <v>79</v>
      </c>
      <c r="I156" s="51">
        <f>IF(H156&gt;0,(H156*100/(E156-J156)),0)</f>
        <v>39.898989898989896</v>
      </c>
      <c r="J156" s="13">
        <v>12</v>
      </c>
      <c r="K156" s="52">
        <v>2</v>
      </c>
      <c r="L156" s="9">
        <v>245</v>
      </c>
      <c r="M156" s="10">
        <v>112</v>
      </c>
      <c r="N156" s="50">
        <f>IF(M156&gt;0,(M156*100/(L156-S156)),0)</f>
        <v>47.058823529411768</v>
      </c>
      <c r="O156" s="10">
        <v>35</v>
      </c>
      <c r="P156" s="10">
        <v>91</v>
      </c>
      <c r="Q156" s="10">
        <v>126</v>
      </c>
      <c r="R156" s="51">
        <f>IF(Q156&gt;0,(Q156*100/(L156-S156)),0)</f>
        <v>52.941176470588232</v>
      </c>
      <c r="S156" s="49">
        <v>7</v>
      </c>
      <c r="T156" s="52">
        <v>169</v>
      </c>
    </row>
    <row r="157" spans="1:24">
      <c r="A157" s="122" t="s">
        <v>15</v>
      </c>
      <c r="B157" s="122"/>
      <c r="C157" s="122"/>
      <c r="D157" s="122"/>
      <c r="E157" s="56">
        <f t="shared" ref="E157:T157" si="65">SUM(E156:E156)</f>
        <v>210</v>
      </c>
      <c r="F157" s="57">
        <f t="shared" si="65"/>
        <v>120</v>
      </c>
      <c r="G157" s="58">
        <f t="shared" si="65"/>
        <v>60.606060606060609</v>
      </c>
      <c r="H157" s="57">
        <f t="shared" si="65"/>
        <v>79</v>
      </c>
      <c r="I157" s="58">
        <f t="shared" si="65"/>
        <v>39.898989898989896</v>
      </c>
      <c r="J157" s="57">
        <f t="shared" si="65"/>
        <v>12</v>
      </c>
      <c r="K157" s="59">
        <f t="shared" si="65"/>
        <v>2</v>
      </c>
      <c r="L157" s="56">
        <f t="shared" si="65"/>
        <v>245</v>
      </c>
      <c r="M157" s="57">
        <f t="shared" si="65"/>
        <v>112</v>
      </c>
      <c r="N157" s="58">
        <f t="shared" si="65"/>
        <v>47.058823529411768</v>
      </c>
      <c r="O157" s="57">
        <f t="shared" si="65"/>
        <v>35</v>
      </c>
      <c r="P157" s="57">
        <f t="shared" si="65"/>
        <v>91</v>
      </c>
      <c r="Q157" s="57">
        <f t="shared" si="65"/>
        <v>126</v>
      </c>
      <c r="R157" s="58">
        <f t="shared" si="65"/>
        <v>52.941176470588232</v>
      </c>
      <c r="S157" s="57">
        <f t="shared" si="65"/>
        <v>7</v>
      </c>
      <c r="T157" s="59">
        <f t="shared" si="65"/>
        <v>169</v>
      </c>
    </row>
    <row r="158" spans="1:24" ht="15.75" thickBot="1">
      <c r="A158" s="108" t="s">
        <v>16</v>
      </c>
      <c r="B158" s="108"/>
      <c r="C158" s="108"/>
      <c r="D158" s="108"/>
      <c r="E158" s="63">
        <f>SUM(E157)</f>
        <v>210</v>
      </c>
      <c r="F158" s="64">
        <f>F157</f>
        <v>120</v>
      </c>
      <c r="G158" s="65">
        <f>IF(F158&gt;0,(F158*100/(E158-J158)),0)</f>
        <v>60.606060606060609</v>
      </c>
      <c r="H158" s="64">
        <f>H157</f>
        <v>79</v>
      </c>
      <c r="I158" s="66">
        <f>IF(H158&gt;0,(H158*100/(E158-J158)),0)</f>
        <v>39.898989898989896</v>
      </c>
      <c r="J158" s="67">
        <f>J157</f>
        <v>12</v>
      </c>
      <c r="K158" s="68">
        <f>IF(J158&gt;0,(J158*100/E158),0)</f>
        <v>5.7142857142857144</v>
      </c>
      <c r="L158" s="63">
        <f>L157</f>
        <v>245</v>
      </c>
      <c r="M158" s="64">
        <f>M157</f>
        <v>112</v>
      </c>
      <c r="N158" s="65">
        <f>IF(M158&gt;0,(M158*100/(L158-S158)),0)</f>
        <v>47.058823529411768</v>
      </c>
      <c r="O158" s="64">
        <f>O157</f>
        <v>35</v>
      </c>
      <c r="P158" s="64">
        <f>P157</f>
        <v>91</v>
      </c>
      <c r="Q158" s="64">
        <f>Q157</f>
        <v>126</v>
      </c>
      <c r="R158" s="66">
        <f>IF(Q158&gt;0,(Q158*100/(L158-S158)),0)</f>
        <v>52.941176470588232</v>
      </c>
      <c r="S158" s="67">
        <f>S157</f>
        <v>7</v>
      </c>
      <c r="T158" s="68">
        <f>IF(S158&gt;0,(S158*100/L158),0)</f>
        <v>2.8571428571428572</v>
      </c>
    </row>
    <row r="159" spans="1:24">
      <c r="A159" s="148" t="s">
        <v>48</v>
      </c>
      <c r="B159" s="148"/>
      <c r="C159" s="148"/>
      <c r="D159" s="148"/>
      <c r="E159" s="42"/>
      <c r="F159" s="42"/>
      <c r="G159" s="43"/>
      <c r="H159" s="42"/>
      <c r="I159" s="43"/>
      <c r="J159" s="42"/>
      <c r="K159" s="43"/>
      <c r="L159" s="42"/>
      <c r="M159" s="42"/>
      <c r="N159" s="43"/>
      <c r="O159" s="42"/>
      <c r="P159" s="42"/>
      <c r="Q159" s="42"/>
      <c r="R159" s="43"/>
      <c r="S159" s="42"/>
      <c r="T159" s="43"/>
    </row>
    <row r="160" spans="1:24" s="16" customFormat="1" ht="14.25" customHeight="1">
      <c r="A160" s="96"/>
      <c r="B160" s="96"/>
      <c r="C160" s="96"/>
      <c r="D160" s="96"/>
      <c r="E160" s="42"/>
      <c r="F160" s="42"/>
      <c r="G160" s="43"/>
      <c r="H160" s="42"/>
      <c r="I160" s="43"/>
      <c r="J160" s="42"/>
      <c r="K160" s="43"/>
      <c r="L160" s="42"/>
      <c r="M160" s="42"/>
      <c r="N160" s="43"/>
      <c r="O160" s="42"/>
      <c r="P160" s="42"/>
      <c r="Q160" s="42"/>
      <c r="R160" s="43"/>
      <c r="S160" s="42"/>
      <c r="T160" s="43"/>
      <c r="V160" s="17"/>
    </row>
    <row r="161" spans="1:24" s="16" customFormat="1" ht="14.25" customHeight="1">
      <c r="A161" s="123" t="s">
        <v>0</v>
      </c>
      <c r="B161" s="123"/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V161" s="17"/>
    </row>
    <row r="162" spans="1:24" s="62" customFormat="1" ht="19.5" thickBot="1">
      <c r="A162" s="123" t="s">
        <v>36</v>
      </c>
      <c r="B162" s="123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60"/>
      <c r="V162" s="61"/>
      <c r="W162" s="60"/>
      <c r="X162" s="60"/>
    </row>
    <row r="163" spans="1:24" s="69" customFormat="1">
      <c r="A163" s="119" t="s">
        <v>1</v>
      </c>
      <c r="B163" s="119"/>
      <c r="C163" s="156" t="s">
        <v>2</v>
      </c>
      <c r="D163" s="126"/>
      <c r="E163" s="131" t="s">
        <v>3</v>
      </c>
      <c r="F163" s="132"/>
      <c r="G163" s="132"/>
      <c r="H163" s="132"/>
      <c r="I163" s="132"/>
      <c r="J163" s="132"/>
      <c r="K163" s="133"/>
      <c r="L163" s="134" t="s">
        <v>4</v>
      </c>
      <c r="M163" s="135"/>
      <c r="N163" s="135"/>
      <c r="O163" s="135"/>
      <c r="P163" s="135"/>
      <c r="Q163" s="135"/>
      <c r="R163" s="135"/>
      <c r="S163" s="135"/>
      <c r="T163" s="136"/>
      <c r="V163" s="70"/>
    </row>
    <row r="164" spans="1:24">
      <c r="A164" s="137" t="s">
        <v>5</v>
      </c>
      <c r="B164" s="137" t="s">
        <v>6</v>
      </c>
      <c r="C164" s="127"/>
      <c r="D164" s="128"/>
      <c r="E164" s="138" t="s">
        <v>7</v>
      </c>
      <c r="F164" s="140" t="s">
        <v>8</v>
      </c>
      <c r="G164" s="140"/>
      <c r="H164" s="141" t="s">
        <v>9</v>
      </c>
      <c r="I164" s="141"/>
      <c r="J164" s="142" t="s">
        <v>10</v>
      </c>
      <c r="K164" s="143"/>
      <c r="L164" s="138" t="s">
        <v>7</v>
      </c>
      <c r="M164" s="144" t="s">
        <v>8</v>
      </c>
      <c r="N164" s="145"/>
      <c r="O164" s="141" t="s">
        <v>9</v>
      </c>
      <c r="P164" s="141"/>
      <c r="Q164" s="141"/>
      <c r="R164" s="141"/>
      <c r="S164" s="146" t="s">
        <v>10</v>
      </c>
      <c r="T164" s="147"/>
      <c r="U164" s="25"/>
      <c r="V164" s="26"/>
      <c r="W164" s="25"/>
      <c r="X164" s="25"/>
    </row>
    <row r="165" spans="1:24">
      <c r="A165" s="137"/>
      <c r="B165" s="137"/>
      <c r="C165" s="127"/>
      <c r="D165" s="128"/>
      <c r="E165" s="138"/>
      <c r="F165" s="115" t="s">
        <v>11</v>
      </c>
      <c r="G165" s="117" t="s">
        <v>12</v>
      </c>
      <c r="H165" s="115" t="s">
        <v>11</v>
      </c>
      <c r="I165" s="109" t="s">
        <v>12</v>
      </c>
      <c r="J165" s="111" t="s">
        <v>7</v>
      </c>
      <c r="K165" s="113" t="s">
        <v>12</v>
      </c>
      <c r="L165" s="138"/>
      <c r="M165" s="115" t="s">
        <v>11</v>
      </c>
      <c r="N165" s="117" t="s">
        <v>12</v>
      </c>
      <c r="O165" s="119" t="s">
        <v>11</v>
      </c>
      <c r="P165" s="119"/>
      <c r="Q165" s="119"/>
      <c r="R165" s="109" t="s">
        <v>12</v>
      </c>
      <c r="S165" s="111" t="s">
        <v>7</v>
      </c>
      <c r="T165" s="120" t="s">
        <v>12</v>
      </c>
      <c r="U165" s="25"/>
      <c r="V165" s="26"/>
      <c r="W165" s="25"/>
      <c r="X165" s="25"/>
    </row>
    <row r="166" spans="1:24" s="1" customFormat="1" ht="19.5" thickBot="1">
      <c r="A166" s="137"/>
      <c r="B166" s="137"/>
      <c r="C166" s="129"/>
      <c r="D166" s="130"/>
      <c r="E166" s="139"/>
      <c r="F166" s="116"/>
      <c r="G166" s="118"/>
      <c r="H166" s="116"/>
      <c r="I166" s="110"/>
      <c r="J166" s="112"/>
      <c r="K166" s="114"/>
      <c r="L166" s="139"/>
      <c r="M166" s="116"/>
      <c r="N166" s="118"/>
      <c r="O166" s="5" t="s">
        <v>13</v>
      </c>
      <c r="P166" s="6" t="s">
        <v>14</v>
      </c>
      <c r="Q166" s="6" t="s">
        <v>15</v>
      </c>
      <c r="R166" s="110"/>
      <c r="S166" s="112"/>
      <c r="T166" s="121"/>
      <c r="V166" s="2"/>
    </row>
    <row r="167" spans="1:24" s="1" customFormat="1" ht="18.75">
      <c r="A167" s="7">
        <v>44197</v>
      </c>
      <c r="B167" s="7">
        <v>44561</v>
      </c>
      <c r="C167" s="7" t="s">
        <v>53</v>
      </c>
      <c r="D167" s="8" t="s">
        <v>17</v>
      </c>
      <c r="E167" s="9">
        <v>104</v>
      </c>
      <c r="F167" s="10">
        <v>63</v>
      </c>
      <c r="G167" s="50">
        <f>IF(F167&gt;0,(F167*100/(E167-J167)),0)</f>
        <v>61.764705882352942</v>
      </c>
      <c r="H167" s="10">
        <v>43</v>
      </c>
      <c r="I167" s="51">
        <f>IF(H167&gt;0,(H167*100/(E167-J167)),0)</f>
        <v>42.156862745098039</v>
      </c>
      <c r="J167" s="13">
        <v>2</v>
      </c>
      <c r="K167" s="52">
        <f>IF(J167&gt;0,(J167*100/(E167)),0)</f>
        <v>1.9230769230769231</v>
      </c>
      <c r="L167" s="9">
        <v>176</v>
      </c>
      <c r="M167" s="10">
        <v>61</v>
      </c>
      <c r="N167" s="50">
        <f>IF(M167&gt;0,(M167*100/(L167-S167)),0)</f>
        <v>35.465116279069768</v>
      </c>
      <c r="O167" s="10">
        <v>37</v>
      </c>
      <c r="P167" s="10">
        <v>74</v>
      </c>
      <c r="Q167" s="10">
        <v>111</v>
      </c>
      <c r="R167" s="51">
        <f>IF(Q167&gt;0,(Q167*100/(L167-S167)),0)</f>
        <v>64.534883720930239</v>
      </c>
      <c r="S167" s="49">
        <v>4</v>
      </c>
      <c r="T167" s="52">
        <f>IF(S167&gt;0,(S167*100/L167),0)</f>
        <v>2.2727272727272729</v>
      </c>
      <c r="V167" s="2"/>
    </row>
    <row r="168" spans="1:24">
      <c r="A168" s="122" t="s">
        <v>15</v>
      </c>
      <c r="B168" s="122"/>
      <c r="C168" s="122"/>
      <c r="D168" s="122"/>
      <c r="E168" s="56">
        <f t="shared" ref="E168:T168" si="66">SUM(E167:E167)</f>
        <v>104</v>
      </c>
      <c r="F168" s="57">
        <f t="shared" si="66"/>
        <v>63</v>
      </c>
      <c r="G168" s="58">
        <f t="shared" si="66"/>
        <v>61.764705882352942</v>
      </c>
      <c r="H168" s="57">
        <f t="shared" si="66"/>
        <v>43</v>
      </c>
      <c r="I168" s="58">
        <f t="shared" si="66"/>
        <v>42.156862745098039</v>
      </c>
      <c r="J168" s="57">
        <f t="shared" si="66"/>
        <v>2</v>
      </c>
      <c r="K168" s="59">
        <f t="shared" si="66"/>
        <v>1.9230769230769231</v>
      </c>
      <c r="L168" s="56">
        <f t="shared" si="66"/>
        <v>176</v>
      </c>
      <c r="M168" s="57">
        <f t="shared" si="66"/>
        <v>61</v>
      </c>
      <c r="N168" s="58">
        <f t="shared" si="66"/>
        <v>35.465116279069768</v>
      </c>
      <c r="O168" s="57">
        <f t="shared" si="66"/>
        <v>37</v>
      </c>
      <c r="P168" s="57">
        <f t="shared" si="66"/>
        <v>74</v>
      </c>
      <c r="Q168" s="57">
        <f t="shared" si="66"/>
        <v>111</v>
      </c>
      <c r="R168" s="58">
        <f t="shared" si="66"/>
        <v>64.534883720930239</v>
      </c>
      <c r="S168" s="57">
        <f t="shared" si="66"/>
        <v>4</v>
      </c>
      <c r="T168" s="59">
        <f t="shared" si="66"/>
        <v>2.2727272727272729</v>
      </c>
    </row>
    <row r="169" spans="1:24" ht="15.75" thickBot="1">
      <c r="A169" s="108" t="s">
        <v>16</v>
      </c>
      <c r="B169" s="108"/>
      <c r="C169" s="108"/>
      <c r="D169" s="108"/>
      <c r="E169" s="63">
        <f>SUM(E168)</f>
        <v>104</v>
      </c>
      <c r="F169" s="64">
        <f>F168</f>
        <v>63</v>
      </c>
      <c r="G169" s="65">
        <f>IF(F169&gt;0,(F169*100/(E169-J169)),0)</f>
        <v>61.764705882352942</v>
      </c>
      <c r="H169" s="64">
        <f>H168</f>
        <v>43</v>
      </c>
      <c r="I169" s="66">
        <f>IF(H169&gt;0,(H169*100/(E169-J169)),0)</f>
        <v>42.156862745098039</v>
      </c>
      <c r="J169" s="67">
        <f>J168</f>
        <v>2</v>
      </c>
      <c r="K169" s="68">
        <f>IF(J169&gt;0,(J169*100/E169),0)</f>
        <v>1.9230769230769231</v>
      </c>
      <c r="L169" s="63">
        <f>L168</f>
        <v>176</v>
      </c>
      <c r="M169" s="64">
        <f>M168</f>
        <v>61</v>
      </c>
      <c r="N169" s="65">
        <f>IF(M169&gt;0,(M169*100/(L169-S169)),0)</f>
        <v>35.465116279069768</v>
      </c>
      <c r="O169" s="64">
        <f>O168</f>
        <v>37</v>
      </c>
      <c r="P169" s="64">
        <f>P168</f>
        <v>74</v>
      </c>
      <c r="Q169" s="64">
        <f>Q168</f>
        <v>111</v>
      </c>
      <c r="R169" s="66">
        <f>IF(Q169&gt;0,(Q169*100/(L169-S169)),0)</f>
        <v>64.534883720930239</v>
      </c>
      <c r="S169" s="67">
        <f>S168</f>
        <v>4</v>
      </c>
      <c r="T169" s="68">
        <f>IF(S169&gt;0,(S169*100/L169),0)</f>
        <v>2.2727272727272729</v>
      </c>
    </row>
    <row r="170" spans="1:24">
      <c r="A170" s="148" t="s">
        <v>48</v>
      </c>
      <c r="B170" s="148"/>
      <c r="C170" s="148"/>
      <c r="D170" s="148"/>
      <c r="E170" s="42"/>
      <c r="F170" s="42"/>
      <c r="G170" s="43"/>
      <c r="H170" s="42"/>
      <c r="I170" s="43"/>
      <c r="J170" s="42"/>
      <c r="K170" s="43"/>
      <c r="L170" s="42"/>
      <c r="M170" s="42"/>
      <c r="N170" s="43"/>
      <c r="O170" s="42"/>
      <c r="P170" s="42"/>
      <c r="Q170" s="42"/>
      <c r="R170" s="43"/>
      <c r="S170" s="42"/>
      <c r="T170" s="43"/>
    </row>
    <row r="171" spans="1:24">
      <c r="A171" s="96"/>
      <c r="B171" s="96"/>
      <c r="C171" s="96"/>
      <c r="D171" s="96"/>
      <c r="E171" s="42"/>
      <c r="F171" s="42"/>
      <c r="G171" s="43"/>
      <c r="H171" s="42"/>
      <c r="I171" s="43"/>
      <c r="J171" s="42"/>
      <c r="K171" s="43"/>
      <c r="L171" s="42"/>
      <c r="M171" s="42"/>
      <c r="N171" s="43"/>
      <c r="O171" s="42"/>
      <c r="P171" s="42"/>
      <c r="Q171" s="42"/>
      <c r="R171" s="43"/>
      <c r="S171" s="42"/>
      <c r="T171" s="43"/>
    </row>
    <row r="172" spans="1:24" s="16" customFormat="1" ht="14.25" customHeight="1">
      <c r="A172" s="123" t="s">
        <v>0</v>
      </c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V172" s="17"/>
    </row>
    <row r="173" spans="1:24" s="62" customFormat="1" ht="19.5" thickBot="1">
      <c r="A173" s="123" t="s">
        <v>37</v>
      </c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60"/>
      <c r="V173" s="61"/>
      <c r="W173" s="60"/>
      <c r="X173" s="60"/>
    </row>
    <row r="174" spans="1:24" s="69" customFormat="1">
      <c r="A174" s="119" t="s">
        <v>1</v>
      </c>
      <c r="B174" s="119"/>
      <c r="C174" s="156" t="s">
        <v>2</v>
      </c>
      <c r="D174" s="126"/>
      <c r="E174" s="131" t="s">
        <v>3</v>
      </c>
      <c r="F174" s="132"/>
      <c r="G174" s="132"/>
      <c r="H174" s="132"/>
      <c r="I174" s="132"/>
      <c r="J174" s="132"/>
      <c r="K174" s="133"/>
      <c r="L174" s="134" t="s">
        <v>4</v>
      </c>
      <c r="M174" s="135"/>
      <c r="N174" s="135"/>
      <c r="O174" s="135"/>
      <c r="P174" s="135"/>
      <c r="Q174" s="135"/>
      <c r="R174" s="135"/>
      <c r="S174" s="135"/>
      <c r="T174" s="136"/>
      <c r="V174" s="70"/>
    </row>
    <row r="175" spans="1:24">
      <c r="A175" s="137" t="s">
        <v>5</v>
      </c>
      <c r="B175" s="137" t="s">
        <v>6</v>
      </c>
      <c r="C175" s="127"/>
      <c r="D175" s="128"/>
      <c r="E175" s="138" t="s">
        <v>7</v>
      </c>
      <c r="F175" s="140" t="s">
        <v>8</v>
      </c>
      <c r="G175" s="140"/>
      <c r="H175" s="141" t="s">
        <v>9</v>
      </c>
      <c r="I175" s="141"/>
      <c r="J175" s="142" t="s">
        <v>10</v>
      </c>
      <c r="K175" s="143"/>
      <c r="L175" s="138" t="s">
        <v>7</v>
      </c>
      <c r="M175" s="144" t="s">
        <v>8</v>
      </c>
      <c r="N175" s="145"/>
      <c r="O175" s="141" t="s">
        <v>9</v>
      </c>
      <c r="P175" s="141"/>
      <c r="Q175" s="141"/>
      <c r="R175" s="141"/>
      <c r="S175" s="146" t="s">
        <v>10</v>
      </c>
      <c r="T175" s="147"/>
      <c r="U175" s="25"/>
      <c r="V175" s="26"/>
      <c r="W175" s="25"/>
      <c r="X175" s="25"/>
    </row>
    <row r="176" spans="1:24">
      <c r="A176" s="137"/>
      <c r="B176" s="137"/>
      <c r="C176" s="127"/>
      <c r="D176" s="128"/>
      <c r="E176" s="138"/>
      <c r="F176" s="115" t="s">
        <v>11</v>
      </c>
      <c r="G176" s="117" t="s">
        <v>12</v>
      </c>
      <c r="H176" s="115" t="s">
        <v>11</v>
      </c>
      <c r="I176" s="109" t="s">
        <v>12</v>
      </c>
      <c r="J176" s="111" t="s">
        <v>7</v>
      </c>
      <c r="K176" s="113" t="s">
        <v>12</v>
      </c>
      <c r="L176" s="138"/>
      <c r="M176" s="115" t="s">
        <v>11</v>
      </c>
      <c r="N176" s="117" t="s">
        <v>12</v>
      </c>
      <c r="O176" s="119" t="s">
        <v>11</v>
      </c>
      <c r="P176" s="119"/>
      <c r="Q176" s="119"/>
      <c r="R176" s="109" t="s">
        <v>12</v>
      </c>
      <c r="S176" s="111" t="s">
        <v>7</v>
      </c>
      <c r="T176" s="120" t="s">
        <v>12</v>
      </c>
      <c r="U176" s="25"/>
      <c r="V176" s="26"/>
      <c r="W176" s="25"/>
      <c r="X176" s="25"/>
    </row>
    <row r="177" spans="1:24" s="1" customFormat="1" ht="19.5" thickBot="1">
      <c r="A177" s="137"/>
      <c r="B177" s="137"/>
      <c r="C177" s="129"/>
      <c r="D177" s="130"/>
      <c r="E177" s="139"/>
      <c r="F177" s="116"/>
      <c r="G177" s="118"/>
      <c r="H177" s="116"/>
      <c r="I177" s="110"/>
      <c r="J177" s="112"/>
      <c r="K177" s="114"/>
      <c r="L177" s="139"/>
      <c r="M177" s="116"/>
      <c r="N177" s="118"/>
      <c r="O177" s="5" t="s">
        <v>13</v>
      </c>
      <c r="P177" s="6" t="s">
        <v>14</v>
      </c>
      <c r="Q177" s="6" t="s">
        <v>15</v>
      </c>
      <c r="R177" s="110"/>
      <c r="S177" s="112"/>
      <c r="T177" s="121"/>
      <c r="V177" s="2"/>
    </row>
    <row r="178" spans="1:24" s="1" customFormat="1" ht="19.5" thickBot="1">
      <c r="A178" s="105"/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7"/>
      <c r="V178" s="2"/>
    </row>
    <row r="179" spans="1:24">
      <c r="A179" s="7">
        <v>44197</v>
      </c>
      <c r="B179" s="7">
        <v>44561</v>
      </c>
      <c r="C179" s="7" t="s">
        <v>18</v>
      </c>
      <c r="D179" s="8" t="s">
        <v>17</v>
      </c>
      <c r="E179" s="9">
        <v>38</v>
      </c>
      <c r="F179" s="10">
        <v>25</v>
      </c>
      <c r="G179" s="50">
        <f>IF(F179&gt;0,(F179*100/(E179-J179)),0)</f>
        <v>69.444444444444443</v>
      </c>
      <c r="H179" s="10">
        <v>11</v>
      </c>
      <c r="I179" s="51">
        <f>IF(H179&gt;0,(H179*100/(E179-J179)),0)</f>
        <v>30.555555555555557</v>
      </c>
      <c r="J179" s="13">
        <v>2</v>
      </c>
      <c r="K179" s="52">
        <f>IF(J179&gt;0,(J179*100/(E179)),0)</f>
        <v>5.2631578947368425</v>
      </c>
      <c r="L179" s="9">
        <v>49</v>
      </c>
      <c r="M179" s="10">
        <v>33</v>
      </c>
      <c r="N179" s="50">
        <f>IF(M179&gt;0,(M179*100/(L179-S179)),0)</f>
        <v>67.34693877551021</v>
      </c>
      <c r="O179" s="10">
        <v>1</v>
      </c>
      <c r="P179" s="10">
        <v>15</v>
      </c>
      <c r="Q179" s="10">
        <v>16</v>
      </c>
      <c r="R179" s="51">
        <f>IF(Q179&gt;0,(Q179*100/(L179-S179)),0)</f>
        <v>32.653061224489797</v>
      </c>
      <c r="S179" s="49">
        <v>0</v>
      </c>
      <c r="T179" s="52">
        <f>IF(S179&gt;0,(S179*100/(L179)),0)</f>
        <v>0</v>
      </c>
    </row>
    <row r="180" spans="1:24">
      <c r="A180" s="122" t="s">
        <v>15</v>
      </c>
      <c r="B180" s="122"/>
      <c r="C180" s="122"/>
      <c r="D180" s="122"/>
      <c r="E180" s="56">
        <f t="shared" ref="E180:T180" si="67">SUM(E179:E179)</f>
        <v>38</v>
      </c>
      <c r="F180" s="57">
        <f t="shared" si="67"/>
        <v>25</v>
      </c>
      <c r="G180" s="58">
        <f t="shared" si="67"/>
        <v>69.444444444444443</v>
      </c>
      <c r="H180" s="57">
        <f t="shared" si="67"/>
        <v>11</v>
      </c>
      <c r="I180" s="58">
        <f t="shared" si="67"/>
        <v>30.555555555555557</v>
      </c>
      <c r="J180" s="57">
        <f t="shared" si="67"/>
        <v>2</v>
      </c>
      <c r="K180" s="59">
        <f t="shared" si="67"/>
        <v>5.2631578947368425</v>
      </c>
      <c r="L180" s="56">
        <f t="shared" si="67"/>
        <v>49</v>
      </c>
      <c r="M180" s="57">
        <f t="shared" si="67"/>
        <v>33</v>
      </c>
      <c r="N180" s="58">
        <f t="shared" si="67"/>
        <v>67.34693877551021</v>
      </c>
      <c r="O180" s="57">
        <f t="shared" si="67"/>
        <v>1</v>
      </c>
      <c r="P180" s="57">
        <f t="shared" si="67"/>
        <v>15</v>
      </c>
      <c r="Q180" s="57">
        <f t="shared" si="67"/>
        <v>16</v>
      </c>
      <c r="R180" s="58">
        <f t="shared" si="67"/>
        <v>32.653061224489797</v>
      </c>
      <c r="S180" s="57">
        <f t="shared" si="67"/>
        <v>0</v>
      </c>
      <c r="T180" s="59">
        <f t="shared" si="67"/>
        <v>0</v>
      </c>
    </row>
    <row r="181" spans="1:24" ht="15.75" thickBot="1">
      <c r="A181" s="108" t="s">
        <v>16</v>
      </c>
      <c r="B181" s="108"/>
      <c r="C181" s="108"/>
      <c r="D181" s="108"/>
      <c r="E181" s="63">
        <f>SUM(E180)</f>
        <v>38</v>
      </c>
      <c r="F181" s="64">
        <f>F180</f>
        <v>25</v>
      </c>
      <c r="G181" s="65">
        <f>IF(F181&gt;0,(F181*100/(E181-J181)),0)</f>
        <v>69.444444444444443</v>
      </c>
      <c r="H181" s="64">
        <f>H180</f>
        <v>11</v>
      </c>
      <c r="I181" s="66">
        <f>IF(H181&gt;0,(H181*100/(E181-J181)),0)</f>
        <v>30.555555555555557</v>
      </c>
      <c r="J181" s="67">
        <f>J180</f>
        <v>2</v>
      </c>
      <c r="K181" s="68">
        <f>IF(J181&gt;0,(J181*100/E181),0)</f>
        <v>5.2631578947368425</v>
      </c>
      <c r="L181" s="63">
        <f>L180</f>
        <v>49</v>
      </c>
      <c r="M181" s="64">
        <f>M180</f>
        <v>33</v>
      </c>
      <c r="N181" s="65">
        <f>IF(M181&gt;0,(M181*100/(L181-S181)),0)</f>
        <v>67.34693877551021</v>
      </c>
      <c r="O181" s="64">
        <f>O180</f>
        <v>1</v>
      </c>
      <c r="P181" s="64">
        <f>P180</f>
        <v>15</v>
      </c>
      <c r="Q181" s="64">
        <f>Q180</f>
        <v>16</v>
      </c>
      <c r="R181" s="66">
        <f>IF(Q181&gt;0,(Q181*100/(L181-S181)),0)</f>
        <v>32.653061224489797</v>
      </c>
      <c r="S181" s="67">
        <f>S180</f>
        <v>0</v>
      </c>
      <c r="T181" s="68">
        <f>IF(S181&gt;0,(S181*100/L181),0)</f>
        <v>0</v>
      </c>
    </row>
    <row r="182" spans="1:24">
      <c r="A182" s="148" t="s">
        <v>48</v>
      </c>
      <c r="B182" s="148"/>
      <c r="C182" s="148"/>
      <c r="D182" s="148"/>
      <c r="E182" s="42"/>
      <c r="F182" s="42"/>
      <c r="G182" s="43"/>
      <c r="H182" s="42"/>
      <c r="I182" s="43"/>
      <c r="J182" s="42"/>
      <c r="K182" s="43"/>
      <c r="L182" s="42"/>
      <c r="M182" s="42"/>
      <c r="N182" s="43"/>
      <c r="O182" s="42"/>
      <c r="P182" s="42"/>
      <c r="Q182" s="42"/>
      <c r="R182" s="43"/>
      <c r="S182" s="42"/>
      <c r="T182" s="43"/>
    </row>
    <row r="183" spans="1:24">
      <c r="A183" s="96"/>
      <c r="B183" s="96"/>
      <c r="C183" s="96"/>
      <c r="D183" s="96"/>
      <c r="E183" s="42"/>
      <c r="F183" s="42"/>
      <c r="G183" s="43"/>
      <c r="H183" s="42"/>
      <c r="I183" s="43"/>
      <c r="J183" s="42"/>
      <c r="K183" s="43"/>
      <c r="L183" s="42"/>
      <c r="M183" s="42"/>
      <c r="N183" s="43"/>
      <c r="O183" s="42"/>
      <c r="P183" s="42"/>
      <c r="Q183" s="42"/>
      <c r="R183" s="43"/>
      <c r="S183" s="42"/>
      <c r="T183" s="43"/>
    </row>
    <row r="184" spans="1:24" s="16" customFormat="1" ht="14.25" customHeight="1">
      <c r="A184" s="96"/>
      <c r="B184" s="96"/>
      <c r="C184" s="96"/>
      <c r="D184" s="96"/>
      <c r="E184" s="42"/>
      <c r="F184" s="42"/>
      <c r="G184" s="43"/>
      <c r="H184" s="42"/>
      <c r="I184" s="43"/>
      <c r="J184" s="42"/>
      <c r="K184" s="43"/>
      <c r="L184" s="42"/>
      <c r="M184" s="42"/>
      <c r="N184" s="43"/>
      <c r="O184" s="42"/>
      <c r="P184" s="42"/>
      <c r="Q184" s="42"/>
      <c r="R184" s="43"/>
      <c r="S184" s="42"/>
      <c r="T184" s="43"/>
      <c r="V184" s="17"/>
    </row>
    <row r="185" spans="1:24" s="62" customFormat="1">
      <c r="A185" s="96"/>
      <c r="B185" s="96"/>
      <c r="C185" s="96"/>
      <c r="D185" s="96"/>
      <c r="E185" s="42"/>
      <c r="F185" s="42"/>
      <c r="G185" s="43"/>
      <c r="H185" s="42"/>
      <c r="I185" s="43"/>
      <c r="J185" s="42"/>
      <c r="K185" s="43"/>
      <c r="L185" s="42"/>
      <c r="M185" s="42"/>
      <c r="N185" s="43"/>
      <c r="O185" s="42"/>
      <c r="P185" s="42"/>
      <c r="Q185" s="42"/>
      <c r="R185" s="43"/>
      <c r="S185" s="42"/>
      <c r="T185" s="43"/>
      <c r="U185" s="60"/>
      <c r="V185" s="61"/>
      <c r="W185" s="60"/>
      <c r="X185" s="60"/>
    </row>
    <row r="186" spans="1:24" s="69" customFormat="1" ht="18.75">
      <c r="A186" s="123" t="s">
        <v>0</v>
      </c>
      <c r="B186" s="123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  <c r="Q186" s="123"/>
      <c r="R186" s="123"/>
      <c r="S186" s="123"/>
      <c r="T186" s="123"/>
      <c r="V186" s="70"/>
    </row>
    <row r="187" spans="1:24" ht="19.5" thickBot="1">
      <c r="A187" s="123" t="s">
        <v>38</v>
      </c>
      <c r="B187" s="123"/>
      <c r="C187" s="123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  <c r="S187" s="123"/>
      <c r="T187" s="123"/>
      <c r="U187" s="25"/>
      <c r="V187" s="26"/>
      <c r="W187" s="25"/>
      <c r="X187" s="25"/>
    </row>
    <row r="188" spans="1:24">
      <c r="A188" s="119" t="s">
        <v>1</v>
      </c>
      <c r="B188" s="119"/>
      <c r="C188" s="156" t="s">
        <v>2</v>
      </c>
      <c r="D188" s="126"/>
      <c r="E188" s="131" t="s">
        <v>3</v>
      </c>
      <c r="F188" s="132"/>
      <c r="G188" s="132"/>
      <c r="H188" s="132"/>
      <c r="I188" s="132"/>
      <c r="J188" s="132"/>
      <c r="K188" s="133"/>
      <c r="L188" s="134" t="s">
        <v>4</v>
      </c>
      <c r="M188" s="135"/>
      <c r="N188" s="135"/>
      <c r="O188" s="135"/>
      <c r="P188" s="135"/>
      <c r="Q188" s="135"/>
      <c r="R188" s="135"/>
      <c r="S188" s="135"/>
      <c r="T188" s="136"/>
      <c r="U188" s="25"/>
      <c r="V188" s="26"/>
      <c r="W188" s="25"/>
      <c r="X188" s="25"/>
    </row>
    <row r="189" spans="1:24">
      <c r="A189" s="137" t="s">
        <v>5</v>
      </c>
      <c r="B189" s="137" t="s">
        <v>6</v>
      </c>
      <c r="C189" s="127"/>
      <c r="D189" s="128"/>
      <c r="E189" s="138" t="s">
        <v>7</v>
      </c>
      <c r="F189" s="140" t="s">
        <v>8</v>
      </c>
      <c r="G189" s="140"/>
      <c r="H189" s="141" t="s">
        <v>9</v>
      </c>
      <c r="I189" s="141"/>
      <c r="J189" s="142" t="s">
        <v>10</v>
      </c>
      <c r="K189" s="143"/>
      <c r="L189" s="138" t="s">
        <v>7</v>
      </c>
      <c r="M189" s="144" t="s">
        <v>8</v>
      </c>
      <c r="N189" s="145"/>
      <c r="O189" s="141" t="s">
        <v>9</v>
      </c>
      <c r="P189" s="141"/>
      <c r="Q189" s="141"/>
      <c r="R189" s="141"/>
      <c r="S189" s="146" t="s">
        <v>10</v>
      </c>
      <c r="T189" s="147"/>
      <c r="U189" s="25"/>
      <c r="V189" s="26"/>
      <c r="W189" s="25"/>
      <c r="X189" s="25"/>
    </row>
    <row r="190" spans="1:24">
      <c r="A190" s="137"/>
      <c r="B190" s="137"/>
      <c r="C190" s="127"/>
      <c r="D190" s="128"/>
      <c r="E190" s="138"/>
      <c r="F190" s="115" t="s">
        <v>11</v>
      </c>
      <c r="G190" s="117" t="s">
        <v>12</v>
      </c>
      <c r="H190" s="115" t="s">
        <v>11</v>
      </c>
      <c r="I190" s="109" t="s">
        <v>12</v>
      </c>
      <c r="J190" s="111" t="s">
        <v>7</v>
      </c>
      <c r="K190" s="113" t="s">
        <v>12</v>
      </c>
      <c r="L190" s="138"/>
      <c r="M190" s="115" t="s">
        <v>11</v>
      </c>
      <c r="N190" s="117" t="s">
        <v>12</v>
      </c>
      <c r="O190" s="119" t="s">
        <v>11</v>
      </c>
      <c r="P190" s="119"/>
      <c r="Q190" s="119"/>
      <c r="R190" s="109" t="s">
        <v>12</v>
      </c>
      <c r="S190" s="111" t="s">
        <v>7</v>
      </c>
      <c r="T190" s="120" t="s">
        <v>12</v>
      </c>
      <c r="U190" s="25"/>
      <c r="V190" s="26"/>
      <c r="W190" s="25"/>
      <c r="X190" s="25"/>
    </row>
    <row r="191" spans="1:24" s="1" customFormat="1" ht="19.5" thickBot="1">
      <c r="A191" s="137"/>
      <c r="B191" s="137"/>
      <c r="C191" s="129"/>
      <c r="D191" s="130"/>
      <c r="E191" s="139"/>
      <c r="F191" s="116"/>
      <c r="G191" s="118"/>
      <c r="H191" s="116"/>
      <c r="I191" s="110"/>
      <c r="J191" s="112"/>
      <c r="K191" s="114"/>
      <c r="L191" s="139"/>
      <c r="M191" s="116"/>
      <c r="N191" s="118"/>
      <c r="O191" s="5" t="s">
        <v>13</v>
      </c>
      <c r="P191" s="6" t="s">
        <v>14</v>
      </c>
      <c r="Q191" s="6" t="s">
        <v>15</v>
      </c>
      <c r="R191" s="110"/>
      <c r="S191" s="112"/>
      <c r="T191" s="121"/>
      <c r="V191" s="2"/>
    </row>
    <row r="192" spans="1:24" s="1" customFormat="1" ht="19.5" thickBot="1">
      <c r="A192" s="105"/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7"/>
      <c r="V192" s="2"/>
    </row>
    <row r="193" spans="1:24" ht="15.75" thickBot="1">
      <c r="A193" s="7">
        <v>44197</v>
      </c>
      <c r="B193" s="7">
        <v>44561</v>
      </c>
      <c r="C193" s="7" t="s">
        <v>18</v>
      </c>
      <c r="D193" s="8" t="s">
        <v>17</v>
      </c>
      <c r="E193" s="9">
        <v>18</v>
      </c>
      <c r="F193" s="10">
        <v>6</v>
      </c>
      <c r="G193" s="50">
        <f>IF(F193&gt;0,(F193*100/(E193-J193)),0)</f>
        <v>33.333333333333336</v>
      </c>
      <c r="H193" s="10">
        <v>12</v>
      </c>
      <c r="I193" s="51">
        <f>IF(H193&gt;0,(H193*100/(E193-J193)),0)</f>
        <v>66.666666666666671</v>
      </c>
      <c r="J193" s="13">
        <v>0</v>
      </c>
      <c r="K193" s="52">
        <f>IF(J193&gt;0,(J193*100/(E193)),0)</f>
        <v>0</v>
      </c>
      <c r="L193" s="9">
        <v>28</v>
      </c>
      <c r="M193" s="10">
        <v>7</v>
      </c>
      <c r="N193" s="50">
        <f>IF(M193&gt;0,(M193*100/(L193-S193)),0)</f>
        <v>25</v>
      </c>
      <c r="O193" s="10">
        <v>6</v>
      </c>
      <c r="P193" s="10">
        <v>15</v>
      </c>
      <c r="Q193" s="10">
        <v>21</v>
      </c>
      <c r="R193" s="51">
        <f>IF(Q193&gt;0,(Q193*100/(L193-S193)),0)</f>
        <v>75</v>
      </c>
      <c r="S193" s="94">
        <v>0</v>
      </c>
      <c r="T193" s="52">
        <f>IF(S193&gt;0,(S193*100/(L193)),0)</f>
        <v>0</v>
      </c>
    </row>
    <row r="194" spans="1:24">
      <c r="A194" s="7">
        <v>44197</v>
      </c>
      <c r="B194" s="7">
        <v>44561</v>
      </c>
      <c r="C194" s="7" t="s">
        <v>46</v>
      </c>
      <c r="D194" s="8" t="s">
        <v>17</v>
      </c>
      <c r="E194" s="9">
        <v>0</v>
      </c>
      <c r="F194" s="10">
        <v>0</v>
      </c>
      <c r="G194" s="50">
        <f>IF(F194&gt;0,(F194*100/(E194-J194)),0)</f>
        <v>0</v>
      </c>
      <c r="H194" s="10">
        <v>0</v>
      </c>
      <c r="I194" s="51">
        <f>IF(H194&gt;0,(H194*100/(E194-J194)),0)</f>
        <v>0</v>
      </c>
      <c r="J194" s="13">
        <v>0</v>
      </c>
      <c r="K194" s="52">
        <f>IF(J194&gt;0,(J194*100/(E194)),0)</f>
        <v>0</v>
      </c>
      <c r="L194" s="9">
        <v>0</v>
      </c>
      <c r="M194" s="10">
        <v>0</v>
      </c>
      <c r="N194" s="50">
        <f>IF(M194&gt;0,(M194*100/(L194-S194)),0)</f>
        <v>0</v>
      </c>
      <c r="O194" s="10">
        <v>0</v>
      </c>
      <c r="P194" s="10">
        <v>0</v>
      </c>
      <c r="Q194" s="10">
        <v>0</v>
      </c>
      <c r="R194" s="51">
        <f>IF(Q194&gt;0,(Q194*100/(L194-S194)),0)</f>
        <v>0</v>
      </c>
      <c r="S194" s="49">
        <v>0</v>
      </c>
      <c r="T194" s="52">
        <f>IF(S194&gt;0,(S194*100/(L194)),0)</f>
        <v>0</v>
      </c>
    </row>
    <row r="195" spans="1:24">
      <c r="A195" s="122" t="s">
        <v>15</v>
      </c>
      <c r="B195" s="122"/>
      <c r="C195" s="122"/>
      <c r="D195" s="122"/>
      <c r="E195" s="56">
        <f t="shared" ref="E195:T195" si="68">SUM(E193:E194)</f>
        <v>18</v>
      </c>
      <c r="F195" s="57">
        <f t="shared" si="68"/>
        <v>6</v>
      </c>
      <c r="G195" s="58">
        <f t="shared" si="68"/>
        <v>33.333333333333336</v>
      </c>
      <c r="H195" s="57">
        <f t="shared" si="68"/>
        <v>12</v>
      </c>
      <c r="I195" s="58">
        <f t="shared" si="68"/>
        <v>66.666666666666671</v>
      </c>
      <c r="J195" s="57">
        <f t="shared" si="68"/>
        <v>0</v>
      </c>
      <c r="K195" s="59">
        <f t="shared" si="68"/>
        <v>0</v>
      </c>
      <c r="L195" s="56">
        <f t="shared" si="68"/>
        <v>28</v>
      </c>
      <c r="M195" s="57">
        <f t="shared" si="68"/>
        <v>7</v>
      </c>
      <c r="N195" s="58">
        <f t="shared" si="68"/>
        <v>25</v>
      </c>
      <c r="O195" s="57">
        <f t="shared" si="68"/>
        <v>6</v>
      </c>
      <c r="P195" s="57">
        <f t="shared" si="68"/>
        <v>15</v>
      </c>
      <c r="Q195" s="57">
        <f t="shared" si="68"/>
        <v>21</v>
      </c>
      <c r="R195" s="58">
        <f t="shared" si="68"/>
        <v>75</v>
      </c>
      <c r="S195" s="57">
        <f t="shared" si="68"/>
        <v>0</v>
      </c>
      <c r="T195" s="59">
        <f t="shared" si="68"/>
        <v>0</v>
      </c>
    </row>
    <row r="196" spans="1:24" ht="15.75" thickBot="1">
      <c r="A196" s="108" t="s">
        <v>16</v>
      </c>
      <c r="B196" s="108"/>
      <c r="C196" s="108"/>
      <c r="D196" s="108"/>
      <c r="E196" s="63">
        <f>SUM(E195)</f>
        <v>18</v>
      </c>
      <c r="F196" s="64">
        <f>F195</f>
        <v>6</v>
      </c>
      <c r="G196" s="65">
        <f>IF(F196&gt;0,(F196*100/(E196-J196)),0)</f>
        <v>33.333333333333336</v>
      </c>
      <c r="H196" s="64">
        <f>H195</f>
        <v>12</v>
      </c>
      <c r="I196" s="66">
        <f>IF(H196&gt;0,(H196*100/(E196-J196)),0)</f>
        <v>66.666666666666671</v>
      </c>
      <c r="J196" s="67">
        <f>J195</f>
        <v>0</v>
      </c>
      <c r="K196" s="68">
        <f>IF(J196&gt;0,(J196*100/E196),0)</f>
        <v>0</v>
      </c>
      <c r="L196" s="63">
        <f>L195</f>
        <v>28</v>
      </c>
      <c r="M196" s="64">
        <f>M195</f>
        <v>7</v>
      </c>
      <c r="N196" s="65">
        <f>IF(M196&gt;0,(M196*100/(L196-S196)),0)</f>
        <v>25</v>
      </c>
      <c r="O196" s="64">
        <f>O195</f>
        <v>6</v>
      </c>
      <c r="P196" s="64">
        <f>P195</f>
        <v>15</v>
      </c>
      <c r="Q196" s="64">
        <f>Q195</f>
        <v>21</v>
      </c>
      <c r="R196" s="66">
        <f>IF(Q196&gt;0,(Q196*100/(L196-S196)),0)</f>
        <v>75</v>
      </c>
      <c r="S196" s="67">
        <f>S195</f>
        <v>0</v>
      </c>
      <c r="T196" s="68">
        <f>IF(S196&gt;0,(S196*100/L196),0)</f>
        <v>0</v>
      </c>
    </row>
    <row r="197" spans="1:24">
      <c r="A197" s="148" t="s">
        <v>48</v>
      </c>
      <c r="B197" s="148"/>
      <c r="C197" s="148"/>
      <c r="D197" s="148"/>
      <c r="E197" s="42"/>
      <c r="F197" s="42"/>
      <c r="G197" s="43"/>
      <c r="H197" s="42"/>
      <c r="I197" s="43"/>
      <c r="J197" s="42"/>
      <c r="K197" s="43"/>
      <c r="L197" s="42"/>
      <c r="M197" s="42"/>
      <c r="N197" s="43"/>
      <c r="O197" s="42"/>
      <c r="P197" s="42"/>
      <c r="Q197" s="42"/>
      <c r="R197" s="43"/>
      <c r="S197" s="42"/>
      <c r="T197" s="43"/>
    </row>
    <row r="198" spans="1:24" s="16" customFormat="1" ht="14.25" customHeight="1">
      <c r="A198" s="86"/>
      <c r="B198" s="86"/>
      <c r="C198" s="86"/>
      <c r="D198" s="86"/>
      <c r="E198" s="42"/>
      <c r="F198" s="42"/>
      <c r="G198" s="43"/>
      <c r="H198" s="42"/>
      <c r="I198" s="43"/>
      <c r="J198" s="42"/>
      <c r="K198" s="43"/>
      <c r="L198" s="42"/>
      <c r="M198" s="42"/>
      <c r="N198" s="43"/>
      <c r="O198" s="42"/>
      <c r="P198" s="42"/>
      <c r="Q198" s="42"/>
      <c r="R198" s="43"/>
      <c r="S198" s="42"/>
      <c r="T198" s="43"/>
      <c r="V198" s="17"/>
    </row>
    <row r="199" spans="1:24" s="16" customFormat="1" ht="14.25" customHeight="1">
      <c r="A199" s="96"/>
      <c r="B199" s="96"/>
      <c r="C199" s="96"/>
      <c r="D199" s="96"/>
      <c r="E199" s="42"/>
      <c r="F199" s="42"/>
      <c r="G199" s="43"/>
      <c r="H199" s="42"/>
      <c r="I199" s="43"/>
      <c r="J199" s="42"/>
      <c r="K199" s="43"/>
      <c r="L199" s="42"/>
      <c r="M199" s="42"/>
      <c r="N199" s="43"/>
      <c r="O199" s="42"/>
      <c r="P199" s="42"/>
      <c r="Q199" s="42"/>
      <c r="R199" s="43"/>
      <c r="S199" s="42"/>
      <c r="T199" s="43"/>
      <c r="V199" s="17"/>
    </row>
    <row r="200" spans="1:24" s="62" customFormat="1">
      <c r="A200" s="82"/>
      <c r="B200" s="82"/>
      <c r="C200" s="82"/>
      <c r="D200" s="82"/>
      <c r="E200" s="42"/>
      <c r="F200" s="42"/>
      <c r="G200" s="43"/>
      <c r="H200" s="42"/>
      <c r="I200" s="43"/>
      <c r="J200" s="42"/>
      <c r="K200" s="43"/>
      <c r="L200" s="42"/>
      <c r="M200" s="42"/>
      <c r="N200" s="43"/>
      <c r="O200" s="42"/>
      <c r="P200" s="42"/>
      <c r="Q200" s="42"/>
      <c r="R200" s="43"/>
      <c r="S200" s="42"/>
      <c r="T200" s="43"/>
      <c r="U200" s="60"/>
      <c r="V200" s="61"/>
      <c r="W200" s="60"/>
      <c r="X200" s="60"/>
    </row>
    <row r="201" spans="1:24" s="69" customFormat="1" ht="18.75">
      <c r="A201" s="123" t="s">
        <v>0</v>
      </c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123"/>
      <c r="V201" s="70"/>
    </row>
    <row r="202" spans="1:24" ht="19.5" thickBot="1">
      <c r="A202" s="123" t="s">
        <v>39</v>
      </c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3"/>
      <c r="U202" s="25"/>
      <c r="V202" s="26"/>
      <c r="W202" s="25"/>
      <c r="X202" s="25"/>
    </row>
    <row r="203" spans="1:24">
      <c r="A203" s="119" t="s">
        <v>1</v>
      </c>
      <c r="B203" s="119"/>
      <c r="C203" s="156" t="s">
        <v>2</v>
      </c>
      <c r="D203" s="126"/>
      <c r="E203" s="131" t="s">
        <v>3</v>
      </c>
      <c r="F203" s="132"/>
      <c r="G203" s="132"/>
      <c r="H203" s="132"/>
      <c r="I203" s="132"/>
      <c r="J203" s="132"/>
      <c r="K203" s="133"/>
      <c r="L203" s="134" t="s">
        <v>4</v>
      </c>
      <c r="M203" s="135"/>
      <c r="N203" s="135"/>
      <c r="O203" s="135"/>
      <c r="P203" s="135"/>
      <c r="Q203" s="135"/>
      <c r="R203" s="135"/>
      <c r="S203" s="135"/>
      <c r="T203" s="136"/>
      <c r="U203" s="25"/>
      <c r="V203" s="26"/>
      <c r="W203" s="25"/>
      <c r="X203" s="25"/>
    </row>
    <row r="204" spans="1:24">
      <c r="A204" s="137" t="s">
        <v>5</v>
      </c>
      <c r="B204" s="137" t="s">
        <v>6</v>
      </c>
      <c r="C204" s="127"/>
      <c r="D204" s="128"/>
      <c r="E204" s="138" t="s">
        <v>7</v>
      </c>
      <c r="F204" s="140" t="s">
        <v>8</v>
      </c>
      <c r="G204" s="140"/>
      <c r="H204" s="141" t="s">
        <v>9</v>
      </c>
      <c r="I204" s="141"/>
      <c r="J204" s="142" t="s">
        <v>10</v>
      </c>
      <c r="K204" s="143"/>
      <c r="L204" s="138" t="s">
        <v>7</v>
      </c>
      <c r="M204" s="144" t="s">
        <v>8</v>
      </c>
      <c r="N204" s="145"/>
      <c r="O204" s="141" t="s">
        <v>9</v>
      </c>
      <c r="P204" s="141"/>
      <c r="Q204" s="141"/>
      <c r="R204" s="141"/>
      <c r="S204" s="146" t="s">
        <v>10</v>
      </c>
      <c r="T204" s="147"/>
      <c r="U204" s="25"/>
      <c r="V204" s="26"/>
      <c r="W204" s="25"/>
      <c r="X204" s="25"/>
    </row>
    <row r="205" spans="1:24">
      <c r="A205" s="137"/>
      <c r="B205" s="137"/>
      <c r="C205" s="127"/>
      <c r="D205" s="128"/>
      <c r="E205" s="138"/>
      <c r="F205" s="115" t="s">
        <v>11</v>
      </c>
      <c r="G205" s="117" t="s">
        <v>12</v>
      </c>
      <c r="H205" s="115" t="s">
        <v>11</v>
      </c>
      <c r="I205" s="109" t="s">
        <v>12</v>
      </c>
      <c r="J205" s="111" t="s">
        <v>7</v>
      </c>
      <c r="K205" s="113" t="s">
        <v>12</v>
      </c>
      <c r="L205" s="138"/>
      <c r="M205" s="115" t="s">
        <v>11</v>
      </c>
      <c r="N205" s="117" t="s">
        <v>12</v>
      </c>
      <c r="O205" s="119" t="s">
        <v>11</v>
      </c>
      <c r="P205" s="119"/>
      <c r="Q205" s="119"/>
      <c r="R205" s="109" t="s">
        <v>12</v>
      </c>
      <c r="S205" s="111" t="s">
        <v>7</v>
      </c>
      <c r="T205" s="120" t="s">
        <v>12</v>
      </c>
      <c r="U205" s="25"/>
      <c r="V205" s="26"/>
      <c r="W205" s="25"/>
      <c r="X205" s="25"/>
    </row>
    <row r="206" spans="1:24" s="1" customFormat="1" ht="19.5" thickBot="1">
      <c r="A206" s="137"/>
      <c r="B206" s="137"/>
      <c r="C206" s="129"/>
      <c r="D206" s="130"/>
      <c r="E206" s="139"/>
      <c r="F206" s="116"/>
      <c r="G206" s="118"/>
      <c r="H206" s="116"/>
      <c r="I206" s="110"/>
      <c r="J206" s="112"/>
      <c r="K206" s="114"/>
      <c r="L206" s="139"/>
      <c r="M206" s="116"/>
      <c r="N206" s="118"/>
      <c r="O206" s="5" t="s">
        <v>13</v>
      </c>
      <c r="P206" s="6" t="s">
        <v>14</v>
      </c>
      <c r="Q206" s="6" t="s">
        <v>15</v>
      </c>
      <c r="R206" s="110"/>
      <c r="S206" s="112"/>
      <c r="T206" s="121"/>
      <c r="V206" s="2"/>
    </row>
    <row r="207" spans="1:24" s="1" customFormat="1" ht="19.5" thickBot="1">
      <c r="A207" s="105"/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7"/>
      <c r="V207" s="2"/>
    </row>
    <row r="208" spans="1:24">
      <c r="A208" s="7">
        <v>44197</v>
      </c>
      <c r="B208" s="7">
        <v>44561</v>
      </c>
      <c r="C208" s="7" t="s">
        <v>18</v>
      </c>
      <c r="D208" s="8" t="s">
        <v>17</v>
      </c>
      <c r="E208" s="9">
        <v>111</v>
      </c>
      <c r="F208" s="10">
        <v>61</v>
      </c>
      <c r="G208" s="50">
        <f>IF(F208&gt;0,(F208*100/(E208-J208)),0)</f>
        <v>57.009345794392523</v>
      </c>
      <c r="H208" s="10">
        <v>36</v>
      </c>
      <c r="I208" s="51">
        <f>IF(H208&gt;0,(H208*100/(E208-J208)),0)</f>
        <v>33.644859813084111</v>
      </c>
      <c r="J208" s="13">
        <v>4</v>
      </c>
      <c r="K208" s="52">
        <f>IF(J208&gt;0,(J208*100/(E208)),0)</f>
        <v>3.6036036036036037</v>
      </c>
      <c r="L208" s="9">
        <v>156</v>
      </c>
      <c r="M208" s="10">
        <v>49</v>
      </c>
      <c r="N208" s="50">
        <f>IF(M208&gt;0,(M208*100/(L208-S208)),0)</f>
        <v>32.450331125827816</v>
      </c>
      <c r="O208" s="10">
        <v>43</v>
      </c>
      <c r="P208" s="10">
        <v>59</v>
      </c>
      <c r="Q208" s="10">
        <v>102</v>
      </c>
      <c r="R208" s="51">
        <f>IF(Q208&gt;0,(Q208*100/(L208-S208)),0)</f>
        <v>67.549668874172184</v>
      </c>
      <c r="S208" s="49">
        <v>5</v>
      </c>
      <c r="T208" s="52">
        <f>IF(S208&gt;0,(S208*100/(L208)),0)</f>
        <v>3.2051282051282053</v>
      </c>
    </row>
    <row r="209" spans="1:24">
      <c r="A209" s="122" t="s">
        <v>15</v>
      </c>
      <c r="B209" s="122"/>
      <c r="C209" s="122"/>
      <c r="D209" s="122"/>
      <c r="E209" s="56">
        <f t="shared" ref="E209:T209" si="69">SUM(E208:E208)</f>
        <v>111</v>
      </c>
      <c r="F209" s="57">
        <f t="shared" si="69"/>
        <v>61</v>
      </c>
      <c r="G209" s="58">
        <f t="shared" si="69"/>
        <v>57.009345794392523</v>
      </c>
      <c r="H209" s="57">
        <f t="shared" si="69"/>
        <v>36</v>
      </c>
      <c r="I209" s="58">
        <f t="shared" si="69"/>
        <v>33.644859813084111</v>
      </c>
      <c r="J209" s="57">
        <f t="shared" si="69"/>
        <v>4</v>
      </c>
      <c r="K209" s="59">
        <f t="shared" si="69"/>
        <v>3.6036036036036037</v>
      </c>
      <c r="L209" s="56">
        <f t="shared" si="69"/>
        <v>156</v>
      </c>
      <c r="M209" s="57">
        <f t="shared" si="69"/>
        <v>49</v>
      </c>
      <c r="N209" s="58">
        <f t="shared" si="69"/>
        <v>32.450331125827816</v>
      </c>
      <c r="O209" s="57">
        <f t="shared" si="69"/>
        <v>43</v>
      </c>
      <c r="P209" s="57">
        <f t="shared" si="69"/>
        <v>59</v>
      </c>
      <c r="Q209" s="57">
        <f t="shared" si="69"/>
        <v>102</v>
      </c>
      <c r="R209" s="58">
        <f t="shared" si="69"/>
        <v>67.549668874172184</v>
      </c>
      <c r="S209" s="57">
        <f t="shared" si="69"/>
        <v>5</v>
      </c>
      <c r="T209" s="59">
        <f t="shared" si="69"/>
        <v>3.2051282051282053</v>
      </c>
    </row>
    <row r="210" spans="1:24" ht="15.75" thickBot="1">
      <c r="A210" s="108" t="s">
        <v>16</v>
      </c>
      <c r="B210" s="108"/>
      <c r="C210" s="108"/>
      <c r="D210" s="108"/>
      <c r="E210" s="63">
        <f>SUM(E209)</f>
        <v>111</v>
      </c>
      <c r="F210" s="64">
        <f>F209</f>
        <v>61</v>
      </c>
      <c r="G210" s="65">
        <f>IF(F210&gt;0,(F210*100/(E210-J210)),0)</f>
        <v>57.009345794392523</v>
      </c>
      <c r="H210" s="64">
        <f>H209</f>
        <v>36</v>
      </c>
      <c r="I210" s="66">
        <f>IF(H210&gt;0,(H210*100/(E210-J210)),0)</f>
        <v>33.644859813084111</v>
      </c>
      <c r="J210" s="67">
        <f>J209</f>
        <v>4</v>
      </c>
      <c r="K210" s="68">
        <f>IF(J210&gt;0,(J210*100/E210),0)</f>
        <v>3.6036036036036037</v>
      </c>
      <c r="L210" s="63">
        <f>L209</f>
        <v>156</v>
      </c>
      <c r="M210" s="64">
        <f>M209</f>
        <v>49</v>
      </c>
      <c r="N210" s="65">
        <f>IF(M210&gt;0,(M210*100/(L210-S210)),0)</f>
        <v>32.450331125827816</v>
      </c>
      <c r="O210" s="64">
        <f>O209</f>
        <v>43</v>
      </c>
      <c r="P210" s="64">
        <f>P209</f>
        <v>59</v>
      </c>
      <c r="Q210" s="64">
        <f>Q209</f>
        <v>102</v>
      </c>
      <c r="R210" s="66">
        <f>IF(Q210&gt;0,(Q210*100/(L210-S210)),0)</f>
        <v>67.549668874172184</v>
      </c>
      <c r="S210" s="67">
        <f>S209</f>
        <v>5</v>
      </c>
      <c r="T210" s="68">
        <f>IF(S210&gt;0,(S210*100/L210),0)</f>
        <v>3.2051282051282053</v>
      </c>
    </row>
    <row r="211" spans="1:24">
      <c r="A211" s="148" t="s">
        <v>48</v>
      </c>
      <c r="B211" s="148"/>
      <c r="C211" s="148"/>
      <c r="D211" s="148"/>
      <c r="E211" s="42"/>
      <c r="F211" s="42"/>
      <c r="G211" s="43"/>
      <c r="H211" s="42"/>
      <c r="I211" s="43"/>
      <c r="J211" s="42"/>
      <c r="K211" s="43"/>
      <c r="L211" s="42"/>
      <c r="M211" s="42"/>
      <c r="N211" s="43"/>
      <c r="O211" s="42"/>
      <c r="P211" s="42"/>
      <c r="Q211" s="42"/>
      <c r="R211" s="43"/>
      <c r="S211" s="42"/>
      <c r="T211" s="43"/>
    </row>
    <row r="212" spans="1:24">
      <c r="A212" s="86"/>
      <c r="B212" s="86"/>
      <c r="C212" s="86"/>
      <c r="D212" s="86"/>
      <c r="E212" s="42"/>
      <c r="F212" s="42"/>
      <c r="G212" s="43"/>
      <c r="H212" s="42"/>
      <c r="I212" s="43"/>
      <c r="J212" s="42"/>
      <c r="K212" s="43"/>
      <c r="L212" s="42"/>
      <c r="M212" s="42"/>
      <c r="N212" s="43"/>
      <c r="O212" s="42"/>
      <c r="P212" s="42"/>
      <c r="Q212" s="42"/>
      <c r="R212" s="43"/>
      <c r="S212" s="42"/>
      <c r="T212" s="43"/>
    </row>
    <row r="213" spans="1:24" s="16" customFormat="1" ht="14.25" customHeight="1">
      <c r="A213" s="96"/>
      <c r="B213" s="96"/>
      <c r="C213" s="96"/>
      <c r="D213" s="96"/>
      <c r="E213" s="42"/>
      <c r="F213" s="42"/>
      <c r="G213" s="43"/>
      <c r="H213" s="42"/>
      <c r="I213" s="43"/>
      <c r="J213" s="42"/>
      <c r="K213" s="43"/>
      <c r="L213" s="42"/>
      <c r="M213" s="42"/>
      <c r="N213" s="43"/>
      <c r="O213" s="42"/>
      <c r="P213" s="42"/>
      <c r="Q213" s="42"/>
      <c r="R213" s="43"/>
      <c r="S213" s="42"/>
      <c r="T213" s="43"/>
      <c r="V213" s="17"/>
    </row>
    <row r="214" spans="1:24" s="62" customFormat="1">
      <c r="A214" s="86"/>
      <c r="B214" s="86"/>
      <c r="C214" s="86"/>
      <c r="D214" s="86"/>
      <c r="E214" s="42"/>
      <c r="F214" s="42"/>
      <c r="G214" s="43"/>
      <c r="H214" s="42"/>
      <c r="I214" s="43"/>
      <c r="J214" s="42"/>
      <c r="K214" s="43"/>
      <c r="L214" s="42"/>
      <c r="M214" s="42"/>
      <c r="N214" s="43"/>
      <c r="O214" s="42"/>
      <c r="P214" s="42"/>
      <c r="Q214" s="42"/>
      <c r="R214" s="43"/>
      <c r="S214" s="42"/>
      <c r="T214" s="43"/>
      <c r="U214" s="60"/>
      <c r="V214" s="61"/>
      <c r="W214" s="60"/>
      <c r="X214" s="60"/>
    </row>
    <row r="215" spans="1:24" s="69" customFormat="1" ht="18.75">
      <c r="A215" s="123" t="s">
        <v>0</v>
      </c>
      <c r="B215" s="123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  <c r="S215" s="123"/>
      <c r="T215" s="123"/>
      <c r="V215" s="70"/>
    </row>
    <row r="216" spans="1:24" ht="19.5" thickBot="1">
      <c r="A216" s="123" t="s">
        <v>40</v>
      </c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3"/>
      <c r="U216" s="25"/>
      <c r="V216" s="26"/>
      <c r="W216" s="25"/>
      <c r="X216" s="25"/>
    </row>
    <row r="217" spans="1:24">
      <c r="A217" s="119" t="s">
        <v>1</v>
      </c>
      <c r="B217" s="119"/>
      <c r="C217" s="156" t="s">
        <v>2</v>
      </c>
      <c r="D217" s="126"/>
      <c r="E217" s="131" t="s">
        <v>3</v>
      </c>
      <c r="F217" s="132"/>
      <c r="G217" s="132"/>
      <c r="H217" s="132"/>
      <c r="I217" s="132"/>
      <c r="J217" s="132"/>
      <c r="K217" s="133"/>
      <c r="L217" s="134" t="s">
        <v>4</v>
      </c>
      <c r="M217" s="135"/>
      <c r="N217" s="135"/>
      <c r="O217" s="135"/>
      <c r="P217" s="135"/>
      <c r="Q217" s="135"/>
      <c r="R217" s="135"/>
      <c r="S217" s="135"/>
      <c r="T217" s="136"/>
      <c r="U217" s="25"/>
      <c r="V217" s="26"/>
      <c r="W217" s="25"/>
      <c r="X217" s="25"/>
    </row>
    <row r="218" spans="1:24">
      <c r="A218" s="137" t="s">
        <v>5</v>
      </c>
      <c r="B218" s="137" t="s">
        <v>6</v>
      </c>
      <c r="C218" s="127"/>
      <c r="D218" s="128"/>
      <c r="E218" s="138" t="s">
        <v>7</v>
      </c>
      <c r="F218" s="140" t="s">
        <v>8</v>
      </c>
      <c r="G218" s="140"/>
      <c r="H218" s="141" t="s">
        <v>9</v>
      </c>
      <c r="I218" s="141"/>
      <c r="J218" s="142" t="s">
        <v>10</v>
      </c>
      <c r="K218" s="143"/>
      <c r="L218" s="138" t="s">
        <v>7</v>
      </c>
      <c r="M218" s="144" t="s">
        <v>8</v>
      </c>
      <c r="N218" s="145"/>
      <c r="O218" s="141" t="s">
        <v>9</v>
      </c>
      <c r="P218" s="141"/>
      <c r="Q218" s="141"/>
      <c r="R218" s="141"/>
      <c r="S218" s="146" t="s">
        <v>10</v>
      </c>
      <c r="T218" s="147"/>
      <c r="U218" s="25"/>
      <c r="V218" s="26"/>
      <c r="W218" s="25"/>
      <c r="X218" s="25"/>
    </row>
    <row r="219" spans="1:24">
      <c r="A219" s="137"/>
      <c r="B219" s="137"/>
      <c r="C219" s="127"/>
      <c r="D219" s="128"/>
      <c r="E219" s="138"/>
      <c r="F219" s="115" t="s">
        <v>11</v>
      </c>
      <c r="G219" s="117" t="s">
        <v>12</v>
      </c>
      <c r="H219" s="115" t="s">
        <v>11</v>
      </c>
      <c r="I219" s="109" t="s">
        <v>12</v>
      </c>
      <c r="J219" s="111" t="s">
        <v>7</v>
      </c>
      <c r="K219" s="113" t="s">
        <v>12</v>
      </c>
      <c r="L219" s="138"/>
      <c r="M219" s="115" t="s">
        <v>11</v>
      </c>
      <c r="N219" s="117" t="s">
        <v>12</v>
      </c>
      <c r="O219" s="119" t="s">
        <v>11</v>
      </c>
      <c r="P219" s="119"/>
      <c r="Q219" s="119"/>
      <c r="R219" s="109" t="s">
        <v>12</v>
      </c>
      <c r="S219" s="111" t="s">
        <v>7</v>
      </c>
      <c r="T219" s="120" t="s">
        <v>12</v>
      </c>
      <c r="U219" s="25"/>
      <c r="V219" s="26"/>
      <c r="W219" s="25"/>
      <c r="X219" s="25"/>
    </row>
    <row r="220" spans="1:24" s="1" customFormat="1" ht="19.5" thickBot="1">
      <c r="A220" s="137"/>
      <c r="B220" s="137"/>
      <c r="C220" s="129"/>
      <c r="D220" s="130"/>
      <c r="E220" s="139"/>
      <c r="F220" s="116"/>
      <c r="G220" s="118"/>
      <c r="H220" s="116"/>
      <c r="I220" s="110"/>
      <c r="J220" s="112"/>
      <c r="K220" s="114"/>
      <c r="L220" s="139"/>
      <c r="M220" s="116"/>
      <c r="N220" s="118"/>
      <c r="O220" s="5" t="s">
        <v>13</v>
      </c>
      <c r="P220" s="6" t="s">
        <v>14</v>
      </c>
      <c r="Q220" s="6" t="s">
        <v>15</v>
      </c>
      <c r="R220" s="110"/>
      <c r="S220" s="112"/>
      <c r="T220" s="121"/>
      <c r="V220" s="2"/>
    </row>
    <row r="221" spans="1:24" s="1" customFormat="1" ht="19.5" thickBot="1">
      <c r="A221" s="105"/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7"/>
      <c r="V221" s="2"/>
    </row>
    <row r="222" spans="1:24">
      <c r="A222" s="7">
        <v>44197</v>
      </c>
      <c r="B222" s="7">
        <v>44561</v>
      </c>
      <c r="C222" s="7" t="s">
        <v>18</v>
      </c>
      <c r="D222" s="8" t="s">
        <v>17</v>
      </c>
      <c r="E222" s="9">
        <v>52</v>
      </c>
      <c r="F222" s="10">
        <v>30</v>
      </c>
      <c r="G222" s="50">
        <f>IF(F222&gt;0,(F222*100/(E222-J222)),0)</f>
        <v>62.5</v>
      </c>
      <c r="H222" s="10">
        <v>18</v>
      </c>
      <c r="I222" s="51">
        <f>IF(H222&gt;0,(H222*100/(E222-J222)),0)</f>
        <v>37.5</v>
      </c>
      <c r="J222" s="13">
        <v>4</v>
      </c>
      <c r="K222" s="52">
        <f>IF(J222&gt;0,(J222*100/(E222)),0)</f>
        <v>7.6923076923076925</v>
      </c>
      <c r="L222" s="9">
        <v>123</v>
      </c>
      <c r="M222" s="10">
        <v>43</v>
      </c>
      <c r="N222" s="50">
        <f>IF(M222&gt;0,(M222*100/(L222-S222)),0)</f>
        <v>35.833333333333336</v>
      </c>
      <c r="O222" s="10">
        <v>40</v>
      </c>
      <c r="P222" s="10">
        <v>37</v>
      </c>
      <c r="Q222" s="10">
        <v>77</v>
      </c>
      <c r="R222" s="51">
        <f>IF(Q222&gt;0,(Q222*100/(L222-S222)),0)</f>
        <v>64.166666666666671</v>
      </c>
      <c r="S222" s="94">
        <v>3</v>
      </c>
      <c r="T222" s="52">
        <f>IF(S222&gt;0,(S222*100/(L222)),0)</f>
        <v>2.4390243902439024</v>
      </c>
    </row>
    <row r="223" spans="1:24">
      <c r="A223" s="122" t="s">
        <v>15</v>
      </c>
      <c r="B223" s="122"/>
      <c r="C223" s="122"/>
      <c r="D223" s="122"/>
      <c r="E223" s="56">
        <f t="shared" ref="E223:T223" si="70">SUM(E222:E222)</f>
        <v>52</v>
      </c>
      <c r="F223" s="57">
        <f t="shared" si="70"/>
        <v>30</v>
      </c>
      <c r="G223" s="58">
        <f t="shared" si="70"/>
        <v>62.5</v>
      </c>
      <c r="H223" s="57">
        <f t="shared" si="70"/>
        <v>18</v>
      </c>
      <c r="I223" s="58">
        <f t="shared" si="70"/>
        <v>37.5</v>
      </c>
      <c r="J223" s="57">
        <f t="shared" si="70"/>
        <v>4</v>
      </c>
      <c r="K223" s="59">
        <f t="shared" si="70"/>
        <v>7.6923076923076925</v>
      </c>
      <c r="L223" s="56">
        <f t="shared" si="70"/>
        <v>123</v>
      </c>
      <c r="M223" s="57">
        <f t="shared" si="70"/>
        <v>43</v>
      </c>
      <c r="N223" s="58">
        <f t="shared" si="70"/>
        <v>35.833333333333336</v>
      </c>
      <c r="O223" s="57">
        <f t="shared" si="70"/>
        <v>40</v>
      </c>
      <c r="P223" s="57">
        <f t="shared" si="70"/>
        <v>37</v>
      </c>
      <c r="Q223" s="57">
        <f t="shared" si="70"/>
        <v>77</v>
      </c>
      <c r="R223" s="58">
        <f t="shared" si="70"/>
        <v>64.166666666666671</v>
      </c>
      <c r="S223" s="57">
        <f t="shared" si="70"/>
        <v>3</v>
      </c>
      <c r="T223" s="59">
        <f t="shared" si="70"/>
        <v>2.4390243902439024</v>
      </c>
    </row>
    <row r="224" spans="1:24" ht="15.75" thickBot="1">
      <c r="A224" s="108" t="s">
        <v>16</v>
      </c>
      <c r="B224" s="108"/>
      <c r="C224" s="108"/>
      <c r="D224" s="108"/>
      <c r="E224" s="63">
        <f>SUM(E223)</f>
        <v>52</v>
      </c>
      <c r="F224" s="64">
        <f>F223</f>
        <v>30</v>
      </c>
      <c r="G224" s="65">
        <f>IF(F224&gt;0,(F224*100/(E224-J224)),0)</f>
        <v>62.5</v>
      </c>
      <c r="H224" s="64">
        <f>H223</f>
        <v>18</v>
      </c>
      <c r="I224" s="66">
        <f>IF(H224&gt;0,(H224*100/(E224-J224)),0)</f>
        <v>37.5</v>
      </c>
      <c r="J224" s="67">
        <f>J223</f>
        <v>4</v>
      </c>
      <c r="K224" s="68">
        <f>IF(J224&gt;0,(J224*100/E224),0)</f>
        <v>7.6923076923076925</v>
      </c>
      <c r="L224" s="63">
        <f>L223</f>
        <v>123</v>
      </c>
      <c r="M224" s="64">
        <f>M223</f>
        <v>43</v>
      </c>
      <c r="N224" s="65">
        <f>IF(M224&gt;0,(M224*100/(L224-S224)),0)</f>
        <v>35.833333333333336</v>
      </c>
      <c r="O224" s="64">
        <f>O223</f>
        <v>40</v>
      </c>
      <c r="P224" s="64">
        <f>P223</f>
        <v>37</v>
      </c>
      <c r="Q224" s="64">
        <f>Q223</f>
        <v>77</v>
      </c>
      <c r="R224" s="66">
        <f>IF(Q224&gt;0,(Q224*100/(L224-S224)),0)</f>
        <v>64.166666666666671</v>
      </c>
      <c r="S224" s="67">
        <f>S223</f>
        <v>3</v>
      </c>
      <c r="T224" s="68">
        <f>IF(S224&gt;0,(S224*100/L224),0)</f>
        <v>2.4390243902439024</v>
      </c>
    </row>
    <row r="225" spans="1:24">
      <c r="A225" s="148" t="s">
        <v>48</v>
      </c>
      <c r="B225" s="148"/>
      <c r="C225" s="148"/>
      <c r="D225" s="148"/>
      <c r="E225" s="42"/>
      <c r="F225" s="42"/>
      <c r="G225" s="43"/>
      <c r="H225" s="42"/>
      <c r="I225" s="43"/>
      <c r="J225" s="42"/>
      <c r="K225" s="43"/>
      <c r="L225" s="42"/>
      <c r="M225" s="42"/>
      <c r="N225" s="43"/>
      <c r="O225" s="42"/>
      <c r="P225" s="42"/>
      <c r="Q225" s="42"/>
      <c r="R225" s="43"/>
      <c r="S225" s="42"/>
      <c r="T225" s="43"/>
    </row>
    <row r="226" spans="1:24">
      <c r="A226" s="91"/>
      <c r="B226" s="91"/>
      <c r="C226" s="91"/>
      <c r="D226" s="91"/>
      <c r="E226" s="42"/>
      <c r="F226" s="42"/>
      <c r="G226" s="43"/>
      <c r="H226" s="42"/>
      <c r="I226" s="43"/>
      <c r="J226" s="42"/>
      <c r="K226" s="43"/>
      <c r="L226" s="42"/>
      <c r="M226" s="42"/>
      <c r="N226" s="43"/>
      <c r="O226" s="42"/>
      <c r="P226" s="42"/>
      <c r="Q226" s="42"/>
      <c r="R226" s="43"/>
      <c r="S226" s="42"/>
      <c r="T226" s="43"/>
    </row>
    <row r="227" spans="1:24" s="16" customFormat="1" ht="14.25" customHeight="1">
      <c r="A227" s="96"/>
      <c r="B227" s="96"/>
      <c r="C227" s="96"/>
      <c r="D227" s="96"/>
      <c r="E227" s="42"/>
      <c r="F227" s="42"/>
      <c r="G227" s="43"/>
      <c r="H227" s="42"/>
      <c r="I227" s="43"/>
      <c r="J227" s="42"/>
      <c r="K227" s="43"/>
      <c r="L227" s="42"/>
      <c r="M227" s="42"/>
      <c r="N227" s="43"/>
      <c r="O227" s="42"/>
      <c r="P227" s="42"/>
      <c r="Q227" s="42"/>
      <c r="R227" s="43"/>
      <c r="S227" s="42"/>
      <c r="T227" s="43"/>
      <c r="V227" s="17"/>
    </row>
    <row r="228" spans="1:24" s="16" customFormat="1" ht="14.25" customHeight="1">
      <c r="A228" s="96"/>
      <c r="B228" s="96"/>
      <c r="C228" s="96"/>
      <c r="D228" s="96"/>
      <c r="E228" s="42"/>
      <c r="F228" s="42"/>
      <c r="G228" s="43"/>
      <c r="H228" s="42"/>
      <c r="I228" s="43"/>
      <c r="J228" s="42"/>
      <c r="K228" s="43"/>
      <c r="L228" s="42"/>
      <c r="M228" s="42"/>
      <c r="N228" s="43"/>
      <c r="O228" s="42"/>
      <c r="P228" s="42"/>
      <c r="Q228" s="42"/>
      <c r="R228" s="43"/>
      <c r="S228" s="42"/>
      <c r="T228" s="43"/>
      <c r="V228" s="17"/>
    </row>
    <row r="229" spans="1:24" s="62" customFormat="1">
      <c r="A229" s="78"/>
      <c r="B229" s="78"/>
      <c r="C229" s="78"/>
      <c r="D229" s="78"/>
      <c r="E229" s="42"/>
      <c r="F229" s="42"/>
      <c r="G229" s="43"/>
      <c r="H229" s="42"/>
      <c r="I229" s="43"/>
      <c r="J229" s="42"/>
      <c r="K229" s="43"/>
      <c r="L229" s="42"/>
      <c r="M229" s="42"/>
      <c r="N229" s="43"/>
      <c r="O229" s="42"/>
      <c r="P229" s="42"/>
      <c r="Q229" s="42"/>
      <c r="R229" s="43"/>
      <c r="S229" s="42"/>
      <c r="T229" s="43"/>
      <c r="U229" s="60"/>
      <c r="V229" s="61"/>
      <c r="W229" s="60"/>
      <c r="X229" s="60"/>
    </row>
    <row r="230" spans="1:24" s="69" customFormat="1" ht="18.75">
      <c r="A230" s="123" t="s">
        <v>0</v>
      </c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  <c r="S230" s="123"/>
      <c r="T230" s="123"/>
      <c r="V230" s="70"/>
    </row>
    <row r="231" spans="1:24" ht="19.5" thickBot="1">
      <c r="A231" s="123" t="s">
        <v>41</v>
      </c>
      <c r="B231" s="123"/>
      <c r="C231" s="123"/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  <c r="Q231" s="123"/>
      <c r="R231" s="123"/>
      <c r="S231" s="123"/>
      <c r="T231" s="123"/>
      <c r="U231" s="25"/>
      <c r="V231" s="26"/>
      <c r="W231" s="25"/>
      <c r="X231" s="25"/>
    </row>
    <row r="232" spans="1:24">
      <c r="A232" s="119" t="s">
        <v>1</v>
      </c>
      <c r="B232" s="119"/>
      <c r="C232" s="156" t="s">
        <v>2</v>
      </c>
      <c r="D232" s="126"/>
      <c r="E232" s="131" t="s">
        <v>3</v>
      </c>
      <c r="F232" s="132"/>
      <c r="G232" s="132"/>
      <c r="H232" s="132"/>
      <c r="I232" s="132"/>
      <c r="J232" s="132"/>
      <c r="K232" s="133"/>
      <c r="L232" s="134" t="s">
        <v>4</v>
      </c>
      <c r="M232" s="135"/>
      <c r="N232" s="135"/>
      <c r="O232" s="135"/>
      <c r="P232" s="135"/>
      <c r="Q232" s="135"/>
      <c r="R232" s="135"/>
      <c r="S232" s="135"/>
      <c r="T232" s="136"/>
      <c r="U232" s="25"/>
      <c r="V232" s="26"/>
      <c r="W232" s="25"/>
      <c r="X232" s="25"/>
    </row>
    <row r="233" spans="1:24">
      <c r="A233" s="137" t="s">
        <v>5</v>
      </c>
      <c r="B233" s="137" t="s">
        <v>6</v>
      </c>
      <c r="C233" s="127"/>
      <c r="D233" s="128"/>
      <c r="E233" s="138" t="s">
        <v>7</v>
      </c>
      <c r="F233" s="140" t="s">
        <v>8</v>
      </c>
      <c r="G233" s="140"/>
      <c r="H233" s="141" t="s">
        <v>9</v>
      </c>
      <c r="I233" s="141"/>
      <c r="J233" s="142" t="s">
        <v>10</v>
      </c>
      <c r="K233" s="143"/>
      <c r="L233" s="138" t="s">
        <v>7</v>
      </c>
      <c r="M233" s="144" t="s">
        <v>8</v>
      </c>
      <c r="N233" s="145"/>
      <c r="O233" s="141" t="s">
        <v>9</v>
      </c>
      <c r="P233" s="141"/>
      <c r="Q233" s="141"/>
      <c r="R233" s="141"/>
      <c r="S233" s="146" t="s">
        <v>10</v>
      </c>
      <c r="T233" s="147"/>
      <c r="U233" s="25"/>
      <c r="V233" s="26"/>
      <c r="W233" s="25"/>
      <c r="X233" s="25"/>
    </row>
    <row r="234" spans="1:24">
      <c r="A234" s="137"/>
      <c r="B234" s="137"/>
      <c r="C234" s="127"/>
      <c r="D234" s="128"/>
      <c r="E234" s="138"/>
      <c r="F234" s="115" t="s">
        <v>11</v>
      </c>
      <c r="G234" s="117" t="s">
        <v>12</v>
      </c>
      <c r="H234" s="115" t="s">
        <v>11</v>
      </c>
      <c r="I234" s="109" t="s">
        <v>12</v>
      </c>
      <c r="J234" s="111" t="s">
        <v>7</v>
      </c>
      <c r="K234" s="113" t="s">
        <v>12</v>
      </c>
      <c r="L234" s="138"/>
      <c r="M234" s="115" t="s">
        <v>11</v>
      </c>
      <c r="N234" s="117" t="s">
        <v>12</v>
      </c>
      <c r="O234" s="119" t="s">
        <v>11</v>
      </c>
      <c r="P234" s="119"/>
      <c r="Q234" s="119"/>
      <c r="R234" s="109" t="s">
        <v>12</v>
      </c>
      <c r="S234" s="111" t="s">
        <v>7</v>
      </c>
      <c r="T234" s="120" t="s">
        <v>12</v>
      </c>
      <c r="U234" s="25"/>
      <c r="V234" s="26"/>
      <c r="W234" s="25"/>
      <c r="X234" s="25"/>
    </row>
    <row r="235" spans="1:24" ht="15.75" thickBot="1">
      <c r="A235" s="137"/>
      <c r="B235" s="137"/>
      <c r="C235" s="129"/>
      <c r="D235" s="130"/>
      <c r="E235" s="139"/>
      <c r="F235" s="116"/>
      <c r="G235" s="118"/>
      <c r="H235" s="116"/>
      <c r="I235" s="110"/>
      <c r="J235" s="112"/>
      <c r="K235" s="114"/>
      <c r="L235" s="139"/>
      <c r="M235" s="116"/>
      <c r="N235" s="118"/>
      <c r="O235" s="5" t="s">
        <v>13</v>
      </c>
      <c r="P235" s="6" t="s">
        <v>14</v>
      </c>
      <c r="Q235" s="6" t="s">
        <v>15</v>
      </c>
      <c r="R235" s="110"/>
      <c r="S235" s="112"/>
      <c r="T235" s="121"/>
      <c r="U235" s="25"/>
      <c r="V235" s="26"/>
      <c r="W235" s="25"/>
      <c r="X235" s="25"/>
    </row>
    <row r="236" spans="1:24" s="1" customFormat="1" ht="19.5" thickBot="1">
      <c r="A236" s="105"/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7"/>
      <c r="V236" s="2"/>
    </row>
    <row r="237" spans="1:24" s="1" customFormat="1" ht="18.75">
      <c r="A237" s="7">
        <v>44197</v>
      </c>
      <c r="B237" s="7">
        <v>44561</v>
      </c>
      <c r="C237" s="7" t="s">
        <v>18</v>
      </c>
      <c r="D237" s="8" t="s">
        <v>26</v>
      </c>
      <c r="E237" s="9">
        <v>0</v>
      </c>
      <c r="F237" s="10">
        <v>0</v>
      </c>
      <c r="G237" s="50">
        <f>IF(F237&gt;0,(F237*100/(E237-J237)),0)</f>
        <v>0</v>
      </c>
      <c r="H237" s="10">
        <v>0</v>
      </c>
      <c r="I237" s="51">
        <f>IF(H237&gt;0,(H237*100/(E237-J237)),0)</f>
        <v>0</v>
      </c>
      <c r="J237" s="13">
        <v>0</v>
      </c>
      <c r="K237" s="52">
        <f>IF(J237&gt;0,(J237*100/(E237)),0)</f>
        <v>0</v>
      </c>
      <c r="L237" s="9">
        <v>0</v>
      </c>
      <c r="M237" s="10">
        <v>0</v>
      </c>
      <c r="N237" s="50">
        <f>IF(M237&gt;0,(M237*100/(L237-S237)),0)</f>
        <v>0</v>
      </c>
      <c r="O237" s="10">
        <v>0</v>
      </c>
      <c r="P237" s="10">
        <v>0</v>
      </c>
      <c r="Q237" s="10">
        <v>0</v>
      </c>
      <c r="R237" s="51">
        <f>IF(Q237&gt;0,(Q237*100/(L237-S237)),0)</f>
        <v>0</v>
      </c>
      <c r="S237" s="77">
        <v>0</v>
      </c>
      <c r="T237" s="52">
        <f>IF(S237&gt;0,(S237*100/(L237)),0)</f>
        <v>0</v>
      </c>
      <c r="V237" s="2"/>
    </row>
    <row r="238" spans="1:24">
      <c r="A238" s="7">
        <v>44197</v>
      </c>
      <c r="B238" s="7">
        <v>44561</v>
      </c>
      <c r="C238" s="7" t="s">
        <v>18</v>
      </c>
      <c r="D238" s="8" t="s">
        <v>25</v>
      </c>
      <c r="E238" s="18">
        <v>0</v>
      </c>
      <c r="F238" s="19">
        <v>0</v>
      </c>
      <c r="G238" s="53">
        <f>IF(F238&gt;0,(F238*100/(E238-J238)),0)</f>
        <v>0</v>
      </c>
      <c r="H238" s="19">
        <v>0</v>
      </c>
      <c r="I238" s="54">
        <f>IF(H238&gt;0,(H238*100/(E238-J238)),0)</f>
        <v>0</v>
      </c>
      <c r="J238" s="22">
        <v>0</v>
      </c>
      <c r="K238" s="55">
        <f>IF(J238&gt;0,(J238*100/(E238)),0)</f>
        <v>0</v>
      </c>
      <c r="L238" s="18">
        <v>2</v>
      </c>
      <c r="M238" s="19">
        <v>1</v>
      </c>
      <c r="N238" s="53">
        <f t="shared" ref="N238:N240" si="71">IF(M238&gt;0,(M238*100/(L238-S238)),0)</f>
        <v>50</v>
      </c>
      <c r="O238" s="19">
        <v>1</v>
      </c>
      <c r="P238" s="19">
        <v>0</v>
      </c>
      <c r="Q238" s="19">
        <v>1</v>
      </c>
      <c r="R238" s="54">
        <f t="shared" ref="R238" si="72">IF(Q238&gt;0,(Q238*100/(L238-S238)),0)</f>
        <v>50</v>
      </c>
      <c r="S238" s="76">
        <v>0</v>
      </c>
      <c r="T238" s="55">
        <f t="shared" ref="T238:T240" si="73">IF(S238&gt;0,(S238*100/(L238)),0)</f>
        <v>0</v>
      </c>
    </row>
    <row r="239" spans="1:24">
      <c r="A239" s="7">
        <v>44197</v>
      </c>
      <c r="B239" s="7">
        <v>44561</v>
      </c>
      <c r="C239" s="7" t="s">
        <v>18</v>
      </c>
      <c r="D239" s="8" t="s">
        <v>19</v>
      </c>
      <c r="E239" s="18">
        <v>0</v>
      </c>
      <c r="F239" s="19">
        <v>0</v>
      </c>
      <c r="G239" s="53">
        <f>IF(F239&gt;0,(F239*100/(E239-J239)),0)</f>
        <v>0</v>
      </c>
      <c r="H239" s="19">
        <v>0</v>
      </c>
      <c r="I239" s="54">
        <f>IF(H239&gt;0,(H239*100/(E239-J239)),0)</f>
        <v>0</v>
      </c>
      <c r="J239" s="22">
        <v>0</v>
      </c>
      <c r="K239" s="55">
        <f>IF(J239&gt;0,(J239*100/(E239)),0)</f>
        <v>0</v>
      </c>
      <c r="L239" s="18">
        <v>0</v>
      </c>
      <c r="M239" s="19">
        <v>0</v>
      </c>
      <c r="N239" s="53">
        <f t="shared" ref="N239" si="74">IF(M239&gt;0,(M239*100/(L239-S239)),0)</f>
        <v>0</v>
      </c>
      <c r="O239" s="19">
        <v>0</v>
      </c>
      <c r="P239" s="19">
        <v>0</v>
      </c>
      <c r="Q239" s="19">
        <v>0</v>
      </c>
      <c r="R239" s="54">
        <f t="shared" ref="R239" si="75">IF(Q239&gt;0,(Q239*100/(L239-S239)),0)</f>
        <v>0</v>
      </c>
      <c r="S239" s="88">
        <v>0</v>
      </c>
      <c r="T239" s="55">
        <f t="shared" ref="T239" si="76">IF(S239&gt;0,(S239*100/(L239)),0)</f>
        <v>0</v>
      </c>
    </row>
    <row r="240" spans="1:24">
      <c r="A240" s="7">
        <v>44197</v>
      </c>
      <c r="B240" s="7">
        <v>44561</v>
      </c>
      <c r="C240" s="7" t="s">
        <v>18</v>
      </c>
      <c r="D240" s="8" t="s">
        <v>17</v>
      </c>
      <c r="E240" s="18">
        <v>2</v>
      </c>
      <c r="F240" s="19">
        <v>1</v>
      </c>
      <c r="G240" s="53">
        <f>IF(F240&gt;0,(F240*100/(E240-J240)),0)</f>
        <v>100</v>
      </c>
      <c r="H240" s="19">
        <v>1</v>
      </c>
      <c r="I240" s="54">
        <f>IF(H240&gt;0,(H240*100/(E240-J240)),0)</f>
        <v>100</v>
      </c>
      <c r="J240" s="22">
        <v>1</v>
      </c>
      <c r="K240" s="55">
        <f>IF(J240&gt;0,(J240*100/(E240)),0)</f>
        <v>50</v>
      </c>
      <c r="L240" s="18">
        <v>1</v>
      </c>
      <c r="M240" s="19">
        <v>1</v>
      </c>
      <c r="N240" s="53">
        <f t="shared" si="71"/>
        <v>100</v>
      </c>
      <c r="O240" s="19">
        <v>0</v>
      </c>
      <c r="P240" s="19">
        <v>0</v>
      </c>
      <c r="Q240" s="19">
        <v>0</v>
      </c>
      <c r="R240" s="54">
        <v>0</v>
      </c>
      <c r="S240" s="76">
        <v>0</v>
      </c>
      <c r="T240" s="55">
        <f t="shared" si="73"/>
        <v>0</v>
      </c>
    </row>
    <row r="241" spans="1:24">
      <c r="A241" s="122" t="s">
        <v>15</v>
      </c>
      <c r="B241" s="122"/>
      <c r="C241" s="122"/>
      <c r="D241" s="122"/>
      <c r="E241" s="56">
        <f t="shared" ref="E241:T241" si="77">SUM(E237:E240)</f>
        <v>2</v>
      </c>
      <c r="F241" s="57">
        <f t="shared" si="77"/>
        <v>1</v>
      </c>
      <c r="G241" s="58">
        <f t="shared" si="77"/>
        <v>100</v>
      </c>
      <c r="H241" s="57">
        <f t="shared" si="77"/>
        <v>1</v>
      </c>
      <c r="I241" s="58">
        <f t="shared" si="77"/>
        <v>100</v>
      </c>
      <c r="J241" s="57">
        <f t="shared" si="77"/>
        <v>1</v>
      </c>
      <c r="K241" s="59">
        <f t="shared" si="77"/>
        <v>50</v>
      </c>
      <c r="L241" s="56">
        <f t="shared" si="77"/>
        <v>3</v>
      </c>
      <c r="M241" s="57">
        <f t="shared" si="77"/>
        <v>2</v>
      </c>
      <c r="N241" s="58">
        <f t="shared" si="77"/>
        <v>150</v>
      </c>
      <c r="O241" s="57">
        <f t="shared" si="77"/>
        <v>1</v>
      </c>
      <c r="P241" s="57">
        <f t="shared" si="77"/>
        <v>0</v>
      </c>
      <c r="Q241" s="57">
        <f t="shared" si="77"/>
        <v>1</v>
      </c>
      <c r="R241" s="58">
        <f t="shared" si="77"/>
        <v>50</v>
      </c>
      <c r="S241" s="57">
        <f t="shared" si="77"/>
        <v>0</v>
      </c>
      <c r="T241" s="59">
        <f t="shared" si="77"/>
        <v>0</v>
      </c>
    </row>
    <row r="242" spans="1:24" ht="15.75" thickBot="1">
      <c r="A242" s="108" t="s">
        <v>16</v>
      </c>
      <c r="B242" s="108"/>
      <c r="C242" s="108"/>
      <c r="D242" s="108"/>
      <c r="E242" s="63">
        <f>SUM(E241)</f>
        <v>2</v>
      </c>
      <c r="F242" s="64">
        <f>F241</f>
        <v>1</v>
      </c>
      <c r="G242" s="65">
        <v>50</v>
      </c>
      <c r="H242" s="64">
        <f>H241</f>
        <v>1</v>
      </c>
      <c r="I242" s="66">
        <f>IF(H242&gt;0,(H242*100/(E242-J242)),0)</f>
        <v>100</v>
      </c>
      <c r="J242" s="67">
        <f>J241</f>
        <v>1</v>
      </c>
      <c r="K242" s="68">
        <f>IF(J242&gt;0,(J242*100/E242),0)</f>
        <v>50</v>
      </c>
      <c r="L242" s="63">
        <f>L241</f>
        <v>3</v>
      </c>
      <c r="M242" s="64">
        <f>M241</f>
        <v>2</v>
      </c>
      <c r="N242" s="65">
        <f>IF(M242&gt;0,(M242*100/(L242-S242)),0)</f>
        <v>66.666666666666671</v>
      </c>
      <c r="O242" s="64">
        <f>O241</f>
        <v>1</v>
      </c>
      <c r="P242" s="64">
        <f>P241</f>
        <v>0</v>
      </c>
      <c r="Q242" s="64">
        <f>Q241</f>
        <v>1</v>
      </c>
      <c r="R242" s="66">
        <f>IF(Q242&gt;0,(Q242*100/(L242-S242)),0)</f>
        <v>33.333333333333336</v>
      </c>
      <c r="S242" s="67">
        <f>S241</f>
        <v>0</v>
      </c>
      <c r="T242" s="68">
        <f>IF(S242&gt;0,(S242*100/L242),0)</f>
        <v>0</v>
      </c>
    </row>
    <row r="243" spans="1:24" s="16" customFormat="1" ht="14.25" customHeight="1">
      <c r="A243" s="148" t="s">
        <v>48</v>
      </c>
      <c r="B243" s="148"/>
      <c r="C243" s="148"/>
      <c r="D243" s="148"/>
      <c r="E243" s="42"/>
      <c r="F243" s="42"/>
      <c r="G243" s="43"/>
      <c r="H243" s="42"/>
      <c r="I243" s="43"/>
      <c r="J243" s="42"/>
      <c r="K243" s="43"/>
      <c r="L243" s="42"/>
      <c r="M243" s="42"/>
      <c r="N243" s="43"/>
      <c r="O243" s="42"/>
      <c r="P243" s="42"/>
      <c r="Q243" s="42"/>
      <c r="R243" s="43"/>
      <c r="S243" s="42"/>
      <c r="T243" s="43"/>
      <c r="V243" s="17"/>
    </row>
    <row r="244" spans="1:24" s="16" customFormat="1" ht="14.25" customHeight="1">
      <c r="A244" s="78"/>
      <c r="B244" s="78"/>
      <c r="C244" s="78"/>
      <c r="D244" s="78"/>
      <c r="E244" s="42"/>
      <c r="F244" s="42"/>
      <c r="G244" s="43"/>
      <c r="H244" s="42"/>
      <c r="I244" s="43"/>
      <c r="J244" s="42"/>
      <c r="K244" s="43"/>
      <c r="L244" s="42"/>
      <c r="M244" s="42"/>
      <c r="N244" s="43"/>
      <c r="O244" s="42"/>
      <c r="P244" s="42"/>
      <c r="Q244" s="42"/>
      <c r="R244" s="43"/>
      <c r="S244" s="42"/>
      <c r="T244" s="43"/>
      <c r="V244" s="17"/>
    </row>
    <row r="245" spans="1:24" s="16" customFormat="1" ht="14.25" customHeight="1">
      <c r="A245" s="96"/>
      <c r="B245" s="96"/>
      <c r="C245" s="96"/>
      <c r="D245" s="96"/>
      <c r="E245" s="42"/>
      <c r="F245" s="42"/>
      <c r="G245" s="43"/>
      <c r="H245" s="42"/>
      <c r="I245" s="43"/>
      <c r="J245" s="42"/>
      <c r="K245" s="43"/>
      <c r="L245" s="42"/>
      <c r="M245" s="42"/>
      <c r="N245" s="43"/>
      <c r="O245" s="42"/>
      <c r="P245" s="42"/>
      <c r="Q245" s="42"/>
      <c r="R245" s="43"/>
      <c r="S245" s="42"/>
      <c r="T245" s="43"/>
      <c r="V245" s="17"/>
    </row>
    <row r="246" spans="1:24" s="16" customFormat="1" ht="14.25" customHeight="1">
      <c r="A246" s="86"/>
      <c r="B246" s="86"/>
      <c r="C246" s="86"/>
      <c r="D246" s="86"/>
      <c r="E246" s="42"/>
      <c r="F246" s="42"/>
      <c r="G246" s="43"/>
      <c r="H246" s="42"/>
      <c r="I246" s="43"/>
      <c r="J246" s="42"/>
      <c r="K246" s="43"/>
      <c r="L246" s="42"/>
      <c r="M246" s="42"/>
      <c r="N246" s="43"/>
      <c r="O246" s="42"/>
      <c r="P246" s="42"/>
      <c r="Q246" s="42"/>
      <c r="R246" s="43"/>
      <c r="S246" s="42"/>
      <c r="T246" s="43"/>
      <c r="V246" s="17"/>
    </row>
    <row r="247" spans="1:24" s="62" customFormat="1" ht="18.75">
      <c r="A247" s="123" t="s">
        <v>0</v>
      </c>
      <c r="B247" s="123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  <c r="O247" s="123"/>
      <c r="P247" s="123"/>
      <c r="Q247" s="123"/>
      <c r="R247" s="123"/>
      <c r="S247" s="123"/>
      <c r="T247" s="123"/>
      <c r="U247" s="60"/>
      <c r="V247" s="61"/>
      <c r="W247" s="60"/>
      <c r="X247" s="60"/>
    </row>
    <row r="248" spans="1:24" s="69" customFormat="1" ht="19.5" thickBot="1">
      <c r="A248" s="123" t="s">
        <v>42</v>
      </c>
      <c r="B248" s="123"/>
      <c r="C248" s="123"/>
      <c r="D248" s="123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  <c r="P248" s="123"/>
      <c r="Q248" s="123"/>
      <c r="R248" s="123"/>
      <c r="S248" s="123"/>
      <c r="T248" s="123"/>
      <c r="V248" s="70"/>
    </row>
    <row r="249" spans="1:24">
      <c r="A249" s="164" t="s">
        <v>1</v>
      </c>
      <c r="B249" s="165"/>
      <c r="C249" s="156" t="s">
        <v>2</v>
      </c>
      <c r="D249" s="166"/>
      <c r="E249" s="131" t="s">
        <v>3</v>
      </c>
      <c r="F249" s="132"/>
      <c r="G249" s="132"/>
      <c r="H249" s="132"/>
      <c r="I249" s="132"/>
      <c r="J249" s="132"/>
      <c r="K249" s="133"/>
      <c r="L249" s="131" t="s">
        <v>4</v>
      </c>
      <c r="M249" s="132"/>
      <c r="N249" s="132"/>
      <c r="O249" s="132"/>
      <c r="P249" s="132"/>
      <c r="Q249" s="132"/>
      <c r="R249" s="132"/>
      <c r="S249" s="132"/>
      <c r="T249" s="133"/>
      <c r="U249" s="25"/>
      <c r="V249" s="26"/>
      <c r="W249" s="25"/>
      <c r="X249" s="25"/>
    </row>
    <row r="250" spans="1:24">
      <c r="A250" s="169" t="s">
        <v>5</v>
      </c>
      <c r="B250" s="169" t="s">
        <v>6</v>
      </c>
      <c r="C250" s="127"/>
      <c r="D250" s="167"/>
      <c r="E250" s="153" t="s">
        <v>7</v>
      </c>
      <c r="F250" s="144" t="s">
        <v>8</v>
      </c>
      <c r="G250" s="145"/>
      <c r="H250" s="172" t="s">
        <v>9</v>
      </c>
      <c r="I250" s="173"/>
      <c r="J250" s="142" t="s">
        <v>10</v>
      </c>
      <c r="K250" s="143"/>
      <c r="L250" s="153" t="s">
        <v>7</v>
      </c>
      <c r="M250" s="144" t="s">
        <v>8</v>
      </c>
      <c r="N250" s="145"/>
      <c r="O250" s="172" t="s">
        <v>9</v>
      </c>
      <c r="P250" s="174"/>
      <c r="Q250" s="174"/>
      <c r="R250" s="173"/>
      <c r="S250" s="175" t="s">
        <v>10</v>
      </c>
      <c r="T250" s="176"/>
      <c r="U250" s="25"/>
      <c r="V250" s="26"/>
      <c r="W250" s="25"/>
      <c r="X250" s="25"/>
    </row>
    <row r="251" spans="1:24">
      <c r="A251" s="170"/>
      <c r="B251" s="170"/>
      <c r="C251" s="127"/>
      <c r="D251" s="167"/>
      <c r="E251" s="154"/>
      <c r="F251" s="177" t="s">
        <v>11</v>
      </c>
      <c r="G251" s="179" t="s">
        <v>12</v>
      </c>
      <c r="H251" s="177" t="s">
        <v>11</v>
      </c>
      <c r="I251" s="149" t="s">
        <v>12</v>
      </c>
      <c r="J251" s="151" t="s">
        <v>7</v>
      </c>
      <c r="K251" s="157" t="s">
        <v>12</v>
      </c>
      <c r="L251" s="154"/>
      <c r="M251" s="177" t="s">
        <v>11</v>
      </c>
      <c r="N251" s="179" t="s">
        <v>12</v>
      </c>
      <c r="O251" s="164" t="s">
        <v>11</v>
      </c>
      <c r="P251" s="181"/>
      <c r="Q251" s="165"/>
      <c r="R251" s="149" t="s">
        <v>12</v>
      </c>
      <c r="S251" s="151" t="s">
        <v>7</v>
      </c>
      <c r="T251" s="159" t="s">
        <v>12</v>
      </c>
      <c r="U251" s="25"/>
      <c r="V251" s="26"/>
      <c r="W251" s="25"/>
      <c r="X251" s="25"/>
    </row>
    <row r="252" spans="1:24" ht="15.75" thickBot="1">
      <c r="A252" s="171"/>
      <c r="B252" s="171"/>
      <c r="C252" s="129"/>
      <c r="D252" s="168"/>
      <c r="E252" s="155"/>
      <c r="F252" s="178"/>
      <c r="G252" s="180"/>
      <c r="H252" s="178"/>
      <c r="I252" s="150"/>
      <c r="J252" s="152"/>
      <c r="K252" s="158"/>
      <c r="L252" s="155"/>
      <c r="M252" s="178"/>
      <c r="N252" s="180"/>
      <c r="O252" s="5" t="s">
        <v>13</v>
      </c>
      <c r="P252" s="6" t="s">
        <v>14</v>
      </c>
      <c r="Q252" s="6" t="s">
        <v>15</v>
      </c>
      <c r="R252" s="150"/>
      <c r="S252" s="152"/>
      <c r="T252" s="160"/>
      <c r="U252" s="25"/>
      <c r="V252" s="26"/>
      <c r="W252" s="25"/>
      <c r="X252" s="25"/>
    </row>
    <row r="253" spans="1:24" s="1" customFormat="1" ht="18.75">
      <c r="A253" s="161"/>
      <c r="B253" s="162"/>
      <c r="C253" s="162"/>
      <c r="D253" s="162"/>
      <c r="E253" s="162"/>
      <c r="F253" s="162"/>
      <c r="G253" s="162"/>
      <c r="H253" s="162"/>
      <c r="I253" s="162"/>
      <c r="J253" s="162"/>
      <c r="K253" s="162"/>
      <c r="L253" s="162"/>
      <c r="M253" s="162"/>
      <c r="N253" s="162"/>
      <c r="O253" s="162"/>
      <c r="P253" s="162"/>
      <c r="Q253" s="162"/>
      <c r="R253" s="162"/>
      <c r="S253" s="162"/>
      <c r="T253" s="163"/>
      <c r="V253" s="2"/>
    </row>
    <row r="254" spans="1:24" s="1" customFormat="1" ht="18.75">
      <c r="A254" s="7">
        <v>44197</v>
      </c>
      <c r="B254" s="7">
        <v>44561</v>
      </c>
      <c r="C254" s="7" t="s">
        <v>18</v>
      </c>
      <c r="D254" s="8" t="s">
        <v>17</v>
      </c>
      <c r="E254" s="18">
        <v>70</v>
      </c>
      <c r="F254" s="19">
        <v>52</v>
      </c>
      <c r="G254" s="53">
        <f>IF(F254&gt;0,(F254*100/(E254-J254)),0)</f>
        <v>75.362318840579704</v>
      </c>
      <c r="H254" s="19">
        <v>15</v>
      </c>
      <c r="I254" s="54">
        <f>IF(H254&gt;0,(H254*100/(E254-J254)),0)</f>
        <v>21.739130434782609</v>
      </c>
      <c r="J254" s="22">
        <v>1</v>
      </c>
      <c r="K254" s="55">
        <f>IF(J254&gt;0,(J254*100/(E254)),0)</f>
        <v>1.4285714285714286</v>
      </c>
      <c r="L254" s="18">
        <v>133</v>
      </c>
      <c r="M254" s="19">
        <v>53</v>
      </c>
      <c r="N254" s="53">
        <f t="shared" ref="N254" si="78">IF(M254&gt;0,(M254*100/(L254-S254)),0)</f>
        <v>40.458015267175576</v>
      </c>
      <c r="O254" s="19">
        <v>32</v>
      </c>
      <c r="P254" s="19">
        <v>46</v>
      </c>
      <c r="Q254" s="19">
        <v>78</v>
      </c>
      <c r="R254" s="54">
        <f t="shared" ref="R254" si="79">IF(Q254&gt;0,(Q254*100/(L254-S254)),0)</f>
        <v>59.541984732824424</v>
      </c>
      <c r="S254" s="81">
        <v>2</v>
      </c>
      <c r="T254" s="55">
        <f t="shared" ref="T254" si="80">IF(S254&gt;0,(S254*100/(L254)),0)</f>
        <v>1.5037593984962405</v>
      </c>
      <c r="V254" s="2"/>
    </row>
    <row r="255" spans="1:24">
      <c r="A255" s="122" t="s">
        <v>15</v>
      </c>
      <c r="B255" s="122"/>
      <c r="C255" s="122"/>
      <c r="D255" s="122"/>
      <c r="E255" s="56">
        <f t="shared" ref="E255:T255" si="81">SUM(E254:E254)</f>
        <v>70</v>
      </c>
      <c r="F255" s="57">
        <f t="shared" si="81"/>
        <v>52</v>
      </c>
      <c r="G255" s="58">
        <f t="shared" si="81"/>
        <v>75.362318840579704</v>
      </c>
      <c r="H255" s="57">
        <f t="shared" si="81"/>
        <v>15</v>
      </c>
      <c r="I255" s="58">
        <f t="shared" si="81"/>
        <v>21.739130434782609</v>
      </c>
      <c r="J255" s="57">
        <f t="shared" si="81"/>
        <v>1</v>
      </c>
      <c r="K255" s="59">
        <f t="shared" si="81"/>
        <v>1.4285714285714286</v>
      </c>
      <c r="L255" s="56">
        <f t="shared" si="81"/>
        <v>133</v>
      </c>
      <c r="M255" s="57">
        <f t="shared" si="81"/>
        <v>53</v>
      </c>
      <c r="N255" s="58">
        <f t="shared" si="81"/>
        <v>40.458015267175576</v>
      </c>
      <c r="O255" s="57">
        <f t="shared" si="81"/>
        <v>32</v>
      </c>
      <c r="P255" s="57">
        <f t="shared" si="81"/>
        <v>46</v>
      </c>
      <c r="Q255" s="57">
        <f t="shared" si="81"/>
        <v>78</v>
      </c>
      <c r="R255" s="58">
        <f t="shared" si="81"/>
        <v>59.541984732824424</v>
      </c>
      <c r="S255" s="57">
        <f t="shared" si="81"/>
        <v>2</v>
      </c>
      <c r="T255" s="59">
        <f t="shared" si="81"/>
        <v>1.5037593984962405</v>
      </c>
    </row>
    <row r="256" spans="1:24" ht="15.75" thickBot="1">
      <c r="A256" s="108" t="s">
        <v>16</v>
      </c>
      <c r="B256" s="108"/>
      <c r="C256" s="108"/>
      <c r="D256" s="108"/>
      <c r="E256" s="63">
        <f>SUM(E255)</f>
        <v>70</v>
      </c>
      <c r="F256" s="64">
        <f>F255</f>
        <v>52</v>
      </c>
      <c r="G256" s="65">
        <f>IF(F256&gt;0,(F256*100/(E256-J256)),0)</f>
        <v>75.362318840579704</v>
      </c>
      <c r="H256" s="64">
        <f>H255</f>
        <v>15</v>
      </c>
      <c r="I256" s="66">
        <f>IF(H256&gt;0,(H256*100/(E256-J256)),0)</f>
        <v>21.739130434782609</v>
      </c>
      <c r="J256" s="67">
        <f>J255</f>
        <v>1</v>
      </c>
      <c r="K256" s="68">
        <f>IF(J256&gt;0,(J256*100/E256),0)</f>
        <v>1.4285714285714286</v>
      </c>
      <c r="L256" s="63">
        <f>L255</f>
        <v>133</v>
      </c>
      <c r="M256" s="64">
        <f>M255</f>
        <v>53</v>
      </c>
      <c r="N256" s="65">
        <f>IF(M256&gt;0,(M256*100/(L256-S256)),0)</f>
        <v>40.458015267175576</v>
      </c>
      <c r="O256" s="64">
        <f>O255</f>
        <v>32</v>
      </c>
      <c r="P256" s="64">
        <f>P255</f>
        <v>46</v>
      </c>
      <c r="Q256" s="64">
        <f>Q255</f>
        <v>78</v>
      </c>
      <c r="R256" s="66">
        <f>IF(Q256&gt;0,(Q256*100/(L256-S256)),0)</f>
        <v>59.541984732824424</v>
      </c>
      <c r="S256" s="67">
        <f>S255</f>
        <v>2</v>
      </c>
      <c r="T256" s="68">
        <f>IF(S256&gt;0,(S256*100/L256),0)</f>
        <v>1.5037593984962405</v>
      </c>
    </row>
    <row r="257" spans="1:32">
      <c r="A257" s="148" t="s">
        <v>48</v>
      </c>
      <c r="B257" s="148"/>
      <c r="C257" s="148"/>
      <c r="D257" s="148"/>
      <c r="E257" s="42"/>
      <c r="F257" s="42"/>
      <c r="G257" s="43"/>
      <c r="H257" s="42"/>
      <c r="I257" s="43"/>
      <c r="J257" s="42"/>
      <c r="K257" s="43"/>
      <c r="L257" s="42"/>
      <c r="M257" s="42"/>
      <c r="N257" s="43"/>
      <c r="O257" s="42"/>
      <c r="P257" s="42"/>
      <c r="Q257" s="42"/>
      <c r="R257" s="43"/>
      <c r="S257" s="42"/>
      <c r="T257" s="43"/>
    </row>
    <row r="258" spans="1:32">
      <c r="A258" s="82"/>
      <c r="B258" s="82"/>
      <c r="C258" s="82"/>
      <c r="D258" s="82"/>
      <c r="E258" s="42"/>
      <c r="F258" s="42"/>
      <c r="G258" s="43"/>
      <c r="H258" s="42"/>
      <c r="I258" s="43"/>
      <c r="J258" s="42"/>
      <c r="K258" s="43"/>
      <c r="L258" s="42"/>
      <c r="M258" s="42"/>
      <c r="N258" s="43"/>
      <c r="O258" s="42"/>
      <c r="P258" s="42"/>
      <c r="Q258" s="42"/>
      <c r="R258" s="43"/>
      <c r="S258" s="42"/>
      <c r="T258" s="43"/>
    </row>
    <row r="259" spans="1:32" ht="18.75">
      <c r="A259" s="123" t="s">
        <v>0</v>
      </c>
      <c r="B259" s="123"/>
      <c r="C259" s="123"/>
      <c r="D259" s="123"/>
      <c r="E259" s="123"/>
      <c r="F259" s="123"/>
      <c r="G259" s="123"/>
      <c r="H259" s="123"/>
      <c r="I259" s="123"/>
      <c r="J259" s="123"/>
      <c r="K259" s="123"/>
      <c r="L259" s="123"/>
      <c r="M259" s="123"/>
      <c r="N259" s="123"/>
      <c r="O259" s="123"/>
      <c r="P259" s="123"/>
      <c r="Q259" s="123"/>
      <c r="R259" s="123"/>
      <c r="S259" s="123"/>
      <c r="T259" s="123"/>
    </row>
    <row r="260" spans="1:32" s="16" customFormat="1" ht="14.25" customHeight="1" thickBot="1">
      <c r="A260" s="123" t="s">
        <v>52</v>
      </c>
      <c r="B260" s="123"/>
      <c r="C260" s="123"/>
      <c r="D260" s="123"/>
      <c r="E260" s="123"/>
      <c r="F260" s="123"/>
      <c r="G260" s="123"/>
      <c r="H260" s="123"/>
      <c r="I260" s="123"/>
      <c r="J260" s="123"/>
      <c r="K260" s="123"/>
      <c r="L260" s="123"/>
      <c r="M260" s="123"/>
      <c r="N260" s="123"/>
      <c r="O260" s="123"/>
      <c r="P260" s="123"/>
      <c r="Q260" s="123"/>
      <c r="R260" s="123"/>
      <c r="S260" s="123"/>
      <c r="T260" s="123"/>
      <c r="V260" s="17"/>
    </row>
    <row r="261" spans="1:32" s="62" customFormat="1">
      <c r="A261" s="119" t="s">
        <v>1</v>
      </c>
      <c r="B261" s="119"/>
      <c r="C261" s="156" t="s">
        <v>2</v>
      </c>
      <c r="D261" s="126"/>
      <c r="E261" s="131" t="s">
        <v>3</v>
      </c>
      <c r="F261" s="132"/>
      <c r="G261" s="132"/>
      <c r="H261" s="132"/>
      <c r="I261" s="132"/>
      <c r="J261" s="132"/>
      <c r="K261" s="133"/>
      <c r="L261" s="134" t="s">
        <v>4</v>
      </c>
      <c r="M261" s="135"/>
      <c r="N261" s="135"/>
      <c r="O261" s="135"/>
      <c r="P261" s="135"/>
      <c r="Q261" s="135"/>
      <c r="R261" s="135"/>
      <c r="S261" s="135"/>
      <c r="T261" s="136"/>
      <c r="U261" s="60"/>
      <c r="V261" s="61"/>
      <c r="W261" s="60"/>
      <c r="X261" s="60"/>
    </row>
    <row r="262" spans="1:32" s="69" customFormat="1">
      <c r="A262" s="137" t="s">
        <v>5</v>
      </c>
      <c r="B262" s="137" t="s">
        <v>6</v>
      </c>
      <c r="C262" s="127"/>
      <c r="D262" s="128"/>
      <c r="E262" s="138" t="s">
        <v>7</v>
      </c>
      <c r="F262" s="140" t="s">
        <v>8</v>
      </c>
      <c r="G262" s="140"/>
      <c r="H262" s="141" t="s">
        <v>9</v>
      </c>
      <c r="I262" s="141"/>
      <c r="J262" s="142" t="s">
        <v>10</v>
      </c>
      <c r="K262" s="143"/>
      <c r="L262" s="138" t="s">
        <v>7</v>
      </c>
      <c r="M262" s="144" t="s">
        <v>8</v>
      </c>
      <c r="N262" s="145"/>
      <c r="O262" s="141" t="s">
        <v>9</v>
      </c>
      <c r="P262" s="141"/>
      <c r="Q262" s="141"/>
      <c r="R262" s="141"/>
      <c r="S262" s="146" t="s">
        <v>10</v>
      </c>
      <c r="T262" s="147"/>
      <c r="V262" s="70"/>
    </row>
    <row r="263" spans="1:32">
      <c r="A263" s="137"/>
      <c r="B263" s="137"/>
      <c r="C263" s="127"/>
      <c r="D263" s="128"/>
      <c r="E263" s="138"/>
      <c r="F263" s="115" t="s">
        <v>11</v>
      </c>
      <c r="G263" s="117" t="s">
        <v>12</v>
      </c>
      <c r="H263" s="115" t="s">
        <v>11</v>
      </c>
      <c r="I263" s="109" t="s">
        <v>12</v>
      </c>
      <c r="J263" s="111" t="s">
        <v>7</v>
      </c>
      <c r="K263" s="113" t="s">
        <v>12</v>
      </c>
      <c r="L263" s="138"/>
      <c r="M263" s="115" t="s">
        <v>11</v>
      </c>
      <c r="N263" s="117" t="s">
        <v>12</v>
      </c>
      <c r="O263" s="119" t="s">
        <v>11</v>
      </c>
      <c r="P263" s="119"/>
      <c r="Q263" s="119"/>
      <c r="R263" s="109" t="s">
        <v>12</v>
      </c>
      <c r="S263" s="111" t="s">
        <v>7</v>
      </c>
      <c r="T263" s="120" t="s">
        <v>12</v>
      </c>
      <c r="U263" s="25"/>
      <c r="V263" s="26"/>
      <c r="W263" s="25"/>
      <c r="X263" s="25"/>
    </row>
    <row r="264" spans="1:32" ht="15.75" thickBot="1">
      <c r="A264" s="137"/>
      <c r="B264" s="137"/>
      <c r="C264" s="129"/>
      <c r="D264" s="130"/>
      <c r="E264" s="139"/>
      <c r="F264" s="116"/>
      <c r="G264" s="118"/>
      <c r="H264" s="116"/>
      <c r="I264" s="110"/>
      <c r="J264" s="112"/>
      <c r="K264" s="114"/>
      <c r="L264" s="139"/>
      <c r="M264" s="116"/>
      <c r="N264" s="118"/>
      <c r="O264" s="5" t="s">
        <v>13</v>
      </c>
      <c r="P264" s="6" t="s">
        <v>14</v>
      </c>
      <c r="Q264" s="6" t="s">
        <v>15</v>
      </c>
      <c r="R264" s="110"/>
      <c r="S264" s="112"/>
      <c r="T264" s="121"/>
      <c r="U264" s="25"/>
      <c r="V264" s="26"/>
      <c r="W264" s="25"/>
      <c r="X264" s="25"/>
    </row>
    <row r="265" spans="1:32" s="1" customFormat="1" ht="19.5" thickBot="1">
      <c r="A265" s="105"/>
      <c r="B265" s="106"/>
      <c r="C265" s="106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7"/>
      <c r="V265" s="2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s="1" customFormat="1" ht="18.75">
      <c r="A266" s="7">
        <v>44197</v>
      </c>
      <c r="B266" s="7">
        <v>44561</v>
      </c>
      <c r="C266" s="7" t="s">
        <v>18</v>
      </c>
      <c r="D266" s="8" t="s">
        <v>17</v>
      </c>
      <c r="E266" s="9">
        <v>0</v>
      </c>
      <c r="F266" s="10">
        <v>0</v>
      </c>
      <c r="G266" s="50">
        <f>IF(F266&gt;0,(F266*100/(E266-J266)),0)</f>
        <v>0</v>
      </c>
      <c r="H266" s="10">
        <v>0</v>
      </c>
      <c r="I266" s="51">
        <f>IF(H266&gt;0,(H266*100/(E266-J266)),0)</f>
        <v>0</v>
      </c>
      <c r="J266" s="13">
        <v>0</v>
      </c>
      <c r="K266" s="52">
        <f>IF(J266&gt;0,(J266*100/(E266)),0)</f>
        <v>0</v>
      </c>
      <c r="L266" s="9">
        <v>0</v>
      </c>
      <c r="M266" s="10">
        <v>0</v>
      </c>
      <c r="N266" s="50">
        <f>IF(M266&gt;0,(M266*100/(L266-S266)),0)</f>
        <v>0</v>
      </c>
      <c r="O266" s="10">
        <v>0</v>
      </c>
      <c r="P266" s="10">
        <v>0</v>
      </c>
      <c r="Q266" s="10">
        <v>0</v>
      </c>
      <c r="R266" s="51">
        <f>IF(Q266&gt;0,(Q266*100/(L266-S266)),0)</f>
        <v>0</v>
      </c>
      <c r="S266" s="89">
        <v>0</v>
      </c>
      <c r="T266" s="52">
        <f>IF(S266&gt;0,(S266*100/(L266)),0)</f>
        <v>0</v>
      </c>
      <c r="V266" s="2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>
      <c r="A267" s="7">
        <v>44197</v>
      </c>
      <c r="B267" s="7">
        <v>44561</v>
      </c>
      <c r="C267" s="7" t="s">
        <v>18</v>
      </c>
      <c r="D267" s="8" t="s">
        <v>20</v>
      </c>
      <c r="E267" s="18">
        <v>3</v>
      </c>
      <c r="F267" s="19">
        <v>1</v>
      </c>
      <c r="G267" s="53">
        <f>IF(F267&gt;0,(F267*100/(E267-J267)),0)</f>
        <v>33.333333333333336</v>
      </c>
      <c r="H267" s="19">
        <v>2</v>
      </c>
      <c r="I267" s="54">
        <f>IF(H267&gt;0,(H267*100/(E267-J267)),0)</f>
        <v>66.666666666666671</v>
      </c>
      <c r="J267" s="22">
        <v>0</v>
      </c>
      <c r="K267" s="55">
        <f>IF(J267&gt;0,(J267*100/(E267)),0)</f>
        <v>0</v>
      </c>
      <c r="L267" s="18">
        <v>13</v>
      </c>
      <c r="M267" s="19">
        <v>10</v>
      </c>
      <c r="N267" s="53">
        <f t="shared" ref="N267" si="82">IF(M267&gt;0,(M267*100/(L267-S267)),0)</f>
        <v>76.92307692307692</v>
      </c>
      <c r="O267" s="19">
        <v>2</v>
      </c>
      <c r="P267" s="19">
        <v>1</v>
      </c>
      <c r="Q267" s="19">
        <v>3</v>
      </c>
      <c r="R267" s="54">
        <f t="shared" ref="R267" si="83">IF(Q267&gt;0,(Q267*100/(L267-S267)),0)</f>
        <v>23.076923076923077</v>
      </c>
      <c r="S267" s="97">
        <v>0</v>
      </c>
      <c r="T267" s="55">
        <f t="shared" ref="T267" si="84">IF(S267&gt;0,(S267*100/(L267)),0)</f>
        <v>0</v>
      </c>
    </row>
    <row r="268" spans="1:32">
      <c r="A268" s="7">
        <v>44197</v>
      </c>
      <c r="B268" s="7">
        <v>44561</v>
      </c>
      <c r="C268" s="7" t="s">
        <v>18</v>
      </c>
      <c r="D268" s="8" t="s">
        <v>22</v>
      </c>
      <c r="E268" s="18">
        <v>0</v>
      </c>
      <c r="F268" s="19">
        <v>0</v>
      </c>
      <c r="G268" s="53">
        <f>IF(F268&gt;0,(F268*100/(E268-J268)),0)</f>
        <v>0</v>
      </c>
      <c r="H268" s="19">
        <v>0</v>
      </c>
      <c r="I268" s="54">
        <f>IF(H268&gt;0,(H268*100/(E268-J268)),0)</f>
        <v>0</v>
      </c>
      <c r="J268" s="22">
        <v>0</v>
      </c>
      <c r="K268" s="55">
        <f>IF(J268&gt;0,(J268*100/(E268)),0)</f>
        <v>0</v>
      </c>
      <c r="L268" s="18">
        <v>21</v>
      </c>
      <c r="M268" s="19">
        <v>9</v>
      </c>
      <c r="N268" s="53">
        <f t="shared" ref="N268" si="85">IF(M268&gt;0,(M268*100/(L268-S268)),0)</f>
        <v>42.857142857142854</v>
      </c>
      <c r="O268" s="19">
        <v>8</v>
      </c>
      <c r="P268" s="19">
        <v>4</v>
      </c>
      <c r="Q268" s="19">
        <v>12</v>
      </c>
      <c r="R268" s="54">
        <f t="shared" ref="R268" si="86">IF(Q268&gt;0,(Q268*100/(L268-S268)),0)</f>
        <v>57.142857142857146</v>
      </c>
      <c r="S268" s="88">
        <v>0</v>
      </c>
      <c r="T268" s="55">
        <f t="shared" ref="T268" si="87">IF(S268&gt;0,(S268*100/(L268)),0)</f>
        <v>0</v>
      </c>
    </row>
    <row r="269" spans="1:32">
      <c r="A269" s="122" t="s">
        <v>15</v>
      </c>
      <c r="B269" s="122"/>
      <c r="C269" s="122"/>
      <c r="D269" s="122"/>
      <c r="E269" s="56">
        <f t="shared" ref="E269:T269" si="88">SUM(E266:E268)</f>
        <v>3</v>
      </c>
      <c r="F269" s="57">
        <f t="shared" si="88"/>
        <v>1</v>
      </c>
      <c r="G269" s="58">
        <f t="shared" si="88"/>
        <v>33.333333333333336</v>
      </c>
      <c r="H269" s="57">
        <f t="shared" si="88"/>
        <v>2</v>
      </c>
      <c r="I269" s="58">
        <f t="shared" si="88"/>
        <v>66.666666666666671</v>
      </c>
      <c r="J269" s="57">
        <f t="shared" si="88"/>
        <v>0</v>
      </c>
      <c r="K269" s="59">
        <f t="shared" si="88"/>
        <v>0</v>
      </c>
      <c r="L269" s="56">
        <f t="shared" si="88"/>
        <v>34</v>
      </c>
      <c r="M269" s="57">
        <f t="shared" si="88"/>
        <v>19</v>
      </c>
      <c r="N269" s="58">
        <f t="shared" si="88"/>
        <v>119.78021978021977</v>
      </c>
      <c r="O269" s="57">
        <f t="shared" si="88"/>
        <v>10</v>
      </c>
      <c r="P269" s="57">
        <f t="shared" si="88"/>
        <v>5</v>
      </c>
      <c r="Q269" s="57">
        <f t="shared" si="88"/>
        <v>15</v>
      </c>
      <c r="R269" s="58">
        <f t="shared" si="88"/>
        <v>80.219780219780219</v>
      </c>
      <c r="S269" s="57">
        <f t="shared" si="88"/>
        <v>0</v>
      </c>
      <c r="T269" s="59">
        <f t="shared" si="88"/>
        <v>0</v>
      </c>
    </row>
    <row r="270" spans="1:32" ht="15.75" thickBot="1">
      <c r="A270" s="108" t="s">
        <v>16</v>
      </c>
      <c r="B270" s="108"/>
      <c r="C270" s="108"/>
      <c r="D270" s="108"/>
      <c r="E270" s="63">
        <f>SUM(E269)</f>
        <v>3</v>
      </c>
      <c r="F270" s="64">
        <f>F269</f>
        <v>1</v>
      </c>
      <c r="G270" s="65">
        <f>IF(F270&gt;0,(F270*100/(E270-J270)),0)</f>
        <v>33.333333333333336</v>
      </c>
      <c r="H270" s="64">
        <f>H269</f>
        <v>2</v>
      </c>
      <c r="I270" s="66">
        <f>IF(H270&gt;0,(H270*100/(E270-J270)),0)</f>
        <v>66.666666666666671</v>
      </c>
      <c r="J270" s="67">
        <f>J269</f>
        <v>0</v>
      </c>
      <c r="K270" s="68">
        <f>IF(J270&gt;0,(J270*100/E270),0)</f>
        <v>0</v>
      </c>
      <c r="L270" s="63">
        <f>L269</f>
        <v>34</v>
      </c>
      <c r="M270" s="64">
        <f>M269</f>
        <v>19</v>
      </c>
      <c r="N270" s="65">
        <f>IF(M270&gt;0,(M270*100/(L270-S270)),0)</f>
        <v>55.882352941176471</v>
      </c>
      <c r="O270" s="64">
        <f>O269</f>
        <v>10</v>
      </c>
      <c r="P270" s="64">
        <f>P269</f>
        <v>5</v>
      </c>
      <c r="Q270" s="64">
        <f>Q269</f>
        <v>15</v>
      </c>
      <c r="R270" s="66">
        <f>IF(Q270&gt;0,(Q270*100/(L270-S270)),0)</f>
        <v>44.117647058823529</v>
      </c>
      <c r="S270" s="67">
        <f>S269</f>
        <v>0</v>
      </c>
      <c r="T270" s="68">
        <f>IF(S270&gt;0,(S270*100/L270),0)</f>
        <v>0</v>
      </c>
      <c r="V270" s="17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</row>
    <row r="271" spans="1:32">
      <c r="A271" s="148" t="s">
        <v>48</v>
      </c>
      <c r="B271" s="148"/>
      <c r="C271" s="148"/>
      <c r="D271" s="148"/>
      <c r="E271" s="42"/>
      <c r="F271" s="42"/>
      <c r="G271" s="43"/>
      <c r="H271" s="42"/>
      <c r="I271" s="43"/>
      <c r="J271" s="42"/>
      <c r="K271" s="43"/>
      <c r="L271" s="42"/>
      <c r="M271" s="42"/>
      <c r="N271" s="43"/>
      <c r="O271" s="42"/>
      <c r="P271" s="42"/>
      <c r="Q271" s="42"/>
      <c r="R271" s="43"/>
      <c r="S271" s="42"/>
      <c r="T271" s="43"/>
      <c r="V271" s="17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</row>
    <row r="272" spans="1:32" s="16" customFormat="1" ht="14.25" customHeight="1">
      <c r="A272" s="3"/>
      <c r="B272" s="3"/>
      <c r="C272" s="3"/>
      <c r="D272" s="3"/>
      <c r="E272" s="3"/>
      <c r="F272" s="3"/>
      <c r="G272" s="45"/>
      <c r="H272" s="3"/>
      <c r="I272" s="45"/>
      <c r="J272" s="3"/>
      <c r="K272" s="45"/>
      <c r="L272" s="44"/>
      <c r="M272" s="3"/>
      <c r="N272" s="45"/>
      <c r="O272" s="3"/>
      <c r="P272" s="44"/>
      <c r="Q272" s="44"/>
      <c r="R272" s="45"/>
      <c r="S272" s="3"/>
      <c r="T272" s="45"/>
      <c r="V272" s="17"/>
    </row>
    <row r="273" spans="1:32" s="16" customFormat="1" ht="14.25" customHeight="1">
      <c r="A273" s="3"/>
      <c r="B273" s="3"/>
      <c r="C273" s="3"/>
      <c r="D273" s="3"/>
      <c r="E273" s="3"/>
      <c r="F273" s="3"/>
      <c r="G273" s="45"/>
      <c r="H273" s="3"/>
      <c r="I273" s="45"/>
      <c r="J273" s="3"/>
      <c r="K273" s="45"/>
      <c r="L273" s="44"/>
      <c r="M273" s="3"/>
      <c r="N273" s="45"/>
      <c r="O273" s="3"/>
      <c r="P273" s="44"/>
      <c r="Q273" s="44"/>
      <c r="R273" s="45"/>
      <c r="S273" s="3"/>
      <c r="T273" s="45"/>
      <c r="V273" s="61"/>
      <c r="W273" s="60"/>
      <c r="X273" s="60"/>
      <c r="Y273" s="62"/>
      <c r="Z273" s="62"/>
      <c r="AA273" s="62"/>
      <c r="AB273" s="62"/>
      <c r="AC273" s="62"/>
      <c r="AD273" s="62"/>
      <c r="AE273" s="62"/>
      <c r="AF273" s="62"/>
    </row>
    <row r="274" spans="1:32" s="16" customFormat="1" ht="14.25" customHeight="1">
      <c r="A274" s="148"/>
      <c r="B274" s="148"/>
      <c r="C274" s="148"/>
      <c r="D274" s="148"/>
      <c r="E274" s="42"/>
      <c r="F274" s="42"/>
      <c r="G274" s="43"/>
      <c r="H274" s="42"/>
      <c r="I274" s="43"/>
      <c r="J274" s="42"/>
      <c r="K274" s="43"/>
      <c r="L274" s="42"/>
      <c r="M274" s="42"/>
      <c r="N274" s="43"/>
      <c r="O274" s="42"/>
      <c r="P274" s="42"/>
      <c r="Q274" s="42"/>
      <c r="R274" s="43"/>
      <c r="S274" s="42"/>
      <c r="T274" s="43"/>
      <c r="V274" s="70"/>
      <c r="W274" s="69"/>
      <c r="X274" s="69"/>
      <c r="Y274" s="69"/>
      <c r="Z274" s="69"/>
      <c r="AA274" s="69"/>
      <c r="AB274" s="69"/>
      <c r="AC274" s="69"/>
      <c r="AD274" s="69"/>
      <c r="AE274" s="69"/>
      <c r="AF274" s="69"/>
    </row>
    <row r="275" spans="1:32" s="62" customFormat="1" ht="14.45" customHeight="1">
      <c r="A275" s="123" t="s">
        <v>49</v>
      </c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3"/>
      <c r="P275" s="123"/>
      <c r="Q275" s="123"/>
      <c r="R275" s="123"/>
      <c r="S275" s="123"/>
      <c r="T275" s="123"/>
      <c r="U275" s="60"/>
      <c r="V275" s="26"/>
      <c r="W275" s="25"/>
      <c r="X275" s="25"/>
      <c r="Y275" s="3"/>
      <c r="Z275" s="3"/>
      <c r="AA275" s="3"/>
      <c r="AB275" s="3"/>
      <c r="AC275" s="3"/>
      <c r="AD275" s="3"/>
      <c r="AE275" s="3"/>
      <c r="AF275" s="3"/>
    </row>
    <row r="276" spans="1:32" s="69" customFormat="1" ht="14.45" customHeight="1" thickBot="1">
      <c r="A276" s="123" t="s">
        <v>50</v>
      </c>
      <c r="B276" s="123"/>
      <c r="C276" s="123"/>
      <c r="D276" s="123"/>
      <c r="E276" s="123"/>
      <c r="F276" s="123"/>
      <c r="G276" s="123"/>
      <c r="H276" s="123"/>
      <c r="I276" s="123"/>
      <c r="J276" s="123"/>
      <c r="K276" s="123"/>
      <c r="L276" s="123"/>
      <c r="M276" s="123"/>
      <c r="N276" s="123"/>
      <c r="O276" s="123"/>
      <c r="P276" s="123"/>
      <c r="Q276" s="123"/>
      <c r="R276" s="123"/>
      <c r="S276" s="123"/>
      <c r="T276" s="123"/>
      <c r="V276" s="4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14.45" customHeight="1">
      <c r="A277" s="124" t="s">
        <v>1</v>
      </c>
      <c r="B277" s="119"/>
      <c r="C277" s="125" t="s">
        <v>2</v>
      </c>
      <c r="D277" s="126"/>
      <c r="E277" s="131" t="s">
        <v>3</v>
      </c>
      <c r="F277" s="132"/>
      <c r="G277" s="132"/>
      <c r="H277" s="132"/>
      <c r="I277" s="132"/>
      <c r="J277" s="132"/>
      <c r="K277" s="133"/>
      <c r="L277" s="134" t="s">
        <v>4</v>
      </c>
      <c r="M277" s="135"/>
      <c r="N277" s="135"/>
      <c r="O277" s="135"/>
      <c r="P277" s="135"/>
      <c r="Q277" s="135"/>
      <c r="R277" s="135"/>
      <c r="S277" s="135"/>
      <c r="T277" s="136"/>
      <c r="U277" s="25"/>
    </row>
    <row r="278" spans="1:32">
      <c r="A278" s="137" t="s">
        <v>5</v>
      </c>
      <c r="B278" s="137" t="s">
        <v>6</v>
      </c>
      <c r="C278" s="127"/>
      <c r="D278" s="128"/>
      <c r="E278" s="138" t="s">
        <v>7</v>
      </c>
      <c r="F278" s="140" t="s">
        <v>8</v>
      </c>
      <c r="G278" s="140"/>
      <c r="H278" s="141" t="s">
        <v>9</v>
      </c>
      <c r="I278" s="141"/>
      <c r="J278" s="142" t="s">
        <v>10</v>
      </c>
      <c r="K278" s="143"/>
      <c r="L278" s="138" t="s">
        <v>7</v>
      </c>
      <c r="M278" s="144" t="s">
        <v>8</v>
      </c>
      <c r="N278" s="145"/>
      <c r="O278" s="141" t="s">
        <v>9</v>
      </c>
      <c r="P278" s="141"/>
      <c r="Q278" s="141"/>
      <c r="R278" s="141"/>
      <c r="S278" s="146" t="s">
        <v>10</v>
      </c>
      <c r="T278" s="147"/>
      <c r="V278" s="26"/>
      <c r="W278" s="25"/>
      <c r="X278" s="25"/>
    </row>
    <row r="279" spans="1:32">
      <c r="A279" s="137"/>
      <c r="B279" s="137"/>
      <c r="C279" s="127"/>
      <c r="D279" s="128"/>
      <c r="E279" s="138"/>
      <c r="F279" s="115" t="s">
        <v>11</v>
      </c>
      <c r="G279" s="117" t="s">
        <v>12</v>
      </c>
      <c r="H279" s="115" t="s">
        <v>11</v>
      </c>
      <c r="I279" s="109" t="s">
        <v>12</v>
      </c>
      <c r="J279" s="111" t="s">
        <v>7</v>
      </c>
      <c r="K279" s="113" t="s">
        <v>12</v>
      </c>
      <c r="L279" s="138"/>
      <c r="M279" s="115" t="s">
        <v>11</v>
      </c>
      <c r="N279" s="117" t="s">
        <v>12</v>
      </c>
      <c r="O279" s="119" t="s">
        <v>11</v>
      </c>
      <c r="P279" s="119"/>
      <c r="Q279" s="119"/>
      <c r="R279" s="109" t="s">
        <v>12</v>
      </c>
      <c r="S279" s="111" t="s">
        <v>7</v>
      </c>
      <c r="T279" s="120" t="s">
        <v>12</v>
      </c>
    </row>
    <row r="280" spans="1:32" ht="15" customHeight="1" thickBot="1">
      <c r="A280" s="137"/>
      <c r="B280" s="137"/>
      <c r="C280" s="129"/>
      <c r="D280" s="130"/>
      <c r="E280" s="139"/>
      <c r="F280" s="116"/>
      <c r="G280" s="118"/>
      <c r="H280" s="116"/>
      <c r="I280" s="110"/>
      <c r="J280" s="112"/>
      <c r="K280" s="114"/>
      <c r="L280" s="139"/>
      <c r="M280" s="116"/>
      <c r="N280" s="118"/>
      <c r="O280" s="5" t="s">
        <v>13</v>
      </c>
      <c r="P280" s="6" t="s">
        <v>14</v>
      </c>
      <c r="Q280" s="6" t="s">
        <v>15</v>
      </c>
      <c r="R280" s="110"/>
      <c r="S280" s="112"/>
      <c r="T280" s="121"/>
      <c r="U280" s="25"/>
      <c r="V280" s="1"/>
    </row>
    <row r="281" spans="1:32" ht="15.75" thickBot="1">
      <c r="A281" s="105"/>
      <c r="B281" s="106"/>
      <c r="C281" s="106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7"/>
    </row>
    <row r="282" spans="1:32" ht="18.75">
      <c r="A282" s="7">
        <v>44197</v>
      </c>
      <c r="B282" s="7">
        <v>44561</v>
      </c>
      <c r="C282" s="7" t="s">
        <v>18</v>
      </c>
      <c r="D282" s="8" t="s">
        <v>17</v>
      </c>
      <c r="E282" s="9">
        <v>135</v>
      </c>
      <c r="F282" s="10">
        <v>79</v>
      </c>
      <c r="G282" s="50">
        <f>IF(F282&gt;0,(F282*100/(E282-J282)),0)</f>
        <v>58.955223880597018</v>
      </c>
      <c r="H282" s="10">
        <v>55</v>
      </c>
      <c r="I282" s="51">
        <f>IF(H282&gt;0,(H282*100/(E282-J282)),0)</f>
        <v>41.044776119402982</v>
      </c>
      <c r="J282" s="13">
        <v>1</v>
      </c>
      <c r="K282" s="52">
        <f>IF(J282&gt;0,(J282*100/(E282)),0)</f>
        <v>0.7407407407407407</v>
      </c>
      <c r="L282" s="9">
        <v>184</v>
      </c>
      <c r="M282" s="10">
        <v>77</v>
      </c>
      <c r="N282" s="50">
        <f>IF(M282&gt;0,(M282*100/(L282-S282)),0)</f>
        <v>42.076502732240435</v>
      </c>
      <c r="O282" s="10">
        <v>50</v>
      </c>
      <c r="P282" s="10">
        <v>56</v>
      </c>
      <c r="Q282" s="10">
        <v>106</v>
      </c>
      <c r="R282" s="51">
        <f>IF(Q282&gt;0,(Q282*100/(L282-S282)),0)</f>
        <v>57.923497267759565</v>
      </c>
      <c r="S282" s="104">
        <v>1</v>
      </c>
      <c r="T282" s="52">
        <f>IF(S282&gt;0,(S282*100/(L282)),0)</f>
        <v>0.54347826086956519</v>
      </c>
      <c r="U282" s="1"/>
    </row>
    <row r="283" spans="1:32">
      <c r="A283" s="7">
        <v>44197</v>
      </c>
      <c r="B283" s="7">
        <v>44561</v>
      </c>
      <c r="C283" s="7" t="s">
        <v>18</v>
      </c>
      <c r="D283" s="8" t="s">
        <v>19</v>
      </c>
      <c r="E283" s="18">
        <v>6</v>
      </c>
      <c r="F283" s="19">
        <v>2</v>
      </c>
      <c r="G283" s="53">
        <f>IF(F283&gt;0,(F283*100/(E283-J283)),0)</f>
        <v>40</v>
      </c>
      <c r="H283" s="19">
        <v>3</v>
      </c>
      <c r="I283" s="54">
        <f>IF(H283&gt;0,(H283*100/(E283-J283)),0)</f>
        <v>60</v>
      </c>
      <c r="J283" s="22">
        <v>1</v>
      </c>
      <c r="K283" s="55">
        <f>IF(J283&gt;0,(J283*100/(E283)),0)</f>
        <v>16.666666666666668</v>
      </c>
      <c r="L283" s="18">
        <v>19</v>
      </c>
      <c r="M283" s="19">
        <v>12</v>
      </c>
      <c r="N283" s="53">
        <f t="shared" ref="N283:N285" si="89">IF(M283&gt;0,(M283*100/(L283-S283)),0)</f>
        <v>63.157894736842103</v>
      </c>
      <c r="O283" s="19">
        <v>6</v>
      </c>
      <c r="P283" s="19">
        <v>1</v>
      </c>
      <c r="Q283" s="19">
        <v>7</v>
      </c>
      <c r="R283" s="54">
        <f t="shared" ref="R283:R285" si="90">IF(Q283&gt;0,(Q283*100/(L283-S283)),0)</f>
        <v>36.842105263157897</v>
      </c>
      <c r="S283" s="102">
        <v>0</v>
      </c>
      <c r="T283" s="55">
        <f t="shared" ref="T283:T285" si="91">IF(S283&gt;0,(S283*100/(L283)),0)</f>
        <v>0</v>
      </c>
    </row>
    <row r="284" spans="1:32">
      <c r="A284" s="7">
        <v>44197</v>
      </c>
      <c r="B284" s="7">
        <v>44561</v>
      </c>
      <c r="C284" s="7" t="s">
        <v>18</v>
      </c>
      <c r="D284" s="8" t="s">
        <v>25</v>
      </c>
      <c r="E284" s="18">
        <v>2</v>
      </c>
      <c r="F284" s="19">
        <v>2</v>
      </c>
      <c r="G284" s="53">
        <v>0</v>
      </c>
      <c r="H284" s="19">
        <v>0</v>
      </c>
      <c r="I284" s="54">
        <v>0</v>
      </c>
      <c r="J284" s="22">
        <v>0</v>
      </c>
      <c r="K284" s="55"/>
      <c r="L284" s="18">
        <v>3</v>
      </c>
      <c r="M284" s="19">
        <v>3</v>
      </c>
      <c r="N284" s="53">
        <v>0</v>
      </c>
      <c r="O284" s="19">
        <v>0</v>
      </c>
      <c r="P284" s="19">
        <v>0</v>
      </c>
      <c r="Q284" s="19">
        <v>0</v>
      </c>
      <c r="R284" s="54"/>
      <c r="S284" s="102">
        <v>0</v>
      </c>
      <c r="T284" s="55"/>
    </row>
    <row r="285" spans="1:32">
      <c r="A285" s="7">
        <v>44197</v>
      </c>
      <c r="B285" s="7">
        <v>44561</v>
      </c>
      <c r="C285" s="7" t="s">
        <v>18</v>
      </c>
      <c r="D285" s="8" t="s">
        <v>24</v>
      </c>
      <c r="E285" s="18">
        <v>1</v>
      </c>
      <c r="F285" s="19">
        <v>1</v>
      </c>
      <c r="G285" s="53">
        <f>IF(F285&gt;0,(F285*100/(E285-J285)),0)</f>
        <v>100</v>
      </c>
      <c r="H285" s="19">
        <v>0</v>
      </c>
      <c r="I285" s="54">
        <f>IF(H285&gt;0,(H285*100/(E285-J285)),0)</f>
        <v>0</v>
      </c>
      <c r="J285" s="22">
        <v>0</v>
      </c>
      <c r="K285" s="55">
        <f>IF(J285&gt;0,(J285*100/(E285)),0)</f>
        <v>0</v>
      </c>
      <c r="L285" s="18">
        <v>7</v>
      </c>
      <c r="M285" s="19">
        <v>2</v>
      </c>
      <c r="N285" s="53">
        <f t="shared" si="89"/>
        <v>33.333333333333336</v>
      </c>
      <c r="O285" s="19">
        <v>3</v>
      </c>
      <c r="P285" s="19">
        <v>1</v>
      </c>
      <c r="Q285" s="19">
        <v>4</v>
      </c>
      <c r="R285" s="54">
        <f t="shared" si="90"/>
        <v>66.666666666666671</v>
      </c>
      <c r="S285" s="102">
        <v>1</v>
      </c>
      <c r="T285" s="55">
        <f t="shared" si="91"/>
        <v>14.285714285714286</v>
      </c>
    </row>
    <row r="286" spans="1:32">
      <c r="A286" s="122" t="s">
        <v>15</v>
      </c>
      <c r="B286" s="122"/>
      <c r="C286" s="122"/>
      <c r="D286" s="122"/>
      <c r="E286" s="56">
        <f t="shared" ref="E286:T286" si="92">SUM(E282:E285)</f>
        <v>144</v>
      </c>
      <c r="F286" s="57">
        <f>SUM(F282:F285)</f>
        <v>84</v>
      </c>
      <c r="G286" s="58">
        <f t="shared" si="92"/>
        <v>198.95522388059703</v>
      </c>
      <c r="H286" s="57">
        <f t="shared" si="92"/>
        <v>58</v>
      </c>
      <c r="I286" s="58">
        <f t="shared" si="92"/>
        <v>101.04477611940298</v>
      </c>
      <c r="J286" s="57">
        <v>0</v>
      </c>
      <c r="K286" s="59">
        <f t="shared" si="92"/>
        <v>17.407407407407408</v>
      </c>
      <c r="L286" s="56">
        <f t="shared" si="92"/>
        <v>213</v>
      </c>
      <c r="M286" s="57">
        <f t="shared" si="92"/>
        <v>94</v>
      </c>
      <c r="N286" s="58">
        <f t="shared" si="92"/>
        <v>138.56773080241587</v>
      </c>
      <c r="O286" s="57">
        <f t="shared" si="92"/>
        <v>59</v>
      </c>
      <c r="P286" s="57">
        <v>0</v>
      </c>
      <c r="Q286" s="57">
        <v>0</v>
      </c>
      <c r="R286" s="58">
        <f t="shared" si="92"/>
        <v>161.43226919758413</v>
      </c>
      <c r="S286" s="57">
        <v>0</v>
      </c>
      <c r="T286" s="59">
        <f t="shared" si="92"/>
        <v>14.829192546583851</v>
      </c>
    </row>
    <row r="287" spans="1:32" ht="15.75" thickBot="1">
      <c r="A287" s="103"/>
      <c r="B287" s="103"/>
      <c r="C287" s="103"/>
      <c r="D287" s="103"/>
      <c r="E287" s="63">
        <f>SUM(E286)</f>
        <v>144</v>
      </c>
      <c r="F287" s="64">
        <v>0</v>
      </c>
      <c r="G287" s="65">
        <f>IF(F287&gt;0,(F287*100/(E287-J287)),0)</f>
        <v>0</v>
      </c>
      <c r="H287" s="64">
        <v>0</v>
      </c>
      <c r="I287" s="66">
        <f>IF(H287&gt;0,(H287*100/(E287-J287)),0)</f>
        <v>0</v>
      </c>
      <c r="J287" s="67">
        <v>0</v>
      </c>
      <c r="K287" s="68">
        <f>IF(J287&gt;0,(J287*100/E287),0)</f>
        <v>0</v>
      </c>
      <c r="L287" s="63">
        <f>L286</f>
        <v>213</v>
      </c>
      <c r="M287" s="64">
        <f>M286</f>
        <v>94</v>
      </c>
      <c r="N287" s="65">
        <f>IF(M287&gt;0,(M287*100/(L287-S287)),0)</f>
        <v>44.131455399061032</v>
      </c>
      <c r="O287" s="64">
        <f>O286</f>
        <v>59</v>
      </c>
      <c r="P287" s="64">
        <f>P286</f>
        <v>0</v>
      </c>
      <c r="Q287" s="64">
        <f>Q286</f>
        <v>0</v>
      </c>
      <c r="R287" s="66">
        <f>IF(Q287&gt;0,(Q287*100/(L287-S287)),0)</f>
        <v>0</v>
      </c>
      <c r="S287" s="67">
        <v>0</v>
      </c>
      <c r="T287" s="68">
        <f>IF(S287&gt;0,(S287*100/L287),0)</f>
        <v>0</v>
      </c>
    </row>
    <row r="288" spans="1:32">
      <c r="A288" s="108" t="s">
        <v>16</v>
      </c>
      <c r="B288" s="108"/>
      <c r="C288" s="108"/>
      <c r="D288" s="108"/>
    </row>
    <row r="289" spans="1:4">
      <c r="A289" s="16" t="s">
        <v>51</v>
      </c>
      <c r="B289" s="16"/>
      <c r="C289" s="16"/>
      <c r="D289" s="16"/>
    </row>
  </sheetData>
  <customSheetViews>
    <customSheetView guid="{C9F5B3A1-1F11-4516-96B8-CDB7633865BA}" showPageBreaks="1" fitToPage="1" topLeftCell="A7">
      <selection activeCell="A16" sqref="A16:XFD16"/>
      <pageMargins left="0.7" right="0.7" top="0.75" bottom="0.75" header="0.3" footer="0.3"/>
      <pageSetup paperSize="9" scale="58" fitToHeight="0" orientation="landscape" horizontalDpi="4294967293" verticalDpi="0" r:id="rId1"/>
    </customSheetView>
  </customSheetViews>
  <mergeCells count="600">
    <mergeCell ref="E141:E143"/>
    <mergeCell ref="F141:G141"/>
    <mergeCell ref="H141:I141"/>
    <mergeCell ref="J141:K141"/>
    <mergeCell ref="L141:L143"/>
    <mergeCell ref="M141:N141"/>
    <mergeCell ref="O141:R141"/>
    <mergeCell ref="S141:T141"/>
    <mergeCell ref="F142:F143"/>
    <mergeCell ref="G142:G143"/>
    <mergeCell ref="H142:H143"/>
    <mergeCell ref="I142:I143"/>
    <mergeCell ref="J142:J143"/>
    <mergeCell ref="K142:K143"/>
    <mergeCell ref="M142:M143"/>
    <mergeCell ref="N142:N143"/>
    <mergeCell ref="O142:Q142"/>
    <mergeCell ref="A119:T119"/>
    <mergeCell ref="A129:D129"/>
    <mergeCell ref="A114:T114"/>
    <mergeCell ref="A115:B115"/>
    <mergeCell ref="K153:K154"/>
    <mergeCell ref="A230:T230"/>
    <mergeCell ref="A231:T231"/>
    <mergeCell ref="A232:B232"/>
    <mergeCell ref="R142:R143"/>
    <mergeCell ref="S142:S143"/>
    <mergeCell ref="T142:T143"/>
    <mergeCell ref="M153:M154"/>
    <mergeCell ref="N153:N154"/>
    <mergeCell ref="O153:Q153"/>
    <mergeCell ref="R153:R154"/>
    <mergeCell ref="S153:S154"/>
    <mergeCell ref="T153:T154"/>
    <mergeCell ref="A182:D182"/>
    <mergeCell ref="A144:T144"/>
    <mergeCell ref="A146:D146"/>
    <mergeCell ref="A147:D147"/>
    <mergeCell ref="A148:D148"/>
    <mergeCell ref="A131:D131"/>
    <mergeCell ref="C141:D143"/>
    <mergeCell ref="M152:N152"/>
    <mergeCell ref="G153:G154"/>
    <mergeCell ref="H153:H154"/>
    <mergeCell ref="A113:T113"/>
    <mergeCell ref="O97:R97"/>
    <mergeCell ref="A211:D211"/>
    <mergeCell ref="A224:D224"/>
    <mergeCell ref="A108:D108"/>
    <mergeCell ref="A197:D197"/>
    <mergeCell ref="F153:F154"/>
    <mergeCell ref="G117:G118"/>
    <mergeCell ref="H117:H118"/>
    <mergeCell ref="I117:I118"/>
    <mergeCell ref="J117:J118"/>
    <mergeCell ref="A150:T150"/>
    <mergeCell ref="A151:T151"/>
    <mergeCell ref="C152:D154"/>
    <mergeCell ref="A152:A154"/>
    <mergeCell ref="B152:B154"/>
    <mergeCell ref="E152:E154"/>
    <mergeCell ref="F152:G152"/>
    <mergeCell ref="H152:I152"/>
    <mergeCell ref="I153:I154"/>
    <mergeCell ref="J153:J154"/>
    <mergeCell ref="E19:E21"/>
    <mergeCell ref="A16:T16"/>
    <mergeCell ref="N5:N6"/>
    <mergeCell ref="S19:T19"/>
    <mergeCell ref="F20:F21"/>
    <mergeCell ref="G20:G21"/>
    <mergeCell ref="H20:H21"/>
    <mergeCell ref="H5:H6"/>
    <mergeCell ref="O175:R175"/>
    <mergeCell ref="S175:T175"/>
    <mergeCell ref="L96:T96"/>
    <mergeCell ref="A97:A99"/>
    <mergeCell ref="B97:B99"/>
    <mergeCell ref="E97:E99"/>
    <mergeCell ref="F97:G97"/>
    <mergeCell ref="H97:I97"/>
    <mergeCell ref="J97:K97"/>
    <mergeCell ref="L97:L99"/>
    <mergeCell ref="M97:N97"/>
    <mergeCell ref="A100:T100"/>
    <mergeCell ref="A106:D106"/>
    <mergeCell ref="A130:D130"/>
    <mergeCell ref="K117:K118"/>
    <mergeCell ref="M117:M118"/>
    <mergeCell ref="A7:T7"/>
    <mergeCell ref="J20:J21"/>
    <mergeCell ref="K20:K21"/>
    <mergeCell ref="M20:M21"/>
    <mergeCell ref="N20:N21"/>
    <mergeCell ref="O20:Q20"/>
    <mergeCell ref="R20:R21"/>
    <mergeCell ref="S20:S21"/>
    <mergeCell ref="R5:R6"/>
    <mergeCell ref="A12:D12"/>
    <mergeCell ref="T20:T21"/>
    <mergeCell ref="A13:D13"/>
    <mergeCell ref="A14:D14"/>
    <mergeCell ref="O19:R19"/>
    <mergeCell ref="H19:I19"/>
    <mergeCell ref="J5:J6"/>
    <mergeCell ref="O5:Q5"/>
    <mergeCell ref="A17:T17"/>
    <mergeCell ref="A18:B18"/>
    <mergeCell ref="C18:D21"/>
    <mergeCell ref="E18:K18"/>
    <mergeCell ref="L18:T18"/>
    <mergeCell ref="A19:A21"/>
    <mergeCell ref="B19:B21"/>
    <mergeCell ref="A1:T1"/>
    <mergeCell ref="A2:T2"/>
    <mergeCell ref="A3:B3"/>
    <mergeCell ref="C3:D6"/>
    <mergeCell ref="E3:K3"/>
    <mergeCell ref="L3:T3"/>
    <mergeCell ref="A4:A6"/>
    <mergeCell ref="B4:B6"/>
    <mergeCell ref="E4:E6"/>
    <mergeCell ref="S5:S6"/>
    <mergeCell ref="T5:T6"/>
    <mergeCell ref="J4:K4"/>
    <mergeCell ref="L4:L6"/>
    <mergeCell ref="S4:T4"/>
    <mergeCell ref="F5:F6"/>
    <mergeCell ref="G5:G6"/>
    <mergeCell ref="I5:I6"/>
    <mergeCell ref="F4:G4"/>
    <mergeCell ref="H4:I4"/>
    <mergeCell ref="K5:K6"/>
    <mergeCell ref="M4:N4"/>
    <mergeCell ref="O4:R4"/>
    <mergeCell ref="M5:M6"/>
    <mergeCell ref="A22:T22"/>
    <mergeCell ref="A31:D31"/>
    <mergeCell ref="A33:T33"/>
    <mergeCell ref="A29:D29"/>
    <mergeCell ref="L19:L21"/>
    <mergeCell ref="F19:G19"/>
    <mergeCell ref="J19:K19"/>
    <mergeCell ref="M19:N19"/>
    <mergeCell ref="A41:D41"/>
    <mergeCell ref="A30:D30"/>
    <mergeCell ref="A34:T34"/>
    <mergeCell ref="A35:B35"/>
    <mergeCell ref="C35:D38"/>
    <mergeCell ref="E35:K35"/>
    <mergeCell ref="L35:T35"/>
    <mergeCell ref="A36:A38"/>
    <mergeCell ref="B36:B38"/>
    <mergeCell ref="E36:E38"/>
    <mergeCell ref="F36:G36"/>
    <mergeCell ref="H36:I36"/>
    <mergeCell ref="J36:K36"/>
    <mergeCell ref="L36:L38"/>
    <mergeCell ref="M36:N36"/>
    <mergeCell ref="I20:I21"/>
    <mergeCell ref="A42:D42"/>
    <mergeCell ref="A43:D43"/>
    <mergeCell ref="A47:T47"/>
    <mergeCell ref="O36:R36"/>
    <mergeCell ref="S36:T36"/>
    <mergeCell ref="F37:F38"/>
    <mergeCell ref="G37:G38"/>
    <mergeCell ref="H37:H38"/>
    <mergeCell ref="I37:I38"/>
    <mergeCell ref="J37:J38"/>
    <mergeCell ref="K37:K38"/>
    <mergeCell ref="M37:M38"/>
    <mergeCell ref="N37:N38"/>
    <mergeCell ref="O37:Q37"/>
    <mergeCell ref="R37:R38"/>
    <mergeCell ref="S37:S38"/>
    <mergeCell ref="T37:T38"/>
    <mergeCell ref="R66:R67"/>
    <mergeCell ref="S66:S67"/>
    <mergeCell ref="T66:T67"/>
    <mergeCell ref="A59:D59"/>
    <mergeCell ref="A48:T48"/>
    <mergeCell ref="A49:B49"/>
    <mergeCell ref="C49:D52"/>
    <mergeCell ref="E49:K49"/>
    <mergeCell ref="L49:T49"/>
    <mergeCell ref="A50:A52"/>
    <mergeCell ref="B50:B52"/>
    <mergeCell ref="E50:E52"/>
    <mergeCell ref="F50:G50"/>
    <mergeCell ref="H50:I50"/>
    <mergeCell ref="J50:K50"/>
    <mergeCell ref="L50:L52"/>
    <mergeCell ref="M50:N50"/>
    <mergeCell ref="O50:R50"/>
    <mergeCell ref="S50:T50"/>
    <mergeCell ref="S65:T65"/>
    <mergeCell ref="S51:S52"/>
    <mergeCell ref="T51:T52"/>
    <mergeCell ref="A53:T53"/>
    <mergeCell ref="A57:D57"/>
    <mergeCell ref="A58:D58"/>
    <mergeCell ref="K51:K52"/>
    <mergeCell ref="M51:M52"/>
    <mergeCell ref="N51:N52"/>
    <mergeCell ref="O51:Q51"/>
    <mergeCell ref="R51:R52"/>
    <mergeCell ref="F51:F52"/>
    <mergeCell ref="G51:G52"/>
    <mergeCell ref="H51:H52"/>
    <mergeCell ref="I51:I52"/>
    <mergeCell ref="J51:J52"/>
    <mergeCell ref="A62:T62"/>
    <mergeCell ref="A63:T63"/>
    <mergeCell ref="A64:B64"/>
    <mergeCell ref="C64:D67"/>
    <mergeCell ref="E64:K64"/>
    <mergeCell ref="L64:T64"/>
    <mergeCell ref="A65:A67"/>
    <mergeCell ref="B65:B67"/>
    <mergeCell ref="E65:E67"/>
    <mergeCell ref="F65:G65"/>
    <mergeCell ref="H65:I65"/>
    <mergeCell ref="J65:K65"/>
    <mergeCell ref="L65:L67"/>
    <mergeCell ref="M65:N65"/>
    <mergeCell ref="F66:F67"/>
    <mergeCell ref="G66:G67"/>
    <mergeCell ref="H66:H67"/>
    <mergeCell ref="I66:I67"/>
    <mergeCell ref="J66:J67"/>
    <mergeCell ref="K66:K67"/>
    <mergeCell ref="M66:M67"/>
    <mergeCell ref="N66:N67"/>
    <mergeCell ref="O66:Q66"/>
    <mergeCell ref="O65:R65"/>
    <mergeCell ref="H84:H85"/>
    <mergeCell ref="I84:I85"/>
    <mergeCell ref="J84:J85"/>
    <mergeCell ref="A81:T81"/>
    <mergeCell ref="A82:B82"/>
    <mergeCell ref="C82:D85"/>
    <mergeCell ref="E82:K82"/>
    <mergeCell ref="L82:T82"/>
    <mergeCell ref="A83:A85"/>
    <mergeCell ref="B83:B85"/>
    <mergeCell ref="E83:E85"/>
    <mergeCell ref="F83:G83"/>
    <mergeCell ref="H83:I83"/>
    <mergeCell ref="J83:K83"/>
    <mergeCell ref="L83:L85"/>
    <mergeCell ref="M83:N83"/>
    <mergeCell ref="O83:R83"/>
    <mergeCell ref="S83:T83"/>
    <mergeCell ref="A94:T94"/>
    <mergeCell ref="A95:T95"/>
    <mergeCell ref="A96:B96"/>
    <mergeCell ref="A107:D107"/>
    <mergeCell ref="C96:D99"/>
    <mergeCell ref="E96:K96"/>
    <mergeCell ref="A68:T68"/>
    <mergeCell ref="A75:D75"/>
    <mergeCell ref="A76:D76"/>
    <mergeCell ref="A77:D77"/>
    <mergeCell ref="A80:T80"/>
    <mergeCell ref="A90:D90"/>
    <mergeCell ref="S84:S85"/>
    <mergeCell ref="T84:T85"/>
    <mergeCell ref="A86:T86"/>
    <mergeCell ref="A88:D88"/>
    <mergeCell ref="A89:D89"/>
    <mergeCell ref="K84:K85"/>
    <mergeCell ref="M84:M85"/>
    <mergeCell ref="N84:N85"/>
    <mergeCell ref="O84:Q84"/>
    <mergeCell ref="R84:R85"/>
    <mergeCell ref="F84:F85"/>
    <mergeCell ref="G84:G85"/>
    <mergeCell ref="S97:T97"/>
    <mergeCell ref="F98:F99"/>
    <mergeCell ref="G98:G99"/>
    <mergeCell ref="H98:H99"/>
    <mergeCell ref="I98:I99"/>
    <mergeCell ref="J98:J99"/>
    <mergeCell ref="K98:K99"/>
    <mergeCell ref="M98:M99"/>
    <mergeCell ref="N98:N99"/>
    <mergeCell ref="O98:Q98"/>
    <mergeCell ref="R98:R99"/>
    <mergeCell ref="S98:S99"/>
    <mergeCell ref="T98:T99"/>
    <mergeCell ref="E115:K115"/>
    <mergeCell ref="L115:T115"/>
    <mergeCell ref="A116:A118"/>
    <mergeCell ref="B116:B118"/>
    <mergeCell ref="E116:E118"/>
    <mergeCell ref="F116:G116"/>
    <mergeCell ref="H116:I116"/>
    <mergeCell ref="J116:K116"/>
    <mergeCell ref="L116:L118"/>
    <mergeCell ref="M116:N116"/>
    <mergeCell ref="O116:R116"/>
    <mergeCell ref="S116:T116"/>
    <mergeCell ref="S117:S118"/>
    <mergeCell ref="T117:T118"/>
    <mergeCell ref="F117:F118"/>
    <mergeCell ref="C115:D118"/>
    <mergeCell ref="N117:N118"/>
    <mergeCell ref="O117:Q117"/>
    <mergeCell ref="R117:R118"/>
    <mergeCell ref="A139:T139"/>
    <mergeCell ref="A140:T140"/>
    <mergeCell ref="A141:A143"/>
    <mergeCell ref="B141:B143"/>
    <mergeCell ref="S164:T164"/>
    <mergeCell ref="A158:D158"/>
    <mergeCell ref="A159:D159"/>
    <mergeCell ref="O152:R152"/>
    <mergeCell ref="S152:T152"/>
    <mergeCell ref="A162:T162"/>
    <mergeCell ref="A163:B163"/>
    <mergeCell ref="A161:T161"/>
    <mergeCell ref="C163:D166"/>
    <mergeCell ref="E163:K163"/>
    <mergeCell ref="L163:T163"/>
    <mergeCell ref="E164:E166"/>
    <mergeCell ref="F164:G164"/>
    <mergeCell ref="H164:I164"/>
    <mergeCell ref="J164:K164"/>
    <mergeCell ref="L164:L166"/>
    <mergeCell ref="A155:T155"/>
    <mergeCell ref="A157:D157"/>
    <mergeCell ref="J152:K152"/>
    <mergeCell ref="L152:L154"/>
    <mergeCell ref="J175:K175"/>
    <mergeCell ref="L175:L177"/>
    <mergeCell ref="A170:D170"/>
    <mergeCell ref="S165:S166"/>
    <mergeCell ref="T165:T166"/>
    <mergeCell ref="A168:D168"/>
    <mergeCell ref="A169:D169"/>
    <mergeCell ref="K165:K166"/>
    <mergeCell ref="M165:M166"/>
    <mergeCell ref="N165:N166"/>
    <mergeCell ref="O165:Q165"/>
    <mergeCell ref="R165:R166"/>
    <mergeCell ref="F165:F166"/>
    <mergeCell ref="G165:G166"/>
    <mergeCell ref="H165:H166"/>
    <mergeCell ref="I165:I166"/>
    <mergeCell ref="J165:J166"/>
    <mergeCell ref="A164:A166"/>
    <mergeCell ref="B164:B166"/>
    <mergeCell ref="M164:N164"/>
    <mergeCell ref="O164:R164"/>
    <mergeCell ref="A172:T172"/>
    <mergeCell ref="A173:T173"/>
    <mergeCell ref="A174:B174"/>
    <mergeCell ref="A178:T178"/>
    <mergeCell ref="A180:D180"/>
    <mergeCell ref="A181:D181"/>
    <mergeCell ref="G176:G177"/>
    <mergeCell ref="H176:H177"/>
    <mergeCell ref="I176:I177"/>
    <mergeCell ref="J176:J177"/>
    <mergeCell ref="K176:K177"/>
    <mergeCell ref="M176:M177"/>
    <mergeCell ref="N176:N177"/>
    <mergeCell ref="O176:Q176"/>
    <mergeCell ref="R176:R177"/>
    <mergeCell ref="S176:S177"/>
    <mergeCell ref="T176:T177"/>
    <mergeCell ref="C174:D177"/>
    <mergeCell ref="E174:K174"/>
    <mergeCell ref="L174:T174"/>
    <mergeCell ref="A175:A177"/>
    <mergeCell ref="B175:B177"/>
    <mergeCell ref="E175:E177"/>
    <mergeCell ref="F175:G175"/>
    <mergeCell ref="H175:I175"/>
    <mergeCell ref="M175:N175"/>
    <mergeCell ref="F176:F177"/>
    <mergeCell ref="A186:T186"/>
    <mergeCell ref="A187:T187"/>
    <mergeCell ref="A188:B188"/>
    <mergeCell ref="C188:D191"/>
    <mergeCell ref="E188:K188"/>
    <mergeCell ref="L188:T188"/>
    <mergeCell ref="A189:A191"/>
    <mergeCell ref="B189:B191"/>
    <mergeCell ref="E189:E191"/>
    <mergeCell ref="F189:G189"/>
    <mergeCell ref="H189:I189"/>
    <mergeCell ref="J189:K189"/>
    <mergeCell ref="L189:L191"/>
    <mergeCell ref="M189:N189"/>
    <mergeCell ref="I205:I206"/>
    <mergeCell ref="J205:J206"/>
    <mergeCell ref="A192:T192"/>
    <mergeCell ref="A195:D195"/>
    <mergeCell ref="A196:D196"/>
    <mergeCell ref="O189:R189"/>
    <mergeCell ref="S189:T189"/>
    <mergeCell ref="F190:F191"/>
    <mergeCell ref="G190:G191"/>
    <mergeCell ref="H190:H191"/>
    <mergeCell ref="I190:I191"/>
    <mergeCell ref="J190:J191"/>
    <mergeCell ref="K190:K191"/>
    <mergeCell ref="M190:M191"/>
    <mergeCell ref="N190:N191"/>
    <mergeCell ref="O190:Q190"/>
    <mergeCell ref="R190:R191"/>
    <mergeCell ref="S190:S191"/>
    <mergeCell ref="T190:T191"/>
    <mergeCell ref="A202:T202"/>
    <mergeCell ref="A201:T201"/>
    <mergeCell ref="A209:D209"/>
    <mergeCell ref="A210:D210"/>
    <mergeCell ref="K205:K206"/>
    <mergeCell ref="M205:M206"/>
    <mergeCell ref="A203:B203"/>
    <mergeCell ref="C203:D206"/>
    <mergeCell ref="E203:K203"/>
    <mergeCell ref="L203:T203"/>
    <mergeCell ref="A204:A206"/>
    <mergeCell ref="B204:B206"/>
    <mergeCell ref="E204:E206"/>
    <mergeCell ref="F204:G204"/>
    <mergeCell ref="H204:I204"/>
    <mergeCell ref="J204:K204"/>
    <mergeCell ref="L204:L206"/>
    <mergeCell ref="M204:N204"/>
    <mergeCell ref="O204:R204"/>
    <mergeCell ref="S204:T204"/>
    <mergeCell ref="N205:N206"/>
    <mergeCell ref="O205:Q205"/>
    <mergeCell ref="R205:R206"/>
    <mergeCell ref="F205:F206"/>
    <mergeCell ref="G205:G206"/>
    <mergeCell ref="H205:H206"/>
    <mergeCell ref="K234:K235"/>
    <mergeCell ref="M234:M235"/>
    <mergeCell ref="N234:N235"/>
    <mergeCell ref="O234:Q234"/>
    <mergeCell ref="A216:T216"/>
    <mergeCell ref="A217:B217"/>
    <mergeCell ref="C217:D220"/>
    <mergeCell ref="E217:K217"/>
    <mergeCell ref="L217:T217"/>
    <mergeCell ref="A218:A220"/>
    <mergeCell ref="B218:B220"/>
    <mergeCell ref="E218:E220"/>
    <mergeCell ref="F218:G218"/>
    <mergeCell ref="H218:I218"/>
    <mergeCell ref="J218:K218"/>
    <mergeCell ref="L218:L220"/>
    <mergeCell ref="M218:N218"/>
    <mergeCell ref="O218:R218"/>
    <mergeCell ref="S218:T218"/>
    <mergeCell ref="A215:T215"/>
    <mergeCell ref="S205:S206"/>
    <mergeCell ref="T205:T206"/>
    <mergeCell ref="A207:T207"/>
    <mergeCell ref="J233:K233"/>
    <mergeCell ref="R234:R235"/>
    <mergeCell ref="L233:L235"/>
    <mergeCell ref="M233:N233"/>
    <mergeCell ref="I251:I252"/>
    <mergeCell ref="J251:J252"/>
    <mergeCell ref="A250:A252"/>
    <mergeCell ref="B250:B252"/>
    <mergeCell ref="E250:E252"/>
    <mergeCell ref="F250:G250"/>
    <mergeCell ref="H250:I250"/>
    <mergeCell ref="J250:K250"/>
    <mergeCell ref="O250:R250"/>
    <mergeCell ref="S250:T250"/>
    <mergeCell ref="F251:F252"/>
    <mergeCell ref="G251:G252"/>
    <mergeCell ref="H251:H252"/>
    <mergeCell ref="M251:M252"/>
    <mergeCell ref="N251:N252"/>
    <mergeCell ref="O251:Q251"/>
    <mergeCell ref="A253:T253"/>
    <mergeCell ref="S219:S220"/>
    <mergeCell ref="T219:T220"/>
    <mergeCell ref="A221:T221"/>
    <mergeCell ref="A223:D223"/>
    <mergeCell ref="K219:K220"/>
    <mergeCell ref="M219:M220"/>
    <mergeCell ref="N219:N220"/>
    <mergeCell ref="O219:Q219"/>
    <mergeCell ref="R219:R220"/>
    <mergeCell ref="F219:F220"/>
    <mergeCell ref="G219:G220"/>
    <mergeCell ref="H219:H220"/>
    <mergeCell ref="I219:I220"/>
    <mergeCell ref="J219:J220"/>
    <mergeCell ref="A225:D225"/>
    <mergeCell ref="I234:I235"/>
    <mergeCell ref="J234:J235"/>
    <mergeCell ref="A247:T247"/>
    <mergeCell ref="A248:T248"/>
    <mergeCell ref="A249:B249"/>
    <mergeCell ref="C249:D252"/>
    <mergeCell ref="E249:K249"/>
    <mergeCell ref="L249:T249"/>
    <mergeCell ref="A257:D257"/>
    <mergeCell ref="K251:K252"/>
    <mergeCell ref="T251:T252"/>
    <mergeCell ref="A255:D255"/>
    <mergeCell ref="A256:D256"/>
    <mergeCell ref="A241:D241"/>
    <mergeCell ref="A242:D242"/>
    <mergeCell ref="A243:D243"/>
    <mergeCell ref="O233:R233"/>
    <mergeCell ref="S233:T233"/>
    <mergeCell ref="F234:F235"/>
    <mergeCell ref="G234:G235"/>
    <mergeCell ref="H234:H235"/>
    <mergeCell ref="S234:S235"/>
    <mergeCell ref="T234:T235"/>
    <mergeCell ref="C232:D235"/>
    <mergeCell ref="E232:K232"/>
    <mergeCell ref="L232:T232"/>
    <mergeCell ref="A233:A235"/>
    <mergeCell ref="B233:B235"/>
    <mergeCell ref="E233:E235"/>
    <mergeCell ref="F233:G233"/>
    <mergeCell ref="H233:I233"/>
    <mergeCell ref="A236:T236"/>
    <mergeCell ref="R251:R252"/>
    <mergeCell ref="S251:S252"/>
    <mergeCell ref="L250:L252"/>
    <mergeCell ref="M250:N250"/>
    <mergeCell ref="A259:T259"/>
    <mergeCell ref="A260:T260"/>
    <mergeCell ref="A261:B261"/>
    <mergeCell ref="C261:D264"/>
    <mergeCell ref="E261:K261"/>
    <mergeCell ref="L261:T261"/>
    <mergeCell ref="A262:A264"/>
    <mergeCell ref="B262:B264"/>
    <mergeCell ref="E262:E264"/>
    <mergeCell ref="F262:G262"/>
    <mergeCell ref="H262:I262"/>
    <mergeCell ref="J262:K262"/>
    <mergeCell ref="L262:L264"/>
    <mergeCell ref="M262:N262"/>
    <mergeCell ref="O262:R262"/>
    <mergeCell ref="S262:T262"/>
    <mergeCell ref="F263:F264"/>
    <mergeCell ref="G263:G264"/>
    <mergeCell ref="H263:H264"/>
    <mergeCell ref="I263:I264"/>
    <mergeCell ref="A275:T275"/>
    <mergeCell ref="J263:J264"/>
    <mergeCell ref="K263:K264"/>
    <mergeCell ref="M263:M264"/>
    <mergeCell ref="N263:N264"/>
    <mergeCell ref="A274:D274"/>
    <mergeCell ref="O263:Q263"/>
    <mergeCell ref="R263:R264"/>
    <mergeCell ref="S263:S264"/>
    <mergeCell ref="T263:T264"/>
    <mergeCell ref="A265:T265"/>
    <mergeCell ref="A269:D269"/>
    <mergeCell ref="A270:D270"/>
    <mergeCell ref="A271:D271"/>
    <mergeCell ref="A276:T276"/>
    <mergeCell ref="A277:B277"/>
    <mergeCell ref="C277:D280"/>
    <mergeCell ref="E277:K277"/>
    <mergeCell ref="L277:T277"/>
    <mergeCell ref="A278:A280"/>
    <mergeCell ref="B278:B280"/>
    <mergeCell ref="E278:E280"/>
    <mergeCell ref="F278:G278"/>
    <mergeCell ref="H278:I278"/>
    <mergeCell ref="J278:K278"/>
    <mergeCell ref="L278:L280"/>
    <mergeCell ref="M278:N278"/>
    <mergeCell ref="O278:R278"/>
    <mergeCell ref="S278:T278"/>
    <mergeCell ref="F279:F280"/>
    <mergeCell ref="G279:G280"/>
    <mergeCell ref="H279:H280"/>
    <mergeCell ref="A281:T281"/>
    <mergeCell ref="A288:D288"/>
    <mergeCell ref="I279:I280"/>
    <mergeCell ref="J279:J280"/>
    <mergeCell ref="K279:K280"/>
    <mergeCell ref="M279:M280"/>
    <mergeCell ref="N279:N280"/>
    <mergeCell ref="O279:Q279"/>
    <mergeCell ref="R279:R280"/>
    <mergeCell ref="S279:S280"/>
    <mergeCell ref="T279:T280"/>
    <mergeCell ref="A286:D286"/>
  </mergeCells>
  <pageMargins left="0.7" right="0.7" top="0.75" bottom="0.75" header="0.3" footer="0.3"/>
  <pageSetup paperSize="9" scale="71" fitToHeight="0" orientation="landscape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0001XXXX</vt:lpstr>
      <vt:lpstr>'0001XXXX'!Obszar_wydruku</vt:lpstr>
    </vt:vector>
  </TitlesOfParts>
  <Company>POWIAT KROTOSZYŃSKI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Uprawnienia</dc:creator>
  <cp:lastModifiedBy>Piotr Lewandowski</cp:lastModifiedBy>
  <cp:lastPrinted>2019-02-07T06:56:58Z</cp:lastPrinted>
  <dcterms:created xsi:type="dcterms:W3CDTF">2013-07-10T14:21:46Z</dcterms:created>
  <dcterms:modified xsi:type="dcterms:W3CDTF">2022-11-07T11:06:47Z</dcterms:modified>
</cp:coreProperties>
</file>